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harts/chart1.xml" ContentType="application/vnd.openxmlformats-officedocument.drawingml.chart+xml"/>
  <Override PartName="/xl/drawings/drawing2.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charts/chart2.xml" ContentType="application/vnd.openxmlformats-officedocument.drawingml.chart+xml"/>
  <Override PartName="/xl/drawings/drawing3.xml" ContentType="application/vnd.openxmlformats-officedocument.drawing+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charts/chart3.xml" ContentType="application/vnd.openxmlformats-officedocument.drawingml.chart+xml"/>
  <Override PartName="/xl/drawings/drawing4.xml" ContentType="application/vnd.openxmlformats-officedocument.drawing+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rajwolregmi/Desktop/"/>
    </mc:Choice>
  </mc:AlternateContent>
  <xr:revisionPtr revIDLastSave="0" documentId="8_{0D7CE843-FD3D-A242-A450-2B81674DF84E}" xr6:coauthVersionLast="47" xr6:coauthVersionMax="47" xr10:uidLastSave="{00000000-0000-0000-0000-000000000000}"/>
  <bookViews>
    <workbookView xWindow="0" yWindow="760" windowWidth="29400" windowHeight="18360" activeTab="3" xr2:uid="{00000000-000D-0000-FFFF-FFFF00000000}"/>
  </bookViews>
  <sheets>
    <sheet name="Daily" sheetId="1" r:id="rId1"/>
    <sheet name="Weekly" sheetId="2" r:id="rId2"/>
    <sheet name="Monthly" sheetId="3" r:id="rId3"/>
    <sheet name="Covariance method"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250" i="4" l="1"/>
  <c r="I250" i="4"/>
  <c r="H250" i="4"/>
  <c r="G250" i="4"/>
  <c r="F250" i="4"/>
  <c r="E250" i="4"/>
  <c r="D250" i="4"/>
  <c r="C250" i="4"/>
  <c r="B250" i="4"/>
  <c r="A250" i="4"/>
  <c r="J249" i="4"/>
  <c r="I249" i="4"/>
  <c r="H249" i="4"/>
  <c r="G249" i="4"/>
  <c r="F249" i="4"/>
  <c r="E249" i="4"/>
  <c r="D249" i="4"/>
  <c r="C249" i="4"/>
  <c r="B249" i="4"/>
  <c r="A249" i="4"/>
  <c r="J248" i="4"/>
  <c r="I248" i="4"/>
  <c r="H248" i="4"/>
  <c r="G248" i="4"/>
  <c r="F248" i="4"/>
  <c r="E248" i="4"/>
  <c r="D248" i="4"/>
  <c r="C248" i="4"/>
  <c r="B248" i="4"/>
  <c r="A248" i="4"/>
  <c r="J247" i="4"/>
  <c r="I247" i="4"/>
  <c r="H247" i="4"/>
  <c r="G247" i="4"/>
  <c r="F247" i="4"/>
  <c r="E247" i="4"/>
  <c r="D247" i="4"/>
  <c r="C247" i="4"/>
  <c r="B247" i="4"/>
  <c r="A247" i="4"/>
  <c r="J246" i="4"/>
  <c r="I246" i="4"/>
  <c r="H246" i="4"/>
  <c r="G246" i="4"/>
  <c r="F246" i="4"/>
  <c r="E246" i="4"/>
  <c r="D246" i="4"/>
  <c r="C246" i="4"/>
  <c r="B246" i="4"/>
  <c r="A246" i="4"/>
  <c r="J245" i="4"/>
  <c r="I245" i="4"/>
  <c r="H245" i="4"/>
  <c r="G245" i="4"/>
  <c r="F245" i="4"/>
  <c r="E245" i="4"/>
  <c r="D245" i="4"/>
  <c r="C245" i="4"/>
  <c r="B245" i="4"/>
  <c r="A245" i="4"/>
  <c r="J244" i="4"/>
  <c r="I244" i="4"/>
  <c r="H244" i="4"/>
  <c r="G244" i="4"/>
  <c r="F244" i="4"/>
  <c r="E244" i="4"/>
  <c r="D244" i="4"/>
  <c r="C244" i="4"/>
  <c r="B244" i="4"/>
  <c r="A244" i="4"/>
  <c r="J243" i="4"/>
  <c r="I243" i="4"/>
  <c r="H243" i="4"/>
  <c r="G243" i="4"/>
  <c r="F243" i="4"/>
  <c r="E243" i="4"/>
  <c r="D243" i="4"/>
  <c r="C243" i="4"/>
  <c r="B243" i="4"/>
  <c r="A243" i="4"/>
  <c r="J242" i="4"/>
  <c r="I242" i="4"/>
  <c r="H242" i="4"/>
  <c r="G242" i="4"/>
  <c r="F242" i="4"/>
  <c r="E242" i="4"/>
  <c r="D242" i="4"/>
  <c r="C242" i="4"/>
  <c r="B242" i="4"/>
  <c r="A242" i="4"/>
  <c r="J241" i="4"/>
  <c r="I241" i="4"/>
  <c r="H241" i="4"/>
  <c r="G241" i="4"/>
  <c r="F241" i="4"/>
  <c r="E241" i="4"/>
  <c r="D241" i="4"/>
  <c r="C241" i="4"/>
  <c r="B241" i="4"/>
  <c r="A241" i="4"/>
  <c r="J240" i="4"/>
  <c r="I240" i="4"/>
  <c r="H240" i="4"/>
  <c r="G240" i="4"/>
  <c r="F240" i="4"/>
  <c r="E240" i="4"/>
  <c r="D240" i="4"/>
  <c r="C240" i="4"/>
  <c r="B240" i="4"/>
  <c r="A240" i="4"/>
  <c r="J239" i="4"/>
  <c r="I239" i="4"/>
  <c r="H239" i="4"/>
  <c r="G239" i="4"/>
  <c r="F239" i="4"/>
  <c r="E239" i="4"/>
  <c r="D239" i="4"/>
  <c r="C239" i="4"/>
  <c r="B239" i="4"/>
  <c r="A239" i="4"/>
  <c r="J238" i="4"/>
  <c r="I238" i="4"/>
  <c r="H238" i="4"/>
  <c r="G238" i="4"/>
  <c r="F238" i="4"/>
  <c r="E238" i="4"/>
  <c r="D238" i="4"/>
  <c r="C238" i="4"/>
  <c r="B238" i="4"/>
  <c r="A238" i="4"/>
  <c r="J237" i="4"/>
  <c r="I237" i="4"/>
  <c r="H237" i="4"/>
  <c r="G237" i="4"/>
  <c r="F237" i="4"/>
  <c r="E237" i="4"/>
  <c r="D237" i="4"/>
  <c r="C237" i="4"/>
  <c r="B237" i="4"/>
  <c r="A237" i="4"/>
  <c r="J236" i="4"/>
  <c r="I236" i="4"/>
  <c r="H236" i="4"/>
  <c r="G236" i="4"/>
  <c r="F236" i="4"/>
  <c r="E236" i="4"/>
  <c r="D236" i="4"/>
  <c r="C236" i="4"/>
  <c r="B236" i="4"/>
  <c r="A236" i="4"/>
  <c r="J235" i="4"/>
  <c r="I235" i="4"/>
  <c r="H235" i="4"/>
  <c r="G235" i="4"/>
  <c r="F235" i="4"/>
  <c r="E235" i="4"/>
  <c r="D235" i="4"/>
  <c r="C235" i="4"/>
  <c r="B235" i="4"/>
  <c r="A235" i="4"/>
  <c r="J234" i="4"/>
  <c r="I234" i="4"/>
  <c r="H234" i="4"/>
  <c r="G234" i="4"/>
  <c r="F234" i="4"/>
  <c r="E234" i="4"/>
  <c r="D234" i="4"/>
  <c r="C234" i="4"/>
  <c r="B234" i="4"/>
  <c r="A234" i="4"/>
  <c r="J233" i="4"/>
  <c r="I233" i="4"/>
  <c r="H233" i="4"/>
  <c r="G233" i="4"/>
  <c r="F233" i="4"/>
  <c r="E233" i="4"/>
  <c r="D233" i="4"/>
  <c r="C233" i="4"/>
  <c r="B233" i="4"/>
  <c r="A233" i="4"/>
  <c r="J232" i="4"/>
  <c r="I232" i="4"/>
  <c r="H232" i="4"/>
  <c r="G232" i="4"/>
  <c r="F232" i="4"/>
  <c r="E232" i="4"/>
  <c r="D232" i="4"/>
  <c r="C232" i="4"/>
  <c r="B232" i="4"/>
  <c r="A232" i="4"/>
  <c r="J231" i="4"/>
  <c r="I231" i="4"/>
  <c r="H231" i="4"/>
  <c r="G231" i="4"/>
  <c r="F231" i="4"/>
  <c r="E231" i="4"/>
  <c r="D231" i="4"/>
  <c r="C231" i="4"/>
  <c r="B231" i="4"/>
  <c r="A231" i="4"/>
  <c r="J230" i="4"/>
  <c r="I230" i="4"/>
  <c r="H230" i="4"/>
  <c r="G230" i="4"/>
  <c r="F230" i="4"/>
  <c r="E230" i="4"/>
  <c r="D230" i="4"/>
  <c r="C230" i="4"/>
  <c r="B230" i="4"/>
  <c r="A230" i="4"/>
  <c r="J229" i="4"/>
  <c r="I229" i="4"/>
  <c r="H229" i="4"/>
  <c r="G229" i="4"/>
  <c r="F229" i="4"/>
  <c r="E229" i="4"/>
  <c r="D229" i="4"/>
  <c r="C229" i="4"/>
  <c r="B229" i="4"/>
  <c r="A229" i="4"/>
  <c r="J228" i="4"/>
  <c r="I228" i="4"/>
  <c r="H228" i="4"/>
  <c r="G228" i="4"/>
  <c r="F228" i="4"/>
  <c r="E228" i="4"/>
  <c r="D228" i="4"/>
  <c r="C228" i="4"/>
  <c r="B228" i="4"/>
  <c r="A228" i="4"/>
  <c r="J227" i="4"/>
  <c r="I227" i="4"/>
  <c r="H227" i="4"/>
  <c r="G227" i="4"/>
  <c r="F227" i="4"/>
  <c r="E227" i="4"/>
  <c r="D227" i="4"/>
  <c r="C227" i="4"/>
  <c r="B227" i="4"/>
  <c r="A227" i="4"/>
  <c r="J226" i="4"/>
  <c r="I226" i="4"/>
  <c r="H226" i="4"/>
  <c r="G226" i="4"/>
  <c r="F226" i="4"/>
  <c r="E226" i="4"/>
  <c r="D226" i="4"/>
  <c r="C226" i="4"/>
  <c r="B226" i="4"/>
  <c r="A226" i="4"/>
  <c r="J225" i="4"/>
  <c r="I225" i="4"/>
  <c r="H225" i="4"/>
  <c r="G225" i="4"/>
  <c r="F225" i="4"/>
  <c r="E225" i="4"/>
  <c r="D225" i="4"/>
  <c r="C225" i="4"/>
  <c r="B225" i="4"/>
  <c r="A225" i="4"/>
  <c r="J224" i="4"/>
  <c r="I224" i="4"/>
  <c r="H224" i="4"/>
  <c r="G224" i="4"/>
  <c r="F224" i="4"/>
  <c r="E224" i="4"/>
  <c r="D224" i="4"/>
  <c r="C224" i="4"/>
  <c r="B224" i="4"/>
  <c r="A224" i="4"/>
  <c r="J223" i="4"/>
  <c r="I223" i="4"/>
  <c r="H223" i="4"/>
  <c r="G223" i="4"/>
  <c r="F223" i="4"/>
  <c r="E223" i="4"/>
  <c r="D223" i="4"/>
  <c r="C223" i="4"/>
  <c r="B223" i="4"/>
  <c r="A223" i="4"/>
  <c r="J222" i="4"/>
  <c r="I222" i="4"/>
  <c r="H222" i="4"/>
  <c r="G222" i="4"/>
  <c r="F222" i="4"/>
  <c r="E222" i="4"/>
  <c r="D222" i="4"/>
  <c r="C222" i="4"/>
  <c r="B222" i="4"/>
  <c r="A222" i="4"/>
  <c r="J221" i="4"/>
  <c r="I221" i="4"/>
  <c r="H221" i="4"/>
  <c r="G221" i="4"/>
  <c r="F221" i="4"/>
  <c r="E221" i="4"/>
  <c r="D221" i="4"/>
  <c r="C221" i="4"/>
  <c r="B221" i="4"/>
  <c r="A221" i="4"/>
  <c r="J220" i="4"/>
  <c r="I220" i="4"/>
  <c r="H220" i="4"/>
  <c r="G220" i="4"/>
  <c r="F220" i="4"/>
  <c r="E220" i="4"/>
  <c r="D220" i="4"/>
  <c r="C220" i="4"/>
  <c r="B220" i="4"/>
  <c r="A220" i="4"/>
  <c r="J219" i="4"/>
  <c r="I219" i="4"/>
  <c r="H219" i="4"/>
  <c r="G219" i="4"/>
  <c r="F219" i="4"/>
  <c r="E219" i="4"/>
  <c r="D219" i="4"/>
  <c r="C219" i="4"/>
  <c r="B219" i="4"/>
  <c r="A219" i="4"/>
  <c r="J218" i="4"/>
  <c r="I218" i="4"/>
  <c r="H218" i="4"/>
  <c r="G218" i="4"/>
  <c r="F218" i="4"/>
  <c r="E218" i="4"/>
  <c r="D218" i="4"/>
  <c r="C218" i="4"/>
  <c r="B218" i="4"/>
  <c r="A218" i="4"/>
  <c r="J217" i="4"/>
  <c r="I217" i="4"/>
  <c r="H217" i="4"/>
  <c r="G217" i="4"/>
  <c r="F217" i="4"/>
  <c r="E217" i="4"/>
  <c r="D217" i="4"/>
  <c r="C217" i="4"/>
  <c r="B217" i="4"/>
  <c r="A217" i="4"/>
  <c r="J216" i="4"/>
  <c r="I216" i="4"/>
  <c r="H216" i="4"/>
  <c r="G216" i="4"/>
  <c r="F216" i="4"/>
  <c r="E216" i="4"/>
  <c r="D216" i="4"/>
  <c r="C216" i="4"/>
  <c r="B216" i="4"/>
  <c r="A216" i="4"/>
  <c r="J215" i="4"/>
  <c r="I215" i="4"/>
  <c r="H215" i="4"/>
  <c r="G215" i="4"/>
  <c r="F215" i="4"/>
  <c r="E215" i="4"/>
  <c r="D215" i="4"/>
  <c r="C215" i="4"/>
  <c r="B215" i="4"/>
  <c r="A215" i="4"/>
  <c r="J214" i="4"/>
  <c r="I214" i="4"/>
  <c r="H214" i="4"/>
  <c r="G214" i="4"/>
  <c r="F214" i="4"/>
  <c r="E214" i="4"/>
  <c r="D214" i="4"/>
  <c r="C214" i="4"/>
  <c r="B214" i="4"/>
  <c r="A214" i="4"/>
  <c r="J213" i="4"/>
  <c r="I213" i="4"/>
  <c r="H213" i="4"/>
  <c r="G213" i="4"/>
  <c r="F213" i="4"/>
  <c r="E213" i="4"/>
  <c r="D213" i="4"/>
  <c r="C213" i="4"/>
  <c r="B213" i="4"/>
  <c r="A213" i="4"/>
  <c r="J212" i="4"/>
  <c r="I212" i="4"/>
  <c r="H212" i="4"/>
  <c r="G212" i="4"/>
  <c r="F212" i="4"/>
  <c r="E212" i="4"/>
  <c r="D212" i="4"/>
  <c r="C212" i="4"/>
  <c r="B212" i="4"/>
  <c r="A212" i="4"/>
  <c r="J211" i="4"/>
  <c r="I211" i="4"/>
  <c r="H211" i="4"/>
  <c r="G211" i="4"/>
  <c r="F211" i="4"/>
  <c r="E211" i="4"/>
  <c r="D211" i="4"/>
  <c r="C211" i="4"/>
  <c r="B211" i="4"/>
  <c r="A211" i="4"/>
  <c r="J210" i="4"/>
  <c r="I210" i="4"/>
  <c r="H210" i="4"/>
  <c r="G210" i="4"/>
  <c r="F210" i="4"/>
  <c r="E210" i="4"/>
  <c r="D210" i="4"/>
  <c r="C210" i="4"/>
  <c r="B210" i="4"/>
  <c r="A210" i="4"/>
  <c r="J209" i="4"/>
  <c r="I209" i="4"/>
  <c r="H209" i="4"/>
  <c r="G209" i="4"/>
  <c r="F209" i="4"/>
  <c r="E209" i="4"/>
  <c r="D209" i="4"/>
  <c r="C209" i="4"/>
  <c r="B209" i="4"/>
  <c r="A209" i="4"/>
  <c r="J208" i="4"/>
  <c r="I208" i="4"/>
  <c r="H208" i="4"/>
  <c r="G208" i="4"/>
  <c r="F208" i="4"/>
  <c r="E208" i="4"/>
  <c r="D208" i="4"/>
  <c r="C208" i="4"/>
  <c r="B208" i="4"/>
  <c r="A208" i="4"/>
  <c r="J207" i="4"/>
  <c r="I207" i="4"/>
  <c r="H207" i="4"/>
  <c r="G207" i="4"/>
  <c r="F207" i="4"/>
  <c r="E207" i="4"/>
  <c r="D207" i="4"/>
  <c r="C207" i="4"/>
  <c r="B207" i="4"/>
  <c r="A207" i="4"/>
  <c r="J206" i="4"/>
  <c r="I206" i="4"/>
  <c r="H206" i="4"/>
  <c r="G206" i="4"/>
  <c r="F206" i="4"/>
  <c r="E206" i="4"/>
  <c r="D206" i="4"/>
  <c r="C206" i="4"/>
  <c r="B206" i="4"/>
  <c r="A206" i="4"/>
  <c r="J205" i="4"/>
  <c r="I205" i="4"/>
  <c r="H205" i="4"/>
  <c r="G205" i="4"/>
  <c r="F205" i="4"/>
  <c r="E205" i="4"/>
  <c r="D205" i="4"/>
  <c r="C205" i="4"/>
  <c r="B205" i="4"/>
  <c r="A205" i="4"/>
  <c r="J204" i="4"/>
  <c r="I204" i="4"/>
  <c r="H204" i="4"/>
  <c r="G204" i="4"/>
  <c r="F204" i="4"/>
  <c r="E204" i="4"/>
  <c r="D204" i="4"/>
  <c r="C204" i="4"/>
  <c r="B204" i="4"/>
  <c r="A204" i="4"/>
  <c r="J203" i="4"/>
  <c r="I203" i="4"/>
  <c r="H203" i="4"/>
  <c r="G203" i="4"/>
  <c r="F203" i="4"/>
  <c r="E203" i="4"/>
  <c r="D203" i="4"/>
  <c r="C203" i="4"/>
  <c r="B203" i="4"/>
  <c r="A203" i="4"/>
  <c r="J202" i="4"/>
  <c r="I202" i="4"/>
  <c r="H202" i="4"/>
  <c r="G202" i="4"/>
  <c r="F202" i="4"/>
  <c r="E202" i="4"/>
  <c r="D202" i="4"/>
  <c r="C202" i="4"/>
  <c r="B202" i="4"/>
  <c r="A202" i="4"/>
  <c r="J201" i="4"/>
  <c r="I201" i="4"/>
  <c r="H201" i="4"/>
  <c r="G201" i="4"/>
  <c r="F201" i="4"/>
  <c r="E201" i="4"/>
  <c r="D201" i="4"/>
  <c r="C201" i="4"/>
  <c r="B201" i="4"/>
  <c r="A201" i="4"/>
  <c r="J200" i="4"/>
  <c r="I200" i="4"/>
  <c r="H200" i="4"/>
  <c r="G200" i="4"/>
  <c r="F200" i="4"/>
  <c r="E200" i="4"/>
  <c r="D200" i="4"/>
  <c r="C200" i="4"/>
  <c r="B200" i="4"/>
  <c r="A200" i="4"/>
  <c r="J199" i="4"/>
  <c r="I199" i="4"/>
  <c r="H199" i="4"/>
  <c r="G199" i="4"/>
  <c r="F199" i="4"/>
  <c r="E199" i="4"/>
  <c r="D199" i="4"/>
  <c r="C199" i="4"/>
  <c r="B199" i="4"/>
  <c r="A199" i="4"/>
  <c r="J198" i="4"/>
  <c r="I198" i="4"/>
  <c r="H198" i="4"/>
  <c r="G198" i="4"/>
  <c r="F198" i="4"/>
  <c r="E198" i="4"/>
  <c r="D198" i="4"/>
  <c r="C198" i="4"/>
  <c r="B198" i="4"/>
  <c r="A198" i="4"/>
  <c r="J197" i="4"/>
  <c r="I197" i="4"/>
  <c r="H197" i="4"/>
  <c r="G197" i="4"/>
  <c r="F197" i="4"/>
  <c r="E197" i="4"/>
  <c r="D197" i="4"/>
  <c r="C197" i="4"/>
  <c r="B197" i="4"/>
  <c r="A197" i="4"/>
  <c r="J196" i="4"/>
  <c r="I196" i="4"/>
  <c r="H196" i="4"/>
  <c r="G196" i="4"/>
  <c r="F196" i="4"/>
  <c r="E196" i="4"/>
  <c r="D196" i="4"/>
  <c r="C196" i="4"/>
  <c r="B196" i="4"/>
  <c r="A196" i="4"/>
  <c r="J195" i="4"/>
  <c r="I195" i="4"/>
  <c r="H195" i="4"/>
  <c r="G195" i="4"/>
  <c r="F195" i="4"/>
  <c r="E195" i="4"/>
  <c r="D195" i="4"/>
  <c r="C195" i="4"/>
  <c r="B195" i="4"/>
  <c r="A195" i="4"/>
  <c r="J194" i="4"/>
  <c r="I194" i="4"/>
  <c r="H194" i="4"/>
  <c r="G194" i="4"/>
  <c r="F194" i="4"/>
  <c r="E194" i="4"/>
  <c r="D194" i="4"/>
  <c r="C194" i="4"/>
  <c r="B194" i="4"/>
  <c r="A194" i="4"/>
  <c r="J193" i="4"/>
  <c r="I193" i="4"/>
  <c r="H193" i="4"/>
  <c r="G193" i="4"/>
  <c r="F193" i="4"/>
  <c r="E193" i="4"/>
  <c r="D193" i="4"/>
  <c r="C193" i="4"/>
  <c r="B193" i="4"/>
  <c r="A193" i="4"/>
  <c r="J192" i="4"/>
  <c r="I192" i="4"/>
  <c r="H192" i="4"/>
  <c r="G192" i="4"/>
  <c r="F192" i="4"/>
  <c r="E192" i="4"/>
  <c r="D192" i="4"/>
  <c r="C192" i="4"/>
  <c r="B192" i="4"/>
  <c r="A192" i="4"/>
  <c r="J191" i="4"/>
  <c r="I191" i="4"/>
  <c r="H191" i="4"/>
  <c r="G191" i="4"/>
  <c r="F191" i="4"/>
  <c r="E191" i="4"/>
  <c r="D191" i="4"/>
  <c r="C191" i="4"/>
  <c r="B191" i="4"/>
  <c r="A191" i="4"/>
  <c r="J190" i="4"/>
  <c r="I190" i="4"/>
  <c r="H190" i="4"/>
  <c r="G190" i="4"/>
  <c r="F190" i="4"/>
  <c r="E190" i="4"/>
  <c r="D190" i="4"/>
  <c r="C190" i="4"/>
  <c r="B190" i="4"/>
  <c r="A190" i="4"/>
  <c r="J189" i="4"/>
  <c r="I189" i="4"/>
  <c r="H189" i="4"/>
  <c r="G189" i="4"/>
  <c r="F189" i="4"/>
  <c r="E189" i="4"/>
  <c r="D189" i="4"/>
  <c r="C189" i="4"/>
  <c r="B189" i="4"/>
  <c r="A189" i="4"/>
  <c r="J188" i="4"/>
  <c r="I188" i="4"/>
  <c r="H188" i="4"/>
  <c r="G188" i="4"/>
  <c r="F188" i="4"/>
  <c r="E188" i="4"/>
  <c r="D188" i="4"/>
  <c r="C188" i="4"/>
  <c r="B188" i="4"/>
  <c r="A188" i="4"/>
  <c r="J187" i="4"/>
  <c r="I187" i="4"/>
  <c r="H187" i="4"/>
  <c r="G187" i="4"/>
  <c r="F187" i="4"/>
  <c r="E187" i="4"/>
  <c r="D187" i="4"/>
  <c r="C187" i="4"/>
  <c r="B187" i="4"/>
  <c r="A187" i="4"/>
  <c r="J186" i="4"/>
  <c r="I186" i="4"/>
  <c r="H186" i="4"/>
  <c r="G186" i="4"/>
  <c r="F186" i="4"/>
  <c r="E186" i="4"/>
  <c r="D186" i="4"/>
  <c r="C186" i="4"/>
  <c r="B186" i="4"/>
  <c r="A186" i="4"/>
  <c r="J185" i="4"/>
  <c r="I185" i="4"/>
  <c r="H185" i="4"/>
  <c r="G185" i="4"/>
  <c r="F185" i="4"/>
  <c r="E185" i="4"/>
  <c r="D185" i="4"/>
  <c r="C185" i="4"/>
  <c r="B185" i="4"/>
  <c r="A185" i="4"/>
  <c r="J184" i="4"/>
  <c r="I184" i="4"/>
  <c r="H184" i="4"/>
  <c r="G184" i="4"/>
  <c r="F184" i="4"/>
  <c r="E184" i="4"/>
  <c r="D184" i="4"/>
  <c r="C184" i="4"/>
  <c r="B184" i="4"/>
  <c r="A184" i="4"/>
  <c r="J183" i="4"/>
  <c r="I183" i="4"/>
  <c r="H183" i="4"/>
  <c r="G183" i="4"/>
  <c r="F183" i="4"/>
  <c r="E183" i="4"/>
  <c r="D183" i="4"/>
  <c r="C183" i="4"/>
  <c r="B183" i="4"/>
  <c r="A183" i="4"/>
  <c r="J182" i="4"/>
  <c r="I182" i="4"/>
  <c r="H182" i="4"/>
  <c r="G182" i="4"/>
  <c r="F182" i="4"/>
  <c r="E182" i="4"/>
  <c r="D182" i="4"/>
  <c r="C182" i="4"/>
  <c r="B182" i="4"/>
  <c r="A182" i="4"/>
  <c r="J181" i="4"/>
  <c r="I181" i="4"/>
  <c r="H181" i="4"/>
  <c r="G181" i="4"/>
  <c r="F181" i="4"/>
  <c r="E181" i="4"/>
  <c r="D181" i="4"/>
  <c r="C181" i="4"/>
  <c r="B181" i="4"/>
  <c r="A181" i="4"/>
  <c r="J180" i="4"/>
  <c r="I180" i="4"/>
  <c r="H180" i="4"/>
  <c r="G180" i="4"/>
  <c r="F180" i="4"/>
  <c r="E180" i="4"/>
  <c r="D180" i="4"/>
  <c r="C180" i="4"/>
  <c r="B180" i="4"/>
  <c r="A180" i="4"/>
  <c r="J179" i="4"/>
  <c r="I179" i="4"/>
  <c r="H179" i="4"/>
  <c r="G179" i="4"/>
  <c r="F179" i="4"/>
  <c r="E179" i="4"/>
  <c r="D179" i="4"/>
  <c r="C179" i="4"/>
  <c r="B179" i="4"/>
  <c r="A179" i="4"/>
  <c r="J178" i="4"/>
  <c r="I178" i="4"/>
  <c r="H178" i="4"/>
  <c r="G178" i="4"/>
  <c r="F178" i="4"/>
  <c r="E178" i="4"/>
  <c r="D178" i="4"/>
  <c r="C178" i="4"/>
  <c r="B178" i="4"/>
  <c r="A178" i="4"/>
  <c r="J177" i="4"/>
  <c r="I177" i="4"/>
  <c r="H177" i="4"/>
  <c r="G177" i="4"/>
  <c r="F177" i="4"/>
  <c r="E177" i="4"/>
  <c r="D177" i="4"/>
  <c r="C177" i="4"/>
  <c r="B177" i="4"/>
  <c r="A177" i="4"/>
  <c r="J176" i="4"/>
  <c r="I176" i="4"/>
  <c r="H176" i="4"/>
  <c r="G176" i="4"/>
  <c r="F176" i="4"/>
  <c r="E176" i="4"/>
  <c r="D176" i="4"/>
  <c r="C176" i="4"/>
  <c r="B176" i="4"/>
  <c r="A176" i="4"/>
  <c r="J175" i="4"/>
  <c r="I175" i="4"/>
  <c r="H175" i="4"/>
  <c r="G175" i="4"/>
  <c r="F175" i="4"/>
  <c r="E175" i="4"/>
  <c r="D175" i="4"/>
  <c r="C175" i="4"/>
  <c r="B175" i="4"/>
  <c r="A175" i="4"/>
  <c r="J174" i="4"/>
  <c r="I174" i="4"/>
  <c r="H174" i="4"/>
  <c r="G174" i="4"/>
  <c r="F174" i="4"/>
  <c r="E174" i="4"/>
  <c r="D174" i="4"/>
  <c r="C174" i="4"/>
  <c r="B174" i="4"/>
  <c r="A174" i="4"/>
  <c r="J173" i="4"/>
  <c r="I173" i="4"/>
  <c r="H173" i="4"/>
  <c r="G173" i="4"/>
  <c r="F173" i="4"/>
  <c r="E173" i="4"/>
  <c r="D173" i="4"/>
  <c r="C173" i="4"/>
  <c r="B173" i="4"/>
  <c r="A173" i="4"/>
  <c r="J172" i="4"/>
  <c r="I172" i="4"/>
  <c r="H172" i="4"/>
  <c r="G172" i="4"/>
  <c r="F172" i="4"/>
  <c r="E172" i="4"/>
  <c r="D172" i="4"/>
  <c r="C172" i="4"/>
  <c r="B172" i="4"/>
  <c r="A172" i="4"/>
  <c r="J171" i="4"/>
  <c r="I171" i="4"/>
  <c r="H171" i="4"/>
  <c r="G171" i="4"/>
  <c r="F171" i="4"/>
  <c r="E171" i="4"/>
  <c r="D171" i="4"/>
  <c r="C171" i="4"/>
  <c r="B171" i="4"/>
  <c r="A171" i="4"/>
  <c r="J170" i="4"/>
  <c r="I170" i="4"/>
  <c r="H170" i="4"/>
  <c r="G170" i="4"/>
  <c r="F170" i="4"/>
  <c r="E170" i="4"/>
  <c r="D170" i="4"/>
  <c r="C170" i="4"/>
  <c r="B170" i="4"/>
  <c r="A170" i="4"/>
  <c r="J169" i="4"/>
  <c r="I169" i="4"/>
  <c r="H169" i="4"/>
  <c r="G169" i="4"/>
  <c r="F169" i="4"/>
  <c r="E169" i="4"/>
  <c r="D169" i="4"/>
  <c r="C169" i="4"/>
  <c r="B169" i="4"/>
  <c r="A169" i="4"/>
  <c r="J168" i="4"/>
  <c r="I168" i="4"/>
  <c r="H168" i="4"/>
  <c r="G168" i="4"/>
  <c r="F168" i="4"/>
  <c r="E168" i="4"/>
  <c r="D168" i="4"/>
  <c r="C168" i="4"/>
  <c r="B168" i="4"/>
  <c r="A168" i="4"/>
  <c r="J167" i="4"/>
  <c r="I167" i="4"/>
  <c r="H167" i="4"/>
  <c r="G167" i="4"/>
  <c r="F167" i="4"/>
  <c r="E167" i="4"/>
  <c r="D167" i="4"/>
  <c r="C167" i="4"/>
  <c r="B167" i="4"/>
  <c r="A167" i="4"/>
  <c r="J166" i="4"/>
  <c r="I166" i="4"/>
  <c r="H166" i="4"/>
  <c r="G166" i="4"/>
  <c r="F166" i="4"/>
  <c r="E166" i="4"/>
  <c r="D166" i="4"/>
  <c r="C166" i="4"/>
  <c r="B166" i="4"/>
  <c r="A166" i="4"/>
  <c r="J165" i="4"/>
  <c r="I165" i="4"/>
  <c r="H165" i="4"/>
  <c r="G165" i="4"/>
  <c r="F165" i="4"/>
  <c r="E165" i="4"/>
  <c r="D165" i="4"/>
  <c r="C165" i="4"/>
  <c r="B165" i="4"/>
  <c r="A165" i="4"/>
  <c r="J164" i="4"/>
  <c r="I164" i="4"/>
  <c r="H164" i="4"/>
  <c r="G164" i="4"/>
  <c r="F164" i="4"/>
  <c r="E164" i="4"/>
  <c r="D164" i="4"/>
  <c r="C164" i="4"/>
  <c r="B164" i="4"/>
  <c r="A164" i="4"/>
  <c r="J163" i="4"/>
  <c r="I163" i="4"/>
  <c r="H163" i="4"/>
  <c r="G163" i="4"/>
  <c r="F163" i="4"/>
  <c r="E163" i="4"/>
  <c r="D163" i="4"/>
  <c r="C163" i="4"/>
  <c r="B163" i="4"/>
  <c r="A163" i="4"/>
  <c r="J162" i="4"/>
  <c r="I162" i="4"/>
  <c r="H162" i="4"/>
  <c r="G162" i="4"/>
  <c r="F162" i="4"/>
  <c r="E162" i="4"/>
  <c r="D162" i="4"/>
  <c r="C162" i="4"/>
  <c r="B162" i="4"/>
  <c r="A162" i="4"/>
  <c r="J161" i="4"/>
  <c r="I161" i="4"/>
  <c r="H161" i="4"/>
  <c r="G161" i="4"/>
  <c r="F161" i="4"/>
  <c r="E161" i="4"/>
  <c r="D161" i="4"/>
  <c r="C161" i="4"/>
  <c r="B161" i="4"/>
  <c r="A161" i="4"/>
  <c r="J160" i="4"/>
  <c r="I160" i="4"/>
  <c r="H160" i="4"/>
  <c r="G160" i="4"/>
  <c r="F160" i="4"/>
  <c r="E160" i="4"/>
  <c r="D160" i="4"/>
  <c r="C160" i="4"/>
  <c r="B160" i="4"/>
  <c r="A160" i="4"/>
  <c r="J159" i="4"/>
  <c r="I159" i="4"/>
  <c r="H159" i="4"/>
  <c r="G159" i="4"/>
  <c r="F159" i="4"/>
  <c r="E159" i="4"/>
  <c r="D159" i="4"/>
  <c r="C159" i="4"/>
  <c r="B159" i="4"/>
  <c r="A159" i="4"/>
  <c r="J158" i="4"/>
  <c r="I158" i="4"/>
  <c r="H158" i="4"/>
  <c r="G158" i="4"/>
  <c r="F158" i="4"/>
  <c r="E158" i="4"/>
  <c r="D158" i="4"/>
  <c r="C158" i="4"/>
  <c r="B158" i="4"/>
  <c r="A158" i="4"/>
  <c r="J157" i="4"/>
  <c r="I157" i="4"/>
  <c r="H157" i="4"/>
  <c r="G157" i="4"/>
  <c r="F157" i="4"/>
  <c r="E157" i="4"/>
  <c r="D157" i="4"/>
  <c r="C157" i="4"/>
  <c r="B157" i="4"/>
  <c r="A157" i="4"/>
  <c r="J156" i="4"/>
  <c r="I156" i="4"/>
  <c r="H156" i="4"/>
  <c r="G156" i="4"/>
  <c r="F156" i="4"/>
  <c r="E156" i="4"/>
  <c r="D156" i="4"/>
  <c r="C156" i="4"/>
  <c r="B156" i="4"/>
  <c r="A156" i="4"/>
  <c r="J155" i="4"/>
  <c r="I155" i="4"/>
  <c r="H155" i="4"/>
  <c r="G155" i="4"/>
  <c r="F155" i="4"/>
  <c r="E155" i="4"/>
  <c r="D155" i="4"/>
  <c r="C155" i="4"/>
  <c r="B155" i="4"/>
  <c r="A155" i="4"/>
  <c r="J154" i="4"/>
  <c r="I154" i="4"/>
  <c r="H154" i="4"/>
  <c r="G154" i="4"/>
  <c r="F154" i="4"/>
  <c r="E154" i="4"/>
  <c r="D154" i="4"/>
  <c r="C154" i="4"/>
  <c r="B154" i="4"/>
  <c r="A154" i="4"/>
  <c r="J153" i="4"/>
  <c r="I153" i="4"/>
  <c r="H153" i="4"/>
  <c r="G153" i="4"/>
  <c r="F153" i="4"/>
  <c r="E153" i="4"/>
  <c r="D153" i="4"/>
  <c r="C153" i="4"/>
  <c r="B153" i="4"/>
  <c r="A153" i="4"/>
  <c r="J152" i="4"/>
  <c r="I152" i="4"/>
  <c r="H152" i="4"/>
  <c r="G152" i="4"/>
  <c r="F152" i="4"/>
  <c r="E152" i="4"/>
  <c r="D152" i="4"/>
  <c r="C152" i="4"/>
  <c r="B152" i="4"/>
  <c r="A152" i="4"/>
  <c r="J151" i="4"/>
  <c r="I151" i="4"/>
  <c r="H151" i="4"/>
  <c r="G151" i="4"/>
  <c r="F151" i="4"/>
  <c r="E151" i="4"/>
  <c r="D151" i="4"/>
  <c r="C151" i="4"/>
  <c r="B151" i="4"/>
  <c r="A151" i="4"/>
  <c r="J150" i="4"/>
  <c r="I150" i="4"/>
  <c r="H150" i="4"/>
  <c r="G150" i="4"/>
  <c r="F150" i="4"/>
  <c r="E150" i="4"/>
  <c r="D150" i="4"/>
  <c r="C150" i="4"/>
  <c r="B150" i="4"/>
  <c r="A150" i="4"/>
  <c r="J149" i="4"/>
  <c r="I149" i="4"/>
  <c r="H149" i="4"/>
  <c r="G149" i="4"/>
  <c r="F149" i="4"/>
  <c r="E149" i="4"/>
  <c r="D149" i="4"/>
  <c r="C149" i="4"/>
  <c r="B149" i="4"/>
  <c r="A149" i="4"/>
  <c r="J148" i="4"/>
  <c r="I148" i="4"/>
  <c r="H148" i="4"/>
  <c r="G148" i="4"/>
  <c r="F148" i="4"/>
  <c r="E148" i="4"/>
  <c r="D148" i="4"/>
  <c r="C148" i="4"/>
  <c r="B148" i="4"/>
  <c r="A148" i="4"/>
  <c r="J147" i="4"/>
  <c r="I147" i="4"/>
  <c r="H147" i="4"/>
  <c r="G147" i="4"/>
  <c r="F147" i="4"/>
  <c r="E147" i="4"/>
  <c r="D147" i="4"/>
  <c r="C147" i="4"/>
  <c r="B147" i="4"/>
  <c r="A147" i="4"/>
  <c r="J146" i="4"/>
  <c r="I146" i="4"/>
  <c r="H146" i="4"/>
  <c r="G146" i="4"/>
  <c r="F146" i="4"/>
  <c r="E146" i="4"/>
  <c r="D146" i="4"/>
  <c r="C146" i="4"/>
  <c r="B146" i="4"/>
  <c r="A146" i="4"/>
  <c r="J145" i="4"/>
  <c r="I145" i="4"/>
  <c r="H145" i="4"/>
  <c r="G145" i="4"/>
  <c r="F145" i="4"/>
  <c r="E145" i="4"/>
  <c r="D145" i="4"/>
  <c r="C145" i="4"/>
  <c r="B145" i="4"/>
  <c r="A145" i="4"/>
  <c r="J144" i="4"/>
  <c r="I144" i="4"/>
  <c r="H144" i="4"/>
  <c r="G144" i="4"/>
  <c r="F144" i="4"/>
  <c r="E144" i="4"/>
  <c r="D144" i="4"/>
  <c r="C144" i="4"/>
  <c r="B144" i="4"/>
  <c r="A144" i="4"/>
  <c r="J143" i="4"/>
  <c r="I143" i="4"/>
  <c r="H143" i="4"/>
  <c r="G143" i="4"/>
  <c r="F143" i="4"/>
  <c r="E143" i="4"/>
  <c r="D143" i="4"/>
  <c r="C143" i="4"/>
  <c r="B143" i="4"/>
  <c r="A143" i="4"/>
  <c r="J142" i="4"/>
  <c r="I142" i="4"/>
  <c r="H142" i="4"/>
  <c r="G142" i="4"/>
  <c r="F142" i="4"/>
  <c r="E142" i="4"/>
  <c r="D142" i="4"/>
  <c r="C142" i="4"/>
  <c r="B142" i="4"/>
  <c r="A142" i="4"/>
  <c r="J141" i="4"/>
  <c r="I141" i="4"/>
  <c r="H141" i="4"/>
  <c r="G141" i="4"/>
  <c r="F141" i="4"/>
  <c r="E141" i="4"/>
  <c r="D141" i="4"/>
  <c r="C141" i="4"/>
  <c r="B141" i="4"/>
  <c r="A141" i="4"/>
  <c r="J140" i="4"/>
  <c r="I140" i="4"/>
  <c r="H140" i="4"/>
  <c r="G140" i="4"/>
  <c r="F140" i="4"/>
  <c r="E140" i="4"/>
  <c r="D140" i="4"/>
  <c r="C140" i="4"/>
  <c r="B140" i="4"/>
  <c r="A140" i="4"/>
  <c r="J139" i="4"/>
  <c r="I139" i="4"/>
  <c r="H139" i="4"/>
  <c r="G139" i="4"/>
  <c r="F139" i="4"/>
  <c r="E139" i="4"/>
  <c r="D139" i="4"/>
  <c r="C139" i="4"/>
  <c r="B139" i="4"/>
  <c r="A139" i="4"/>
  <c r="J138" i="4"/>
  <c r="I138" i="4"/>
  <c r="H138" i="4"/>
  <c r="G138" i="4"/>
  <c r="F138" i="4"/>
  <c r="E138" i="4"/>
  <c r="D138" i="4"/>
  <c r="C138" i="4"/>
  <c r="B138" i="4"/>
  <c r="A138" i="4"/>
  <c r="J137" i="4"/>
  <c r="I137" i="4"/>
  <c r="H137" i="4"/>
  <c r="G137" i="4"/>
  <c r="F137" i="4"/>
  <c r="E137" i="4"/>
  <c r="D137" i="4"/>
  <c r="C137" i="4"/>
  <c r="B137" i="4"/>
  <c r="A137" i="4"/>
  <c r="J136" i="4"/>
  <c r="I136" i="4"/>
  <c r="H136" i="4"/>
  <c r="G136" i="4"/>
  <c r="F136" i="4"/>
  <c r="E136" i="4"/>
  <c r="D136" i="4"/>
  <c r="C136" i="4"/>
  <c r="B136" i="4"/>
  <c r="A136" i="4"/>
  <c r="J135" i="4"/>
  <c r="I135" i="4"/>
  <c r="H135" i="4"/>
  <c r="G135" i="4"/>
  <c r="F135" i="4"/>
  <c r="E135" i="4"/>
  <c r="D135" i="4"/>
  <c r="C135" i="4"/>
  <c r="B135" i="4"/>
  <c r="A135" i="4"/>
  <c r="J134" i="4"/>
  <c r="I134" i="4"/>
  <c r="H134" i="4"/>
  <c r="G134" i="4"/>
  <c r="F134" i="4"/>
  <c r="E134" i="4"/>
  <c r="D134" i="4"/>
  <c r="C134" i="4"/>
  <c r="B134" i="4"/>
  <c r="A134" i="4"/>
  <c r="J133" i="4"/>
  <c r="I133" i="4"/>
  <c r="H133" i="4"/>
  <c r="G133" i="4"/>
  <c r="F133" i="4"/>
  <c r="E133" i="4"/>
  <c r="D133" i="4"/>
  <c r="C133" i="4"/>
  <c r="B133" i="4"/>
  <c r="A133" i="4"/>
  <c r="J132" i="4"/>
  <c r="I132" i="4"/>
  <c r="H132" i="4"/>
  <c r="G132" i="4"/>
  <c r="F132" i="4"/>
  <c r="E132" i="4"/>
  <c r="D132" i="4"/>
  <c r="C132" i="4"/>
  <c r="B132" i="4"/>
  <c r="A132" i="4"/>
  <c r="J131" i="4"/>
  <c r="I131" i="4"/>
  <c r="H131" i="4"/>
  <c r="G131" i="4"/>
  <c r="F131" i="4"/>
  <c r="E131" i="4"/>
  <c r="D131" i="4"/>
  <c r="C131" i="4"/>
  <c r="B131" i="4"/>
  <c r="A131" i="4"/>
  <c r="J130" i="4"/>
  <c r="I130" i="4"/>
  <c r="H130" i="4"/>
  <c r="G130" i="4"/>
  <c r="F130" i="4"/>
  <c r="E130" i="4"/>
  <c r="D130" i="4"/>
  <c r="C130" i="4"/>
  <c r="B130" i="4"/>
  <c r="A130" i="4"/>
  <c r="J129" i="4"/>
  <c r="I129" i="4"/>
  <c r="H129" i="4"/>
  <c r="G129" i="4"/>
  <c r="F129" i="4"/>
  <c r="E129" i="4"/>
  <c r="D129" i="4"/>
  <c r="C129" i="4"/>
  <c r="B129" i="4"/>
  <c r="A129" i="4"/>
  <c r="J128" i="4"/>
  <c r="I128" i="4"/>
  <c r="H128" i="4"/>
  <c r="G128" i="4"/>
  <c r="F128" i="4"/>
  <c r="E128" i="4"/>
  <c r="D128" i="4"/>
  <c r="C128" i="4"/>
  <c r="B128" i="4"/>
  <c r="A128" i="4"/>
  <c r="J127" i="4"/>
  <c r="I127" i="4"/>
  <c r="H127" i="4"/>
  <c r="G127" i="4"/>
  <c r="F127" i="4"/>
  <c r="E127" i="4"/>
  <c r="D127" i="4"/>
  <c r="C127" i="4"/>
  <c r="B127" i="4"/>
  <c r="A127" i="4"/>
  <c r="J126" i="4"/>
  <c r="I126" i="4"/>
  <c r="H126" i="4"/>
  <c r="G126" i="4"/>
  <c r="F126" i="4"/>
  <c r="E126" i="4"/>
  <c r="D126" i="4"/>
  <c r="C126" i="4"/>
  <c r="B126" i="4"/>
  <c r="A126" i="4"/>
  <c r="J125" i="4"/>
  <c r="I125" i="4"/>
  <c r="H125" i="4"/>
  <c r="G125" i="4"/>
  <c r="F125" i="4"/>
  <c r="E125" i="4"/>
  <c r="D125" i="4"/>
  <c r="C125" i="4"/>
  <c r="B125" i="4"/>
  <c r="A125" i="4"/>
  <c r="J124" i="4"/>
  <c r="I124" i="4"/>
  <c r="H124" i="4"/>
  <c r="G124" i="4"/>
  <c r="F124" i="4"/>
  <c r="E124" i="4"/>
  <c r="D124" i="4"/>
  <c r="C124" i="4"/>
  <c r="B124" i="4"/>
  <c r="A124" i="4"/>
  <c r="J123" i="4"/>
  <c r="I123" i="4"/>
  <c r="H123" i="4"/>
  <c r="G123" i="4"/>
  <c r="F123" i="4"/>
  <c r="E123" i="4"/>
  <c r="D123" i="4"/>
  <c r="C123" i="4"/>
  <c r="B123" i="4"/>
  <c r="A123" i="4"/>
  <c r="J122" i="4"/>
  <c r="I122" i="4"/>
  <c r="H122" i="4"/>
  <c r="G122" i="4"/>
  <c r="F122" i="4"/>
  <c r="E122" i="4"/>
  <c r="D122" i="4"/>
  <c r="C122" i="4"/>
  <c r="B122" i="4"/>
  <c r="A122" i="4"/>
  <c r="J121" i="4"/>
  <c r="I121" i="4"/>
  <c r="H121" i="4"/>
  <c r="G121" i="4"/>
  <c r="F121" i="4"/>
  <c r="E121" i="4"/>
  <c r="D121" i="4"/>
  <c r="C121" i="4"/>
  <c r="B121" i="4"/>
  <c r="A121" i="4"/>
  <c r="J120" i="4"/>
  <c r="I120" i="4"/>
  <c r="H120" i="4"/>
  <c r="G120" i="4"/>
  <c r="F120" i="4"/>
  <c r="E120" i="4"/>
  <c r="D120" i="4"/>
  <c r="C120" i="4"/>
  <c r="B120" i="4"/>
  <c r="A120" i="4"/>
  <c r="J119" i="4"/>
  <c r="I119" i="4"/>
  <c r="H119" i="4"/>
  <c r="G119" i="4"/>
  <c r="F119" i="4"/>
  <c r="E119" i="4"/>
  <c r="D119" i="4"/>
  <c r="C119" i="4"/>
  <c r="B119" i="4"/>
  <c r="A119" i="4"/>
  <c r="J118" i="4"/>
  <c r="I118" i="4"/>
  <c r="H118" i="4"/>
  <c r="G118" i="4"/>
  <c r="F118" i="4"/>
  <c r="E118" i="4"/>
  <c r="D118" i="4"/>
  <c r="C118" i="4"/>
  <c r="B118" i="4"/>
  <c r="A118" i="4"/>
  <c r="J117" i="4"/>
  <c r="I117" i="4"/>
  <c r="H117" i="4"/>
  <c r="G117" i="4"/>
  <c r="F117" i="4"/>
  <c r="E117" i="4"/>
  <c r="D117" i="4"/>
  <c r="C117" i="4"/>
  <c r="B117" i="4"/>
  <c r="A117" i="4"/>
  <c r="J116" i="4"/>
  <c r="I116" i="4"/>
  <c r="H116" i="4"/>
  <c r="G116" i="4"/>
  <c r="F116" i="4"/>
  <c r="E116" i="4"/>
  <c r="D116" i="4"/>
  <c r="C116" i="4"/>
  <c r="B116" i="4"/>
  <c r="A116" i="4"/>
  <c r="J115" i="4"/>
  <c r="I115" i="4"/>
  <c r="H115" i="4"/>
  <c r="G115" i="4"/>
  <c r="F115" i="4"/>
  <c r="E115" i="4"/>
  <c r="D115" i="4"/>
  <c r="C115" i="4"/>
  <c r="B115" i="4"/>
  <c r="A115" i="4"/>
  <c r="J114" i="4"/>
  <c r="I114" i="4"/>
  <c r="H114" i="4"/>
  <c r="G114" i="4"/>
  <c r="F114" i="4"/>
  <c r="E114" i="4"/>
  <c r="D114" i="4"/>
  <c r="C114" i="4"/>
  <c r="B114" i="4"/>
  <c r="A114" i="4"/>
  <c r="J113" i="4"/>
  <c r="I113" i="4"/>
  <c r="H113" i="4"/>
  <c r="G113" i="4"/>
  <c r="F113" i="4"/>
  <c r="E113" i="4"/>
  <c r="D113" i="4"/>
  <c r="C113" i="4"/>
  <c r="B113" i="4"/>
  <c r="A113" i="4"/>
  <c r="J112" i="4"/>
  <c r="I112" i="4"/>
  <c r="H112" i="4"/>
  <c r="G112" i="4"/>
  <c r="F112" i="4"/>
  <c r="E112" i="4"/>
  <c r="D112" i="4"/>
  <c r="C112" i="4"/>
  <c r="B112" i="4"/>
  <c r="A112" i="4"/>
  <c r="J111" i="4"/>
  <c r="I111" i="4"/>
  <c r="H111" i="4"/>
  <c r="G111" i="4"/>
  <c r="F111" i="4"/>
  <c r="E111" i="4"/>
  <c r="D111" i="4"/>
  <c r="C111" i="4"/>
  <c r="B111" i="4"/>
  <c r="A111" i="4"/>
  <c r="J110" i="4"/>
  <c r="I110" i="4"/>
  <c r="H110" i="4"/>
  <c r="G110" i="4"/>
  <c r="F110" i="4"/>
  <c r="E110" i="4"/>
  <c r="D110" i="4"/>
  <c r="C110" i="4"/>
  <c r="B110" i="4"/>
  <c r="A110" i="4"/>
  <c r="J109" i="4"/>
  <c r="I109" i="4"/>
  <c r="H109" i="4"/>
  <c r="G109" i="4"/>
  <c r="F109" i="4"/>
  <c r="E109" i="4"/>
  <c r="D109" i="4"/>
  <c r="C109" i="4"/>
  <c r="B109" i="4"/>
  <c r="A109" i="4"/>
  <c r="J108" i="4"/>
  <c r="I108" i="4"/>
  <c r="H108" i="4"/>
  <c r="G108" i="4"/>
  <c r="F108" i="4"/>
  <c r="E108" i="4"/>
  <c r="D108" i="4"/>
  <c r="C108" i="4"/>
  <c r="B108" i="4"/>
  <c r="A108" i="4"/>
  <c r="J107" i="4"/>
  <c r="I107" i="4"/>
  <c r="H107" i="4"/>
  <c r="G107" i="4"/>
  <c r="F107" i="4"/>
  <c r="E107" i="4"/>
  <c r="D107" i="4"/>
  <c r="C107" i="4"/>
  <c r="B107" i="4"/>
  <c r="A107" i="4"/>
  <c r="J106" i="4"/>
  <c r="I106" i="4"/>
  <c r="H106" i="4"/>
  <c r="G106" i="4"/>
  <c r="F106" i="4"/>
  <c r="E106" i="4"/>
  <c r="D106" i="4"/>
  <c r="C106" i="4"/>
  <c r="B106" i="4"/>
  <c r="A106" i="4"/>
  <c r="J105" i="4"/>
  <c r="I105" i="4"/>
  <c r="H105" i="4"/>
  <c r="G105" i="4"/>
  <c r="F105" i="4"/>
  <c r="E105" i="4"/>
  <c r="D105" i="4"/>
  <c r="C105" i="4"/>
  <c r="B105" i="4"/>
  <c r="A105" i="4"/>
  <c r="J104" i="4"/>
  <c r="I104" i="4"/>
  <c r="H104" i="4"/>
  <c r="G104" i="4"/>
  <c r="F104" i="4"/>
  <c r="E104" i="4"/>
  <c r="D104" i="4"/>
  <c r="C104" i="4"/>
  <c r="B104" i="4"/>
  <c r="A104" i="4"/>
  <c r="J103" i="4"/>
  <c r="I103" i="4"/>
  <c r="H103" i="4"/>
  <c r="G103" i="4"/>
  <c r="F103" i="4"/>
  <c r="E103" i="4"/>
  <c r="D103" i="4"/>
  <c r="C103" i="4"/>
  <c r="B103" i="4"/>
  <c r="A103" i="4"/>
  <c r="J102" i="4"/>
  <c r="I102" i="4"/>
  <c r="H102" i="4"/>
  <c r="G102" i="4"/>
  <c r="F102" i="4"/>
  <c r="E102" i="4"/>
  <c r="D102" i="4"/>
  <c r="C102" i="4"/>
  <c r="B102" i="4"/>
  <c r="A102" i="4"/>
  <c r="J101" i="4"/>
  <c r="I101" i="4"/>
  <c r="H101" i="4"/>
  <c r="G101" i="4"/>
  <c r="F101" i="4"/>
  <c r="E101" i="4"/>
  <c r="D101" i="4"/>
  <c r="C101" i="4"/>
  <c r="B101" i="4"/>
  <c r="A101" i="4"/>
  <c r="J100" i="4"/>
  <c r="I100" i="4"/>
  <c r="H100" i="4"/>
  <c r="G100" i="4"/>
  <c r="F100" i="4"/>
  <c r="E100" i="4"/>
  <c r="D100" i="4"/>
  <c r="C100" i="4"/>
  <c r="B100" i="4"/>
  <c r="A100" i="4"/>
  <c r="J99" i="4"/>
  <c r="I99" i="4"/>
  <c r="H99" i="4"/>
  <c r="G99" i="4"/>
  <c r="F99" i="4"/>
  <c r="E99" i="4"/>
  <c r="D99" i="4"/>
  <c r="C99" i="4"/>
  <c r="B99" i="4"/>
  <c r="A99" i="4"/>
  <c r="J98" i="4"/>
  <c r="I98" i="4"/>
  <c r="H98" i="4"/>
  <c r="G98" i="4"/>
  <c r="F98" i="4"/>
  <c r="E98" i="4"/>
  <c r="D98" i="4"/>
  <c r="C98" i="4"/>
  <c r="B98" i="4"/>
  <c r="A98" i="4"/>
  <c r="J97" i="4"/>
  <c r="I97" i="4"/>
  <c r="H97" i="4"/>
  <c r="G97" i="4"/>
  <c r="F97" i="4"/>
  <c r="E97" i="4"/>
  <c r="D97" i="4"/>
  <c r="C97" i="4"/>
  <c r="B97" i="4"/>
  <c r="A97" i="4"/>
  <c r="J96" i="4"/>
  <c r="I96" i="4"/>
  <c r="H96" i="4"/>
  <c r="G96" i="4"/>
  <c r="F96" i="4"/>
  <c r="E96" i="4"/>
  <c r="D96" i="4"/>
  <c r="C96" i="4"/>
  <c r="B96" i="4"/>
  <c r="A96" i="4"/>
  <c r="J95" i="4"/>
  <c r="I95" i="4"/>
  <c r="H95" i="4"/>
  <c r="G95" i="4"/>
  <c r="F95" i="4"/>
  <c r="E95" i="4"/>
  <c r="D95" i="4"/>
  <c r="C95" i="4"/>
  <c r="B95" i="4"/>
  <c r="A95" i="4"/>
  <c r="J94" i="4"/>
  <c r="I94" i="4"/>
  <c r="H94" i="4"/>
  <c r="G94" i="4"/>
  <c r="F94" i="4"/>
  <c r="E94" i="4"/>
  <c r="D94" i="4"/>
  <c r="C94" i="4"/>
  <c r="B94" i="4"/>
  <c r="A94" i="4"/>
  <c r="J93" i="4"/>
  <c r="I93" i="4"/>
  <c r="H93" i="4"/>
  <c r="G93" i="4"/>
  <c r="F93" i="4"/>
  <c r="E93" i="4"/>
  <c r="D93" i="4"/>
  <c r="C93" i="4"/>
  <c r="B93" i="4"/>
  <c r="A93" i="4"/>
  <c r="J92" i="4"/>
  <c r="I92" i="4"/>
  <c r="H92" i="4"/>
  <c r="G92" i="4"/>
  <c r="F92" i="4"/>
  <c r="E92" i="4"/>
  <c r="D92" i="4"/>
  <c r="C92" i="4"/>
  <c r="B92" i="4"/>
  <c r="A92" i="4"/>
  <c r="J91" i="4"/>
  <c r="I91" i="4"/>
  <c r="H91" i="4"/>
  <c r="G91" i="4"/>
  <c r="F91" i="4"/>
  <c r="E91" i="4"/>
  <c r="D91" i="4"/>
  <c r="C91" i="4"/>
  <c r="B91" i="4"/>
  <c r="A91" i="4"/>
  <c r="J90" i="4"/>
  <c r="I90" i="4"/>
  <c r="H90" i="4"/>
  <c r="G90" i="4"/>
  <c r="F90" i="4"/>
  <c r="E90" i="4"/>
  <c r="D90" i="4"/>
  <c r="C90" i="4"/>
  <c r="B90" i="4"/>
  <c r="A90" i="4"/>
  <c r="J89" i="4"/>
  <c r="I89" i="4"/>
  <c r="H89" i="4"/>
  <c r="G89" i="4"/>
  <c r="F89" i="4"/>
  <c r="E89" i="4"/>
  <c r="D89" i="4"/>
  <c r="C89" i="4"/>
  <c r="B89" i="4"/>
  <c r="A89" i="4"/>
  <c r="J88" i="4"/>
  <c r="I88" i="4"/>
  <c r="H88" i="4"/>
  <c r="G88" i="4"/>
  <c r="F88" i="4"/>
  <c r="E88" i="4"/>
  <c r="D88" i="4"/>
  <c r="C88" i="4"/>
  <c r="B88" i="4"/>
  <c r="A88" i="4"/>
  <c r="J87" i="4"/>
  <c r="I87" i="4"/>
  <c r="H87" i="4"/>
  <c r="G87" i="4"/>
  <c r="F87" i="4"/>
  <c r="E87" i="4"/>
  <c r="D87" i="4"/>
  <c r="C87" i="4"/>
  <c r="B87" i="4"/>
  <c r="A87" i="4"/>
  <c r="J86" i="4"/>
  <c r="I86" i="4"/>
  <c r="H86" i="4"/>
  <c r="G86" i="4"/>
  <c r="F86" i="4"/>
  <c r="E86" i="4"/>
  <c r="D86" i="4"/>
  <c r="C86" i="4"/>
  <c r="B86" i="4"/>
  <c r="A86" i="4"/>
  <c r="J85" i="4"/>
  <c r="I85" i="4"/>
  <c r="H85" i="4"/>
  <c r="G85" i="4"/>
  <c r="F85" i="4"/>
  <c r="E85" i="4"/>
  <c r="D85" i="4"/>
  <c r="C85" i="4"/>
  <c r="B85" i="4"/>
  <c r="A85" i="4"/>
  <c r="J84" i="4"/>
  <c r="I84" i="4"/>
  <c r="H84" i="4"/>
  <c r="G84" i="4"/>
  <c r="F84" i="4"/>
  <c r="E84" i="4"/>
  <c r="D84" i="4"/>
  <c r="C84" i="4"/>
  <c r="B84" i="4"/>
  <c r="A84" i="4"/>
  <c r="J83" i="4"/>
  <c r="I83" i="4"/>
  <c r="H83" i="4"/>
  <c r="G83" i="4"/>
  <c r="F83" i="4"/>
  <c r="E83" i="4"/>
  <c r="D83" i="4"/>
  <c r="C83" i="4"/>
  <c r="B83" i="4"/>
  <c r="A83" i="4"/>
  <c r="J82" i="4"/>
  <c r="I82" i="4"/>
  <c r="H82" i="4"/>
  <c r="G82" i="4"/>
  <c r="F82" i="4"/>
  <c r="E82" i="4"/>
  <c r="D82" i="4"/>
  <c r="C82" i="4"/>
  <c r="B82" i="4"/>
  <c r="A82" i="4"/>
  <c r="J81" i="4"/>
  <c r="I81" i="4"/>
  <c r="H81" i="4"/>
  <c r="G81" i="4"/>
  <c r="F81" i="4"/>
  <c r="E81" i="4"/>
  <c r="D81" i="4"/>
  <c r="C81" i="4"/>
  <c r="B81" i="4"/>
  <c r="A81" i="4"/>
  <c r="J80" i="4"/>
  <c r="I80" i="4"/>
  <c r="H80" i="4"/>
  <c r="G80" i="4"/>
  <c r="F80" i="4"/>
  <c r="E80" i="4"/>
  <c r="D80" i="4"/>
  <c r="C80" i="4"/>
  <c r="B80" i="4"/>
  <c r="A80" i="4"/>
  <c r="J79" i="4"/>
  <c r="I79" i="4"/>
  <c r="H79" i="4"/>
  <c r="G79" i="4"/>
  <c r="F79" i="4"/>
  <c r="E79" i="4"/>
  <c r="D79" i="4"/>
  <c r="C79" i="4"/>
  <c r="B79" i="4"/>
  <c r="A79" i="4"/>
  <c r="J78" i="4"/>
  <c r="I78" i="4"/>
  <c r="H78" i="4"/>
  <c r="G78" i="4"/>
  <c r="F78" i="4"/>
  <c r="E78" i="4"/>
  <c r="D78" i="4"/>
  <c r="C78" i="4"/>
  <c r="B78" i="4"/>
  <c r="A78" i="4"/>
  <c r="J77" i="4"/>
  <c r="I77" i="4"/>
  <c r="H77" i="4"/>
  <c r="G77" i="4"/>
  <c r="F77" i="4"/>
  <c r="E77" i="4"/>
  <c r="D77" i="4"/>
  <c r="C77" i="4"/>
  <c r="B77" i="4"/>
  <c r="A77" i="4"/>
  <c r="J76" i="4"/>
  <c r="I76" i="4"/>
  <c r="H76" i="4"/>
  <c r="G76" i="4"/>
  <c r="F76" i="4"/>
  <c r="E76" i="4"/>
  <c r="D76" i="4"/>
  <c r="C76" i="4"/>
  <c r="B76" i="4"/>
  <c r="A76" i="4"/>
  <c r="J75" i="4"/>
  <c r="I75" i="4"/>
  <c r="H75" i="4"/>
  <c r="G75" i="4"/>
  <c r="F75" i="4"/>
  <c r="E75" i="4"/>
  <c r="D75" i="4"/>
  <c r="C75" i="4"/>
  <c r="B75" i="4"/>
  <c r="A75" i="4"/>
  <c r="J74" i="4"/>
  <c r="I74" i="4"/>
  <c r="H74" i="4"/>
  <c r="G74" i="4"/>
  <c r="F74" i="4"/>
  <c r="E74" i="4"/>
  <c r="D74" i="4"/>
  <c r="C74" i="4"/>
  <c r="B74" i="4"/>
  <c r="A74" i="4"/>
  <c r="J73" i="4"/>
  <c r="I73" i="4"/>
  <c r="H73" i="4"/>
  <c r="G73" i="4"/>
  <c r="F73" i="4"/>
  <c r="E73" i="4"/>
  <c r="D73" i="4"/>
  <c r="C73" i="4"/>
  <c r="B73" i="4"/>
  <c r="A73" i="4"/>
  <c r="J72" i="4"/>
  <c r="I72" i="4"/>
  <c r="H72" i="4"/>
  <c r="G72" i="4"/>
  <c r="F72" i="4"/>
  <c r="E72" i="4"/>
  <c r="D72" i="4"/>
  <c r="C72" i="4"/>
  <c r="B72" i="4"/>
  <c r="A72" i="4"/>
  <c r="J71" i="4"/>
  <c r="I71" i="4"/>
  <c r="H71" i="4"/>
  <c r="G71" i="4"/>
  <c r="F71" i="4"/>
  <c r="E71" i="4"/>
  <c r="D71" i="4"/>
  <c r="C71" i="4"/>
  <c r="B71" i="4"/>
  <c r="A71" i="4"/>
  <c r="J70" i="4"/>
  <c r="I70" i="4"/>
  <c r="H70" i="4"/>
  <c r="G70" i="4"/>
  <c r="F70" i="4"/>
  <c r="E70" i="4"/>
  <c r="D70" i="4"/>
  <c r="C70" i="4"/>
  <c r="B70" i="4"/>
  <c r="A70" i="4"/>
  <c r="J69" i="4"/>
  <c r="I69" i="4"/>
  <c r="H69" i="4"/>
  <c r="G69" i="4"/>
  <c r="F69" i="4"/>
  <c r="E69" i="4"/>
  <c r="D69" i="4"/>
  <c r="C69" i="4"/>
  <c r="B69" i="4"/>
  <c r="A69" i="4"/>
  <c r="J68" i="4"/>
  <c r="I68" i="4"/>
  <c r="H68" i="4"/>
  <c r="G68" i="4"/>
  <c r="F68" i="4"/>
  <c r="E68" i="4"/>
  <c r="D68" i="4"/>
  <c r="C68" i="4"/>
  <c r="B68" i="4"/>
  <c r="A68" i="4"/>
  <c r="J67" i="4"/>
  <c r="I67" i="4"/>
  <c r="H67" i="4"/>
  <c r="G67" i="4"/>
  <c r="F67" i="4"/>
  <c r="E67" i="4"/>
  <c r="D67" i="4"/>
  <c r="C67" i="4"/>
  <c r="B67" i="4"/>
  <c r="A67" i="4"/>
  <c r="J66" i="4"/>
  <c r="I66" i="4"/>
  <c r="H66" i="4"/>
  <c r="G66" i="4"/>
  <c r="F66" i="4"/>
  <c r="E66" i="4"/>
  <c r="D66" i="4"/>
  <c r="C66" i="4"/>
  <c r="B66" i="4"/>
  <c r="A66" i="4"/>
  <c r="J65" i="4"/>
  <c r="I65" i="4"/>
  <c r="H65" i="4"/>
  <c r="G65" i="4"/>
  <c r="F65" i="4"/>
  <c r="E65" i="4"/>
  <c r="D65" i="4"/>
  <c r="C65" i="4"/>
  <c r="B65" i="4"/>
  <c r="A65" i="4"/>
  <c r="J64" i="4"/>
  <c r="I64" i="4"/>
  <c r="H64" i="4"/>
  <c r="G64" i="4"/>
  <c r="F64" i="4"/>
  <c r="E64" i="4"/>
  <c r="D64" i="4"/>
  <c r="C64" i="4"/>
  <c r="B64" i="4"/>
  <c r="A64" i="4"/>
  <c r="J63" i="4"/>
  <c r="I63" i="4"/>
  <c r="H63" i="4"/>
  <c r="G63" i="4"/>
  <c r="F63" i="4"/>
  <c r="E63" i="4"/>
  <c r="D63" i="4"/>
  <c r="C63" i="4"/>
  <c r="B63" i="4"/>
  <c r="A63" i="4"/>
  <c r="J62" i="4"/>
  <c r="I62" i="4"/>
  <c r="H62" i="4"/>
  <c r="G62" i="4"/>
  <c r="F62" i="4"/>
  <c r="E62" i="4"/>
  <c r="D62" i="4"/>
  <c r="C62" i="4"/>
  <c r="B62" i="4"/>
  <c r="A62" i="4"/>
  <c r="J61" i="4"/>
  <c r="I61" i="4"/>
  <c r="H61" i="4"/>
  <c r="G61" i="4"/>
  <c r="F61" i="4"/>
  <c r="E61" i="4"/>
  <c r="D61" i="4"/>
  <c r="C61" i="4"/>
  <c r="B61" i="4"/>
  <c r="A61" i="4"/>
  <c r="J60" i="4"/>
  <c r="I60" i="4"/>
  <c r="H60" i="4"/>
  <c r="G60" i="4"/>
  <c r="F60" i="4"/>
  <c r="E60" i="4"/>
  <c r="D60" i="4"/>
  <c r="C60" i="4"/>
  <c r="B60" i="4"/>
  <c r="A60" i="4"/>
  <c r="J59" i="4"/>
  <c r="I59" i="4"/>
  <c r="H59" i="4"/>
  <c r="G59" i="4"/>
  <c r="F59" i="4"/>
  <c r="E59" i="4"/>
  <c r="D59" i="4"/>
  <c r="C59" i="4"/>
  <c r="B59" i="4"/>
  <c r="A59" i="4"/>
  <c r="J58" i="4"/>
  <c r="I58" i="4"/>
  <c r="H58" i="4"/>
  <c r="G58" i="4"/>
  <c r="F58" i="4"/>
  <c r="E58" i="4"/>
  <c r="D58" i="4"/>
  <c r="C58" i="4"/>
  <c r="B58" i="4"/>
  <c r="A58" i="4"/>
  <c r="J57" i="4"/>
  <c r="I57" i="4"/>
  <c r="H57" i="4"/>
  <c r="G57" i="4"/>
  <c r="F57" i="4"/>
  <c r="E57" i="4"/>
  <c r="D57" i="4"/>
  <c r="C57" i="4"/>
  <c r="B57" i="4"/>
  <c r="A57" i="4"/>
  <c r="J56" i="4"/>
  <c r="I56" i="4"/>
  <c r="H56" i="4"/>
  <c r="G56" i="4"/>
  <c r="F56" i="4"/>
  <c r="E56" i="4"/>
  <c r="D56" i="4"/>
  <c r="C56" i="4"/>
  <c r="B56" i="4"/>
  <c r="A56" i="4"/>
  <c r="J55" i="4"/>
  <c r="I55" i="4"/>
  <c r="H55" i="4"/>
  <c r="G55" i="4"/>
  <c r="F55" i="4"/>
  <c r="E55" i="4"/>
  <c r="D55" i="4"/>
  <c r="C55" i="4"/>
  <c r="B55" i="4"/>
  <c r="A55" i="4"/>
  <c r="J54" i="4"/>
  <c r="I54" i="4"/>
  <c r="H54" i="4"/>
  <c r="G54" i="4"/>
  <c r="F54" i="4"/>
  <c r="E54" i="4"/>
  <c r="D54" i="4"/>
  <c r="C54" i="4"/>
  <c r="B54" i="4"/>
  <c r="A54" i="4"/>
  <c r="J53" i="4"/>
  <c r="I53" i="4"/>
  <c r="H53" i="4"/>
  <c r="G53" i="4"/>
  <c r="F53" i="4"/>
  <c r="E53" i="4"/>
  <c r="D53" i="4"/>
  <c r="C53" i="4"/>
  <c r="B53" i="4"/>
  <c r="A53" i="4"/>
  <c r="J52" i="4"/>
  <c r="I52" i="4"/>
  <c r="H52" i="4"/>
  <c r="G52" i="4"/>
  <c r="F52" i="4"/>
  <c r="E52" i="4"/>
  <c r="D52" i="4"/>
  <c r="C52" i="4"/>
  <c r="B52" i="4"/>
  <c r="A52" i="4"/>
  <c r="J51" i="4"/>
  <c r="I51" i="4"/>
  <c r="H51" i="4"/>
  <c r="G51" i="4"/>
  <c r="F51" i="4"/>
  <c r="E51" i="4"/>
  <c r="D51" i="4"/>
  <c r="C51" i="4"/>
  <c r="B51" i="4"/>
  <c r="A51" i="4"/>
  <c r="J50" i="4"/>
  <c r="I50" i="4"/>
  <c r="H50" i="4"/>
  <c r="G50" i="4"/>
  <c r="F50" i="4"/>
  <c r="E50" i="4"/>
  <c r="D50" i="4"/>
  <c r="C50" i="4"/>
  <c r="B50" i="4"/>
  <c r="A50" i="4"/>
  <c r="J49" i="4"/>
  <c r="I49" i="4"/>
  <c r="H49" i="4"/>
  <c r="G49" i="4"/>
  <c r="F49" i="4"/>
  <c r="E49" i="4"/>
  <c r="D49" i="4"/>
  <c r="C49" i="4"/>
  <c r="B49" i="4"/>
  <c r="A49" i="4"/>
  <c r="J48" i="4"/>
  <c r="I48" i="4"/>
  <c r="H48" i="4"/>
  <c r="G48" i="4"/>
  <c r="F48" i="4"/>
  <c r="E48" i="4"/>
  <c r="D48" i="4"/>
  <c r="C48" i="4"/>
  <c r="B48" i="4"/>
  <c r="A48" i="4"/>
  <c r="J47" i="4"/>
  <c r="I47" i="4"/>
  <c r="H47" i="4"/>
  <c r="G47" i="4"/>
  <c r="F47" i="4"/>
  <c r="E47" i="4"/>
  <c r="D47" i="4"/>
  <c r="C47" i="4"/>
  <c r="B47" i="4"/>
  <c r="A47" i="4"/>
  <c r="J46" i="4"/>
  <c r="I46" i="4"/>
  <c r="H46" i="4"/>
  <c r="G46" i="4"/>
  <c r="F46" i="4"/>
  <c r="E46" i="4"/>
  <c r="D46" i="4"/>
  <c r="C46" i="4"/>
  <c r="B46" i="4"/>
  <c r="A46" i="4"/>
  <c r="J45" i="4"/>
  <c r="I45" i="4"/>
  <c r="H45" i="4"/>
  <c r="G45" i="4"/>
  <c r="F45" i="4"/>
  <c r="E45" i="4"/>
  <c r="D45" i="4"/>
  <c r="C45" i="4"/>
  <c r="B45" i="4"/>
  <c r="A45" i="4"/>
  <c r="J44" i="4"/>
  <c r="I44" i="4"/>
  <c r="H44" i="4"/>
  <c r="G44" i="4"/>
  <c r="F44" i="4"/>
  <c r="E44" i="4"/>
  <c r="D44" i="4"/>
  <c r="C44" i="4"/>
  <c r="B44" i="4"/>
  <c r="A44" i="4"/>
  <c r="J43" i="4"/>
  <c r="I43" i="4"/>
  <c r="H43" i="4"/>
  <c r="G43" i="4"/>
  <c r="F43" i="4"/>
  <c r="E43" i="4"/>
  <c r="D43" i="4"/>
  <c r="C43" i="4"/>
  <c r="B43" i="4"/>
  <c r="A43" i="4"/>
  <c r="J42" i="4"/>
  <c r="I42" i="4"/>
  <c r="H42" i="4"/>
  <c r="G42" i="4"/>
  <c r="F42" i="4"/>
  <c r="E42" i="4"/>
  <c r="D42" i="4"/>
  <c r="C42" i="4"/>
  <c r="B42" i="4"/>
  <c r="A42" i="4"/>
  <c r="J41" i="4"/>
  <c r="I41" i="4"/>
  <c r="H41" i="4"/>
  <c r="G41" i="4"/>
  <c r="F41" i="4"/>
  <c r="E41" i="4"/>
  <c r="D41" i="4"/>
  <c r="C41" i="4"/>
  <c r="B41" i="4"/>
  <c r="A41" i="4"/>
  <c r="J40" i="4"/>
  <c r="I40" i="4"/>
  <c r="H40" i="4"/>
  <c r="G40" i="4"/>
  <c r="F40" i="4"/>
  <c r="E40" i="4"/>
  <c r="D40" i="4"/>
  <c r="C40" i="4"/>
  <c r="B40" i="4"/>
  <c r="A40" i="4"/>
  <c r="J39" i="4"/>
  <c r="I39" i="4"/>
  <c r="H39" i="4"/>
  <c r="G39" i="4"/>
  <c r="F39" i="4"/>
  <c r="E39" i="4"/>
  <c r="D39" i="4"/>
  <c r="C39" i="4"/>
  <c r="B39" i="4"/>
  <c r="A39" i="4"/>
  <c r="J38" i="4"/>
  <c r="I38" i="4"/>
  <c r="H38" i="4"/>
  <c r="G38" i="4"/>
  <c r="F38" i="4"/>
  <c r="E38" i="4"/>
  <c r="D38" i="4"/>
  <c r="C38" i="4"/>
  <c r="B38" i="4"/>
  <c r="A38" i="4"/>
  <c r="J37" i="4"/>
  <c r="I37" i="4"/>
  <c r="H37" i="4"/>
  <c r="G37" i="4"/>
  <c r="F37" i="4"/>
  <c r="E37" i="4"/>
  <c r="D37" i="4"/>
  <c r="C37" i="4"/>
  <c r="B37" i="4"/>
  <c r="A37" i="4"/>
  <c r="J36" i="4"/>
  <c r="I36" i="4"/>
  <c r="H36" i="4"/>
  <c r="G36" i="4"/>
  <c r="F36" i="4"/>
  <c r="E36" i="4"/>
  <c r="D36" i="4"/>
  <c r="C36" i="4"/>
  <c r="B36" i="4"/>
  <c r="A36" i="4"/>
  <c r="J35" i="4"/>
  <c r="I35" i="4"/>
  <c r="H35" i="4"/>
  <c r="G35" i="4"/>
  <c r="F35" i="4"/>
  <c r="E35" i="4"/>
  <c r="D35" i="4"/>
  <c r="C35" i="4"/>
  <c r="B35" i="4"/>
  <c r="A35" i="4"/>
  <c r="J34" i="4"/>
  <c r="I34" i="4"/>
  <c r="H34" i="4"/>
  <c r="G34" i="4"/>
  <c r="F34" i="4"/>
  <c r="E34" i="4"/>
  <c r="D34" i="4"/>
  <c r="C34" i="4"/>
  <c r="B34" i="4"/>
  <c r="A34" i="4"/>
  <c r="J33" i="4"/>
  <c r="I33" i="4"/>
  <c r="H33" i="4"/>
  <c r="G33" i="4"/>
  <c r="F33" i="4"/>
  <c r="E33" i="4"/>
  <c r="D33" i="4"/>
  <c r="C33" i="4"/>
  <c r="B33" i="4"/>
  <c r="A33" i="4"/>
  <c r="J32" i="4"/>
  <c r="I32" i="4"/>
  <c r="H32" i="4"/>
  <c r="G32" i="4"/>
  <c r="F32" i="4"/>
  <c r="E32" i="4"/>
  <c r="D32" i="4"/>
  <c r="C32" i="4"/>
  <c r="B32" i="4"/>
  <c r="A32" i="4"/>
  <c r="J31" i="4"/>
  <c r="I31" i="4"/>
  <c r="H31" i="4"/>
  <c r="G31" i="4"/>
  <c r="F31" i="4"/>
  <c r="E31" i="4"/>
  <c r="D31" i="4"/>
  <c r="C31" i="4"/>
  <c r="B31" i="4"/>
  <c r="A31" i="4"/>
  <c r="J30" i="4"/>
  <c r="I30" i="4"/>
  <c r="H30" i="4"/>
  <c r="G30" i="4"/>
  <c r="F30" i="4"/>
  <c r="E30" i="4"/>
  <c r="D30" i="4"/>
  <c r="C30" i="4"/>
  <c r="B30" i="4"/>
  <c r="A30" i="4"/>
  <c r="J29" i="4"/>
  <c r="I29" i="4"/>
  <c r="H29" i="4"/>
  <c r="G29" i="4"/>
  <c r="F29" i="4"/>
  <c r="E29" i="4"/>
  <c r="D29" i="4"/>
  <c r="C29" i="4"/>
  <c r="B29" i="4"/>
  <c r="A29" i="4"/>
  <c r="J28" i="4"/>
  <c r="I28" i="4"/>
  <c r="H28" i="4"/>
  <c r="G28" i="4"/>
  <c r="F28" i="4"/>
  <c r="E28" i="4"/>
  <c r="D28" i="4"/>
  <c r="C28" i="4"/>
  <c r="B28" i="4"/>
  <c r="A28" i="4"/>
  <c r="J27" i="4"/>
  <c r="I27" i="4"/>
  <c r="H27" i="4"/>
  <c r="G27" i="4"/>
  <c r="F27" i="4"/>
  <c r="E27" i="4"/>
  <c r="D27" i="4"/>
  <c r="C27" i="4"/>
  <c r="B27" i="4"/>
  <c r="A27" i="4"/>
  <c r="J26" i="4"/>
  <c r="I26" i="4"/>
  <c r="H26" i="4"/>
  <c r="G26" i="4"/>
  <c r="F26" i="4"/>
  <c r="E26" i="4"/>
  <c r="D26" i="4"/>
  <c r="C26" i="4"/>
  <c r="B26" i="4"/>
  <c r="A26" i="4"/>
  <c r="J25" i="4"/>
  <c r="I25" i="4"/>
  <c r="H25" i="4"/>
  <c r="G25" i="4"/>
  <c r="F25" i="4"/>
  <c r="E25" i="4"/>
  <c r="D25" i="4"/>
  <c r="C25" i="4"/>
  <c r="B25" i="4"/>
  <c r="A25" i="4"/>
  <c r="J24" i="4"/>
  <c r="I24" i="4"/>
  <c r="H24" i="4"/>
  <c r="G24" i="4"/>
  <c r="F24" i="4"/>
  <c r="E24" i="4"/>
  <c r="D24" i="4"/>
  <c r="C24" i="4"/>
  <c r="B24" i="4"/>
  <c r="A24" i="4"/>
  <c r="J23" i="4"/>
  <c r="I23" i="4"/>
  <c r="H23" i="4"/>
  <c r="G23" i="4"/>
  <c r="F23" i="4"/>
  <c r="E23" i="4"/>
  <c r="D23" i="4"/>
  <c r="C23" i="4"/>
  <c r="B23" i="4"/>
  <c r="A23" i="4"/>
  <c r="J22" i="4"/>
  <c r="I22" i="4"/>
  <c r="H22" i="4"/>
  <c r="G22" i="4"/>
  <c r="F22" i="4"/>
  <c r="E22" i="4"/>
  <c r="D22" i="4"/>
  <c r="C22" i="4"/>
  <c r="B22" i="4"/>
  <c r="A22" i="4"/>
  <c r="J21" i="4"/>
  <c r="I21" i="4"/>
  <c r="H21" i="4"/>
  <c r="G21" i="4"/>
  <c r="F21" i="4"/>
  <c r="E21" i="4"/>
  <c r="D21" i="4"/>
  <c r="C21" i="4"/>
  <c r="B21" i="4"/>
  <c r="A21" i="4"/>
  <c r="J20" i="4"/>
  <c r="I20" i="4"/>
  <c r="H20" i="4"/>
  <c r="G20" i="4"/>
  <c r="F20" i="4"/>
  <c r="E20" i="4"/>
  <c r="D20" i="4"/>
  <c r="C20" i="4"/>
  <c r="B20" i="4"/>
  <c r="A20" i="4"/>
  <c r="J19" i="4"/>
  <c r="I19" i="4"/>
  <c r="H19" i="4"/>
  <c r="G19" i="4"/>
  <c r="F19" i="4"/>
  <c r="E19" i="4"/>
  <c r="D19" i="4"/>
  <c r="C19" i="4"/>
  <c r="B19" i="4"/>
  <c r="A19" i="4"/>
  <c r="J18" i="4"/>
  <c r="I18" i="4"/>
  <c r="H18" i="4"/>
  <c r="G18" i="4"/>
  <c r="F18" i="4"/>
  <c r="E18" i="4"/>
  <c r="D18" i="4"/>
  <c r="C18" i="4"/>
  <c r="B18" i="4"/>
  <c r="A18" i="4"/>
  <c r="J17" i="4"/>
  <c r="I17" i="4"/>
  <c r="H17" i="4"/>
  <c r="G17" i="4"/>
  <c r="F17" i="4"/>
  <c r="E17" i="4"/>
  <c r="D17" i="4"/>
  <c r="C17" i="4"/>
  <c r="B17" i="4"/>
  <c r="A17" i="4"/>
  <c r="J16" i="4"/>
  <c r="I16" i="4"/>
  <c r="H16" i="4"/>
  <c r="G16" i="4"/>
  <c r="F16" i="4"/>
  <c r="E16" i="4"/>
  <c r="D16" i="4"/>
  <c r="C16" i="4"/>
  <c r="B16" i="4"/>
  <c r="A16" i="4"/>
  <c r="J15" i="4"/>
  <c r="I15" i="4"/>
  <c r="H15" i="4"/>
  <c r="G15" i="4"/>
  <c r="F15" i="4"/>
  <c r="E15" i="4"/>
  <c r="D15" i="4"/>
  <c r="C15" i="4"/>
  <c r="B15" i="4"/>
  <c r="A15" i="4"/>
  <c r="J14" i="4"/>
  <c r="I14" i="4"/>
  <c r="H14" i="4"/>
  <c r="G14" i="4"/>
  <c r="F14" i="4"/>
  <c r="E14" i="4"/>
  <c r="D14" i="4"/>
  <c r="C14" i="4"/>
  <c r="B14" i="4"/>
  <c r="A14" i="4"/>
  <c r="J13" i="4"/>
  <c r="I13" i="4"/>
  <c r="H13" i="4"/>
  <c r="G13" i="4"/>
  <c r="F13" i="4"/>
  <c r="E13" i="4"/>
  <c r="D13" i="4"/>
  <c r="C13" i="4"/>
  <c r="B13" i="4"/>
  <c r="A13" i="4"/>
  <c r="J12" i="4"/>
  <c r="I12" i="4"/>
  <c r="H12" i="4"/>
  <c r="G12" i="4"/>
  <c r="F12" i="4"/>
  <c r="E12" i="4"/>
  <c r="D12" i="4"/>
  <c r="C12" i="4"/>
  <c r="B12" i="4"/>
  <c r="A12" i="4"/>
  <c r="J11" i="4"/>
  <c r="I11" i="4"/>
  <c r="H11" i="4"/>
  <c r="G11" i="4"/>
  <c r="F11" i="4"/>
  <c r="E11" i="4"/>
  <c r="D11" i="4"/>
  <c r="C11" i="4"/>
  <c r="B11" i="4"/>
  <c r="A11" i="4"/>
  <c r="J10" i="4"/>
  <c r="I10" i="4"/>
  <c r="H10" i="4"/>
  <c r="G10" i="4"/>
  <c r="F10" i="4"/>
  <c r="E10" i="4"/>
  <c r="D10" i="4"/>
  <c r="C10" i="4"/>
  <c r="B10" i="4"/>
  <c r="A10" i="4"/>
  <c r="J9" i="4"/>
  <c r="I9" i="4"/>
  <c r="H9" i="4"/>
  <c r="G9" i="4"/>
  <c r="F9" i="4"/>
  <c r="E9" i="4"/>
  <c r="D9" i="4"/>
  <c r="C9" i="4"/>
  <c r="B9" i="4"/>
  <c r="A9" i="4"/>
  <c r="J8" i="4"/>
  <c r="I8" i="4"/>
  <c r="H8" i="4"/>
  <c r="G8" i="4"/>
  <c r="F8" i="4"/>
  <c r="E8" i="4"/>
  <c r="D8" i="4"/>
  <c r="C8" i="4"/>
  <c r="B8" i="4"/>
  <c r="A8" i="4"/>
  <c r="J7" i="4"/>
  <c r="I7" i="4"/>
  <c r="H7" i="4"/>
  <c r="G7" i="4"/>
  <c r="F7" i="4"/>
  <c r="E7" i="4"/>
  <c r="D7" i="4"/>
  <c r="C7" i="4"/>
  <c r="B7" i="4"/>
  <c r="A7" i="4"/>
  <c r="J6" i="4"/>
  <c r="I6" i="4"/>
  <c r="H6" i="4"/>
  <c r="G6" i="4"/>
  <c r="F6" i="4"/>
  <c r="E6" i="4"/>
  <c r="D6" i="4"/>
  <c r="C6" i="4"/>
  <c r="B6" i="4"/>
  <c r="A6" i="4"/>
  <c r="J5" i="4"/>
  <c r="I5" i="4"/>
  <c r="H5" i="4"/>
  <c r="G5" i="4"/>
  <c r="S12" i="4" s="1"/>
  <c r="N17" i="4" s="1"/>
  <c r="F5" i="4"/>
  <c r="E5" i="4"/>
  <c r="D5" i="4"/>
  <c r="C5" i="4"/>
  <c r="B5" i="4"/>
  <c r="A5" i="4"/>
  <c r="J4" i="4"/>
  <c r="I4" i="4"/>
  <c r="H4" i="4"/>
  <c r="G4" i="4"/>
  <c r="F4" i="4"/>
  <c r="E4" i="4"/>
  <c r="D4" i="4"/>
  <c r="C4" i="4"/>
  <c r="B4" i="4"/>
  <c r="A4" i="4"/>
  <c r="J3" i="4"/>
  <c r="I3" i="4"/>
  <c r="H3" i="4"/>
  <c r="T4" i="4" s="1"/>
  <c r="G3" i="4"/>
  <c r="F3" i="4"/>
  <c r="E3" i="4"/>
  <c r="D3" i="4"/>
  <c r="C3" i="4"/>
  <c r="B3" i="4"/>
  <c r="R12" i="4" s="1"/>
  <c r="N16" i="4" s="1"/>
  <c r="A3" i="4"/>
  <c r="AM50" i="3"/>
  <c r="AI50" i="3"/>
  <c r="AA50" i="3"/>
  <c r="W50" i="3"/>
  <c r="S50" i="3"/>
  <c r="K50" i="3"/>
  <c r="G50" i="3"/>
  <c r="C50" i="3"/>
  <c r="AM49" i="3"/>
  <c r="AI49" i="3"/>
  <c r="AA49" i="3"/>
  <c r="W49" i="3"/>
  <c r="S49" i="3"/>
  <c r="K49" i="3"/>
  <c r="G49" i="3"/>
  <c r="C49" i="3"/>
  <c r="AM48" i="3"/>
  <c r="AI48" i="3"/>
  <c r="AA48" i="3"/>
  <c r="W48" i="3"/>
  <c r="S48" i="3"/>
  <c r="K48" i="3"/>
  <c r="G48" i="3"/>
  <c r="C48" i="3"/>
  <c r="AN48" i="3" s="1"/>
  <c r="AM47" i="3"/>
  <c r="AN47" i="3" s="1"/>
  <c r="AI47" i="3"/>
  <c r="AA47" i="3"/>
  <c r="W47" i="3"/>
  <c r="S47" i="3"/>
  <c r="K47" i="3"/>
  <c r="G47" i="3"/>
  <c r="C47" i="3"/>
  <c r="AM46" i="3"/>
  <c r="AN46" i="3" s="1"/>
  <c r="AI46" i="3"/>
  <c r="AA46" i="3"/>
  <c r="W46" i="3"/>
  <c r="S46" i="3"/>
  <c r="K46" i="3"/>
  <c r="G46" i="3"/>
  <c r="C46" i="3"/>
  <c r="AM45" i="3"/>
  <c r="AI45" i="3"/>
  <c r="AA45" i="3"/>
  <c r="W45" i="3"/>
  <c r="S45" i="3"/>
  <c r="K45" i="3"/>
  <c r="G45" i="3"/>
  <c r="C45" i="3"/>
  <c r="AM44" i="3"/>
  <c r="AI44" i="3"/>
  <c r="AA44" i="3"/>
  <c r="W44" i="3"/>
  <c r="S44" i="3"/>
  <c r="K44" i="3"/>
  <c r="G44" i="3"/>
  <c r="C44" i="3"/>
  <c r="AM43" i="3"/>
  <c r="AI43" i="3"/>
  <c r="AA43" i="3"/>
  <c r="W43" i="3"/>
  <c r="S43" i="3"/>
  <c r="K43" i="3"/>
  <c r="G43" i="3"/>
  <c r="C43" i="3"/>
  <c r="AM42" i="3"/>
  <c r="AI42" i="3"/>
  <c r="AA42" i="3"/>
  <c r="W42" i="3"/>
  <c r="S42" i="3"/>
  <c r="K42" i="3"/>
  <c r="G42" i="3"/>
  <c r="C42" i="3"/>
  <c r="AM41" i="3"/>
  <c r="AI41" i="3"/>
  <c r="AA41" i="3"/>
  <c r="W41" i="3"/>
  <c r="S41" i="3"/>
  <c r="K41" i="3"/>
  <c r="G41" i="3"/>
  <c r="C41" i="3"/>
  <c r="AM40" i="3"/>
  <c r="AI40" i="3"/>
  <c r="AE40" i="3"/>
  <c r="AA40" i="3"/>
  <c r="W40" i="3"/>
  <c r="S40" i="3"/>
  <c r="K40" i="3"/>
  <c r="G40" i="3"/>
  <c r="C40" i="3"/>
  <c r="AM39" i="3"/>
  <c r="AI39" i="3"/>
  <c r="AE39" i="3"/>
  <c r="AA39" i="3"/>
  <c r="W39" i="3"/>
  <c r="S39" i="3"/>
  <c r="O39" i="3"/>
  <c r="K39" i="3"/>
  <c r="G39" i="3"/>
  <c r="C39" i="3"/>
  <c r="AM38" i="3"/>
  <c r="AN38" i="3" s="1"/>
  <c r="AI38" i="3"/>
  <c r="AE38" i="3"/>
  <c r="AA38" i="3"/>
  <c r="W38" i="3"/>
  <c r="S38" i="3"/>
  <c r="O38" i="3"/>
  <c r="K38" i="3"/>
  <c r="G38" i="3"/>
  <c r="C38" i="3"/>
  <c r="AM37" i="3"/>
  <c r="AI37" i="3"/>
  <c r="AE37" i="3"/>
  <c r="AA37" i="3"/>
  <c r="W37" i="3"/>
  <c r="S37" i="3"/>
  <c r="O37" i="3"/>
  <c r="K37" i="3"/>
  <c r="G37" i="3"/>
  <c r="C37" i="3"/>
  <c r="AM36" i="3"/>
  <c r="AI36" i="3"/>
  <c r="AE36" i="3"/>
  <c r="AA36" i="3"/>
  <c r="W36" i="3"/>
  <c r="S36" i="3"/>
  <c r="O36" i="3"/>
  <c r="K36" i="3"/>
  <c r="G36" i="3"/>
  <c r="C36" i="3"/>
  <c r="AM35" i="3"/>
  <c r="AI35" i="3"/>
  <c r="AE35" i="3"/>
  <c r="AA35" i="3"/>
  <c r="W35" i="3"/>
  <c r="S35" i="3"/>
  <c r="O35" i="3"/>
  <c r="K35" i="3"/>
  <c r="G35" i="3"/>
  <c r="C35" i="3"/>
  <c r="AM34" i="3"/>
  <c r="AI34" i="3"/>
  <c r="AE34" i="3"/>
  <c r="AA34" i="3"/>
  <c r="W34" i="3"/>
  <c r="S34" i="3"/>
  <c r="O34" i="3"/>
  <c r="K34" i="3"/>
  <c r="G34" i="3"/>
  <c r="C34" i="3"/>
  <c r="AM33" i="3"/>
  <c r="AI33" i="3"/>
  <c r="AE33" i="3"/>
  <c r="AA33" i="3"/>
  <c r="W33" i="3"/>
  <c r="S33" i="3"/>
  <c r="O33" i="3"/>
  <c r="K33" i="3"/>
  <c r="G33" i="3"/>
  <c r="C33" i="3"/>
  <c r="AM32" i="3"/>
  <c r="AI32" i="3"/>
  <c r="AE32" i="3"/>
  <c r="AA32" i="3"/>
  <c r="W32" i="3"/>
  <c r="S32" i="3"/>
  <c r="O32" i="3"/>
  <c r="K32" i="3"/>
  <c r="G32" i="3"/>
  <c r="C32" i="3"/>
  <c r="AM31" i="3"/>
  <c r="AI31" i="3"/>
  <c r="AE31" i="3"/>
  <c r="AA31" i="3"/>
  <c r="W31" i="3"/>
  <c r="S31" i="3"/>
  <c r="O31" i="3"/>
  <c r="K31" i="3"/>
  <c r="G31" i="3"/>
  <c r="C31" i="3"/>
  <c r="AM30" i="3"/>
  <c r="AI30" i="3"/>
  <c r="AE30" i="3"/>
  <c r="AA30" i="3"/>
  <c r="W30" i="3"/>
  <c r="S30" i="3"/>
  <c r="O30" i="3"/>
  <c r="K30" i="3"/>
  <c r="G30" i="3"/>
  <c r="C30" i="3"/>
  <c r="AM29" i="3"/>
  <c r="AI29" i="3"/>
  <c r="AE29" i="3"/>
  <c r="AA29" i="3"/>
  <c r="W29" i="3"/>
  <c r="S29" i="3"/>
  <c r="O29" i="3"/>
  <c r="K29" i="3"/>
  <c r="G29" i="3"/>
  <c r="C29" i="3"/>
  <c r="AM28" i="3"/>
  <c r="AI28" i="3"/>
  <c r="AE28" i="3"/>
  <c r="AA28" i="3"/>
  <c r="W28" i="3"/>
  <c r="S28" i="3"/>
  <c r="O28" i="3"/>
  <c r="K28" i="3"/>
  <c r="G28" i="3"/>
  <c r="C28" i="3"/>
  <c r="AM27" i="3"/>
  <c r="AI27" i="3"/>
  <c r="AE27" i="3"/>
  <c r="AA27" i="3"/>
  <c r="W27" i="3"/>
  <c r="S27" i="3"/>
  <c r="O27" i="3"/>
  <c r="K27" i="3"/>
  <c r="G27" i="3"/>
  <c r="C27" i="3"/>
  <c r="AM26" i="3"/>
  <c r="AI26" i="3"/>
  <c r="AE26" i="3"/>
  <c r="AA26" i="3"/>
  <c r="W26" i="3"/>
  <c r="S26" i="3"/>
  <c r="O26" i="3"/>
  <c r="K26" i="3"/>
  <c r="G26" i="3"/>
  <c r="C26" i="3"/>
  <c r="AM25" i="3"/>
  <c r="AI25" i="3"/>
  <c r="AE25" i="3"/>
  <c r="AA25" i="3"/>
  <c r="W25" i="3"/>
  <c r="S25" i="3"/>
  <c r="O25" i="3"/>
  <c r="K25" i="3"/>
  <c r="G25" i="3"/>
  <c r="C25" i="3"/>
  <c r="AM24" i="3"/>
  <c r="AI24" i="3"/>
  <c r="AE24" i="3"/>
  <c r="AA24" i="3"/>
  <c r="W24" i="3"/>
  <c r="S24" i="3"/>
  <c r="O24" i="3"/>
  <c r="K24" i="3"/>
  <c r="G24" i="3"/>
  <c r="C24" i="3"/>
  <c r="AM23" i="3"/>
  <c r="AI23" i="3"/>
  <c r="AE23" i="3"/>
  <c r="AA23" i="3"/>
  <c r="W23" i="3"/>
  <c r="S23" i="3"/>
  <c r="O23" i="3"/>
  <c r="K23" i="3"/>
  <c r="G23" i="3"/>
  <c r="C23" i="3"/>
  <c r="AM22" i="3"/>
  <c r="AI22" i="3"/>
  <c r="AE22" i="3"/>
  <c r="AA22" i="3"/>
  <c r="W22" i="3"/>
  <c r="S22" i="3"/>
  <c r="O22" i="3"/>
  <c r="K22" i="3"/>
  <c r="G22" i="3"/>
  <c r="C22" i="3"/>
  <c r="AM21" i="3"/>
  <c r="AI21" i="3"/>
  <c r="AE21" i="3"/>
  <c r="AA21" i="3"/>
  <c r="W21" i="3"/>
  <c r="S21" i="3"/>
  <c r="O21" i="3"/>
  <c r="K21" i="3"/>
  <c r="G21" i="3"/>
  <c r="C21" i="3"/>
  <c r="AM20" i="3"/>
  <c r="AI20" i="3"/>
  <c r="AE20" i="3"/>
  <c r="AA20" i="3"/>
  <c r="W20" i="3"/>
  <c r="S20" i="3"/>
  <c r="O20" i="3"/>
  <c r="K20" i="3"/>
  <c r="G20" i="3"/>
  <c r="C20" i="3"/>
  <c r="AM19" i="3"/>
  <c r="AI19" i="3"/>
  <c r="AE19" i="3"/>
  <c r="AA19" i="3"/>
  <c r="W19" i="3"/>
  <c r="S19" i="3"/>
  <c r="O19" i="3"/>
  <c r="K19" i="3"/>
  <c r="G19" i="3"/>
  <c r="C19" i="3"/>
  <c r="AM18" i="3"/>
  <c r="AI18" i="3"/>
  <c r="AE18" i="3"/>
  <c r="AA18" i="3"/>
  <c r="W18" i="3"/>
  <c r="S18" i="3"/>
  <c r="O18" i="3"/>
  <c r="K18" i="3"/>
  <c r="G18" i="3"/>
  <c r="C18" i="3"/>
  <c r="AM17" i="3"/>
  <c r="AI17" i="3"/>
  <c r="AE17" i="3"/>
  <c r="AA17" i="3"/>
  <c r="W17" i="3"/>
  <c r="S17" i="3"/>
  <c r="O17" i="3"/>
  <c r="K17" i="3"/>
  <c r="G17" i="3"/>
  <c r="C17" i="3"/>
  <c r="AM16" i="3"/>
  <c r="AI16" i="3"/>
  <c r="AE16" i="3"/>
  <c r="AA16" i="3"/>
  <c r="W16" i="3"/>
  <c r="S16" i="3"/>
  <c r="O16" i="3"/>
  <c r="K16" i="3"/>
  <c r="G16" i="3"/>
  <c r="C16" i="3"/>
  <c r="AM15" i="3"/>
  <c r="AN15" i="3" s="1"/>
  <c r="AI15" i="3"/>
  <c r="AE15" i="3"/>
  <c r="AA15" i="3"/>
  <c r="W15" i="3"/>
  <c r="S15" i="3"/>
  <c r="O15" i="3"/>
  <c r="K15" i="3"/>
  <c r="G15" i="3"/>
  <c r="C15" i="3"/>
  <c r="AM14" i="3"/>
  <c r="AN14" i="3" s="1"/>
  <c r="AI14" i="3"/>
  <c r="AE14" i="3"/>
  <c r="AA14" i="3"/>
  <c r="W14" i="3"/>
  <c r="S14" i="3"/>
  <c r="O14" i="3"/>
  <c r="K14" i="3"/>
  <c r="G14" i="3"/>
  <c r="C14" i="3"/>
  <c r="AM13" i="3"/>
  <c r="AN13" i="3" s="1"/>
  <c r="AI13" i="3"/>
  <c r="AE13" i="3"/>
  <c r="AA13" i="3"/>
  <c r="W13" i="3"/>
  <c r="S13" i="3"/>
  <c r="O13" i="3"/>
  <c r="K13" i="3"/>
  <c r="G13" i="3"/>
  <c r="C13" i="3"/>
  <c r="AM12" i="3"/>
  <c r="AN12" i="3" s="1"/>
  <c r="AI12" i="3"/>
  <c r="AE12" i="3"/>
  <c r="AA12" i="3"/>
  <c r="W12" i="3"/>
  <c r="S12" i="3"/>
  <c r="O12" i="3"/>
  <c r="K12" i="3"/>
  <c r="G12" i="3"/>
  <c r="C12" i="3"/>
  <c r="AM11" i="3"/>
  <c r="AI11" i="3"/>
  <c r="AE11" i="3"/>
  <c r="AA11" i="3"/>
  <c r="W11" i="3"/>
  <c r="S11" i="3"/>
  <c r="O11" i="3"/>
  <c r="K11" i="3"/>
  <c r="G11" i="3"/>
  <c r="C11" i="3"/>
  <c r="AM10" i="3"/>
  <c r="AI10" i="3"/>
  <c r="AE10" i="3"/>
  <c r="AA10" i="3"/>
  <c r="W10" i="3"/>
  <c r="S10" i="3"/>
  <c r="O10" i="3"/>
  <c r="K10" i="3"/>
  <c r="G10" i="3"/>
  <c r="C10" i="3"/>
  <c r="AM9" i="3"/>
  <c r="AI9" i="3"/>
  <c r="AE9" i="3"/>
  <c r="AA9" i="3"/>
  <c r="W9" i="3"/>
  <c r="S9" i="3"/>
  <c r="O9" i="3"/>
  <c r="K9" i="3"/>
  <c r="G9" i="3"/>
  <c r="C9" i="3"/>
  <c r="AM8" i="3"/>
  <c r="AI8" i="3"/>
  <c r="AE8" i="3"/>
  <c r="AA8" i="3"/>
  <c r="W8" i="3"/>
  <c r="S8" i="3"/>
  <c r="O8" i="3"/>
  <c r="K8" i="3"/>
  <c r="G8" i="3"/>
  <c r="C8" i="3"/>
  <c r="AM7" i="3"/>
  <c r="AI7" i="3"/>
  <c r="AE7" i="3"/>
  <c r="AA7" i="3"/>
  <c r="W7" i="3"/>
  <c r="S7" i="3"/>
  <c r="O7" i="3"/>
  <c r="K7" i="3"/>
  <c r="G7" i="3"/>
  <c r="C7" i="3"/>
  <c r="AM6" i="3"/>
  <c r="AI6" i="3"/>
  <c r="AE6" i="3"/>
  <c r="AA6" i="3"/>
  <c r="W6" i="3"/>
  <c r="S6" i="3"/>
  <c r="O6" i="3"/>
  <c r="K6" i="3"/>
  <c r="G6" i="3"/>
  <c r="C6" i="3"/>
  <c r="AM5" i="3"/>
  <c r="AN5" i="3" s="1"/>
  <c r="AI5" i="3"/>
  <c r="AE5" i="3"/>
  <c r="AA5" i="3"/>
  <c r="W5" i="3"/>
  <c r="S5" i="3"/>
  <c r="O5" i="3"/>
  <c r="K5" i="3"/>
  <c r="G5" i="3"/>
  <c r="C5" i="3"/>
  <c r="AM4" i="3"/>
  <c r="AI4" i="3"/>
  <c r="AE4" i="3"/>
  <c r="AA4" i="3"/>
  <c r="W4" i="3"/>
  <c r="S4" i="3"/>
  <c r="O4" i="3"/>
  <c r="K4" i="3"/>
  <c r="G4" i="3"/>
  <c r="C4" i="3"/>
  <c r="AM3" i="3"/>
  <c r="AI3" i="3"/>
  <c r="AE3" i="3"/>
  <c r="AA3" i="3"/>
  <c r="W3" i="3"/>
  <c r="G55" i="3" s="1"/>
  <c r="G56" i="3" s="1"/>
  <c r="S3" i="3"/>
  <c r="F55" i="3" s="1"/>
  <c r="F56" i="3" s="1"/>
  <c r="O3" i="3"/>
  <c r="K3" i="3"/>
  <c r="G3" i="3"/>
  <c r="C3" i="3"/>
  <c r="AM95" i="2"/>
  <c r="AI95" i="2"/>
  <c r="AE95" i="2"/>
  <c r="AA95" i="2"/>
  <c r="W95" i="2"/>
  <c r="S95" i="2"/>
  <c r="O95" i="2"/>
  <c r="K95" i="2"/>
  <c r="G95" i="2"/>
  <c r="C95" i="2"/>
  <c r="AM94" i="2"/>
  <c r="AI94" i="2"/>
  <c r="AE94" i="2"/>
  <c r="AA94" i="2"/>
  <c r="W94" i="2"/>
  <c r="S94" i="2"/>
  <c r="O94" i="2"/>
  <c r="K94" i="2"/>
  <c r="G94" i="2"/>
  <c r="C94" i="2"/>
  <c r="AM93" i="2"/>
  <c r="AI93" i="2"/>
  <c r="AE93" i="2"/>
  <c r="AA93" i="2"/>
  <c r="W93" i="2"/>
  <c r="S93" i="2"/>
  <c r="O93" i="2"/>
  <c r="K93" i="2"/>
  <c r="G93" i="2"/>
  <c r="C93" i="2"/>
  <c r="AM92" i="2"/>
  <c r="AI92" i="2"/>
  <c r="AE92" i="2"/>
  <c r="AA92" i="2"/>
  <c r="W92" i="2"/>
  <c r="S92" i="2"/>
  <c r="O92" i="2"/>
  <c r="K92" i="2"/>
  <c r="G92" i="2"/>
  <c r="C92" i="2"/>
  <c r="AM91" i="2"/>
  <c r="AI91" i="2"/>
  <c r="AE91" i="2"/>
  <c r="AA91" i="2"/>
  <c r="W91" i="2"/>
  <c r="S91" i="2"/>
  <c r="O91" i="2"/>
  <c r="K91" i="2"/>
  <c r="G91" i="2"/>
  <c r="C91" i="2"/>
  <c r="AM90" i="2"/>
  <c r="AI90" i="2"/>
  <c r="AE90" i="2"/>
  <c r="AA90" i="2"/>
  <c r="W90" i="2"/>
  <c r="S90" i="2"/>
  <c r="O90" i="2"/>
  <c r="K90" i="2"/>
  <c r="G90" i="2"/>
  <c r="C90" i="2"/>
  <c r="AM89" i="2"/>
  <c r="AI89" i="2"/>
  <c r="AE89" i="2"/>
  <c r="AA89" i="2"/>
  <c r="W89" i="2"/>
  <c r="S89" i="2"/>
  <c r="O89" i="2"/>
  <c r="K89" i="2"/>
  <c r="G89" i="2"/>
  <c r="C89" i="2"/>
  <c r="AM88" i="2"/>
  <c r="AI88" i="2"/>
  <c r="AE88" i="2"/>
  <c r="AA88" i="2"/>
  <c r="W88" i="2"/>
  <c r="S88" i="2"/>
  <c r="O88" i="2"/>
  <c r="K88" i="2"/>
  <c r="G88" i="2"/>
  <c r="C88" i="2"/>
  <c r="AM87" i="2"/>
  <c r="AI87" i="2"/>
  <c r="AE87" i="2"/>
  <c r="AA87" i="2"/>
  <c r="W87" i="2"/>
  <c r="S87" i="2"/>
  <c r="O87" i="2"/>
  <c r="K87" i="2"/>
  <c r="G87" i="2"/>
  <c r="C87" i="2"/>
  <c r="AM86" i="2"/>
  <c r="AI86" i="2"/>
  <c r="AE86" i="2"/>
  <c r="AA86" i="2"/>
  <c r="W86" i="2"/>
  <c r="S86" i="2"/>
  <c r="O86" i="2"/>
  <c r="K86" i="2"/>
  <c r="G86" i="2"/>
  <c r="C86" i="2"/>
  <c r="AM85" i="2"/>
  <c r="AI85" i="2"/>
  <c r="AE85" i="2"/>
  <c r="AA85" i="2"/>
  <c r="W85" i="2"/>
  <c r="S85" i="2"/>
  <c r="O85" i="2"/>
  <c r="K85" i="2"/>
  <c r="G85" i="2"/>
  <c r="C85" i="2"/>
  <c r="AM84" i="2"/>
  <c r="AI84" i="2"/>
  <c r="AE84" i="2"/>
  <c r="AA84" i="2"/>
  <c r="W84" i="2"/>
  <c r="S84" i="2"/>
  <c r="AN84" i="2" s="1"/>
  <c r="O84" i="2"/>
  <c r="K84" i="2"/>
  <c r="G84" i="2"/>
  <c r="C84" i="2"/>
  <c r="AM83" i="2"/>
  <c r="AI83" i="2"/>
  <c r="AE83" i="2"/>
  <c r="AA83" i="2"/>
  <c r="W83" i="2"/>
  <c r="S83" i="2"/>
  <c r="O83" i="2"/>
  <c r="K83" i="2"/>
  <c r="G83" i="2"/>
  <c r="C83" i="2"/>
  <c r="AM82" i="2"/>
  <c r="AI82" i="2"/>
  <c r="AE82" i="2"/>
  <c r="AA82" i="2"/>
  <c r="W82" i="2"/>
  <c r="S82" i="2"/>
  <c r="O82" i="2"/>
  <c r="K82" i="2"/>
  <c r="G82" i="2"/>
  <c r="C82" i="2"/>
  <c r="AM81" i="2"/>
  <c r="AI81" i="2"/>
  <c r="AE81" i="2"/>
  <c r="AA81" i="2"/>
  <c r="W81" i="2"/>
  <c r="S81" i="2"/>
  <c r="O81" i="2"/>
  <c r="K81" i="2"/>
  <c r="G81" i="2"/>
  <c r="C81" i="2"/>
  <c r="AM80" i="2"/>
  <c r="AI80" i="2"/>
  <c r="AE80" i="2"/>
  <c r="AA80" i="2"/>
  <c r="W80" i="2"/>
  <c r="S80" i="2"/>
  <c r="O80" i="2"/>
  <c r="K80" i="2"/>
  <c r="G80" i="2"/>
  <c r="C80" i="2"/>
  <c r="AM79" i="2"/>
  <c r="AI79" i="2"/>
  <c r="AE79" i="2"/>
  <c r="AA79" i="2"/>
  <c r="W79" i="2"/>
  <c r="S79" i="2"/>
  <c r="O79" i="2"/>
  <c r="K79" i="2"/>
  <c r="G79" i="2"/>
  <c r="C79" i="2"/>
  <c r="AM78" i="2"/>
  <c r="AI78" i="2"/>
  <c r="AE78" i="2"/>
  <c r="AA78" i="2"/>
  <c r="W78" i="2"/>
  <c r="S78" i="2"/>
  <c r="O78" i="2"/>
  <c r="K78" i="2"/>
  <c r="G78" i="2"/>
  <c r="C78" i="2"/>
  <c r="AM77" i="2"/>
  <c r="AI77" i="2"/>
  <c r="AE77" i="2"/>
  <c r="AA77" i="2"/>
  <c r="W77" i="2"/>
  <c r="S77" i="2"/>
  <c r="O77" i="2"/>
  <c r="K77" i="2"/>
  <c r="G77" i="2"/>
  <c r="C77" i="2"/>
  <c r="AM76" i="2"/>
  <c r="AI76" i="2"/>
  <c r="AE76" i="2"/>
  <c r="AA76" i="2"/>
  <c r="W76" i="2"/>
  <c r="S76" i="2"/>
  <c r="O76" i="2"/>
  <c r="K76" i="2"/>
  <c r="G76" i="2"/>
  <c r="C76" i="2"/>
  <c r="AM75" i="2"/>
  <c r="AI75" i="2"/>
  <c r="AE75" i="2"/>
  <c r="AA75" i="2"/>
  <c r="W75" i="2"/>
  <c r="S75" i="2"/>
  <c r="O75" i="2"/>
  <c r="K75" i="2"/>
  <c r="G75" i="2"/>
  <c r="C75" i="2"/>
  <c r="AM74" i="2"/>
  <c r="AI74" i="2"/>
  <c r="AE74" i="2"/>
  <c r="AA74" i="2"/>
  <c r="W74" i="2"/>
  <c r="S74" i="2"/>
  <c r="O74" i="2"/>
  <c r="K74" i="2"/>
  <c r="G74" i="2"/>
  <c r="C74" i="2"/>
  <c r="AM73" i="2"/>
  <c r="AI73" i="2"/>
  <c r="AE73" i="2"/>
  <c r="AA73" i="2"/>
  <c r="W73" i="2"/>
  <c r="S73" i="2"/>
  <c r="O73" i="2"/>
  <c r="K73" i="2"/>
  <c r="G73" i="2"/>
  <c r="C73" i="2"/>
  <c r="AM72" i="2"/>
  <c r="AI72" i="2"/>
  <c r="AE72" i="2"/>
  <c r="AA72" i="2"/>
  <c r="W72" i="2"/>
  <c r="S72" i="2"/>
  <c r="O72" i="2"/>
  <c r="K72" i="2"/>
  <c r="G72" i="2"/>
  <c r="C72" i="2"/>
  <c r="AM71" i="2"/>
  <c r="AI71" i="2"/>
  <c r="AE71" i="2"/>
  <c r="AA71" i="2"/>
  <c r="W71" i="2"/>
  <c r="S71" i="2"/>
  <c r="O71" i="2"/>
  <c r="K71" i="2"/>
  <c r="G71" i="2"/>
  <c r="C71" i="2"/>
  <c r="AM70" i="2"/>
  <c r="AI70" i="2"/>
  <c r="AE70" i="2"/>
  <c r="AA70" i="2"/>
  <c r="W70" i="2"/>
  <c r="S70" i="2"/>
  <c r="AN70" i="2" s="1"/>
  <c r="O70" i="2"/>
  <c r="K70" i="2"/>
  <c r="G70" i="2"/>
  <c r="C70" i="2"/>
  <c r="AM69" i="2"/>
  <c r="AI69" i="2"/>
  <c r="AE69" i="2"/>
  <c r="AA69" i="2"/>
  <c r="W69" i="2"/>
  <c r="S69" i="2"/>
  <c r="O69" i="2"/>
  <c r="K69" i="2"/>
  <c r="G69" i="2"/>
  <c r="C69" i="2"/>
  <c r="AM68" i="2"/>
  <c r="AI68" i="2"/>
  <c r="AE68" i="2"/>
  <c r="AA68" i="2"/>
  <c r="W68" i="2"/>
  <c r="S68" i="2"/>
  <c r="O68" i="2"/>
  <c r="K68" i="2"/>
  <c r="G68" i="2"/>
  <c r="C68" i="2"/>
  <c r="AM67" i="2"/>
  <c r="AI67" i="2"/>
  <c r="AE67" i="2"/>
  <c r="AA67" i="2"/>
  <c r="W67" i="2"/>
  <c r="S67" i="2"/>
  <c r="O67" i="2"/>
  <c r="K67" i="2"/>
  <c r="G67" i="2"/>
  <c r="C67" i="2"/>
  <c r="AM66" i="2"/>
  <c r="AI66" i="2"/>
  <c r="AE66" i="2"/>
  <c r="AA66" i="2"/>
  <c r="W66" i="2"/>
  <c r="S66" i="2"/>
  <c r="O66" i="2"/>
  <c r="K66" i="2"/>
  <c r="G66" i="2"/>
  <c r="C66" i="2"/>
  <c r="AM65" i="2"/>
  <c r="AI65" i="2"/>
  <c r="AE65" i="2"/>
  <c r="AA65" i="2"/>
  <c r="W65" i="2"/>
  <c r="S65" i="2"/>
  <c r="O65" i="2"/>
  <c r="K65" i="2"/>
  <c r="G65" i="2"/>
  <c r="C65" i="2"/>
  <c r="AM64" i="2"/>
  <c r="AI64" i="2"/>
  <c r="AE64" i="2"/>
  <c r="AA64" i="2"/>
  <c r="W64" i="2"/>
  <c r="S64" i="2"/>
  <c r="O64" i="2"/>
  <c r="K64" i="2"/>
  <c r="G64" i="2"/>
  <c r="C64" i="2"/>
  <c r="AM63" i="2"/>
  <c r="AI63" i="2"/>
  <c r="AE63" i="2"/>
  <c r="AA63" i="2"/>
  <c r="W63" i="2"/>
  <c r="S63" i="2"/>
  <c r="O63" i="2"/>
  <c r="K63" i="2"/>
  <c r="G63" i="2"/>
  <c r="C63" i="2"/>
  <c r="AM62" i="2"/>
  <c r="AI62" i="2"/>
  <c r="AE62" i="2"/>
  <c r="AA62" i="2"/>
  <c r="W62" i="2"/>
  <c r="S62" i="2"/>
  <c r="O62" i="2"/>
  <c r="K62" i="2"/>
  <c r="G62" i="2"/>
  <c r="C62" i="2"/>
  <c r="AM61" i="2"/>
  <c r="AI61" i="2"/>
  <c r="AE61" i="2"/>
  <c r="AA61" i="2"/>
  <c r="W61" i="2"/>
  <c r="S61" i="2"/>
  <c r="O61" i="2"/>
  <c r="K61" i="2"/>
  <c r="G61" i="2"/>
  <c r="C61" i="2"/>
  <c r="AM60" i="2"/>
  <c r="AI60" i="2"/>
  <c r="AE60" i="2"/>
  <c r="AA60" i="2"/>
  <c r="W60" i="2"/>
  <c r="S60" i="2"/>
  <c r="O60" i="2"/>
  <c r="K60" i="2"/>
  <c r="G60" i="2"/>
  <c r="C60" i="2"/>
  <c r="AM59" i="2"/>
  <c r="AI59" i="2"/>
  <c r="AE59" i="2"/>
  <c r="AA59" i="2"/>
  <c r="W59" i="2"/>
  <c r="S59" i="2"/>
  <c r="O59" i="2"/>
  <c r="K59" i="2"/>
  <c r="G59" i="2"/>
  <c r="C59" i="2"/>
  <c r="AM58" i="2"/>
  <c r="AI58" i="2"/>
  <c r="AE58" i="2"/>
  <c r="AA58" i="2"/>
  <c r="W58" i="2"/>
  <c r="S58" i="2"/>
  <c r="O58" i="2"/>
  <c r="K58" i="2"/>
  <c r="G58" i="2"/>
  <c r="C58" i="2"/>
  <c r="AM57" i="2"/>
  <c r="AI57" i="2"/>
  <c r="AE57" i="2"/>
  <c r="AA57" i="2"/>
  <c r="W57" i="2"/>
  <c r="S57" i="2"/>
  <c r="O57" i="2"/>
  <c r="K57" i="2"/>
  <c r="G57" i="2"/>
  <c r="C57" i="2"/>
  <c r="AM56" i="2"/>
  <c r="AI56" i="2"/>
  <c r="AE56" i="2"/>
  <c r="AA56" i="2"/>
  <c r="W56" i="2"/>
  <c r="S56" i="2"/>
  <c r="O56" i="2"/>
  <c r="K56" i="2"/>
  <c r="G56" i="2"/>
  <c r="C56" i="2"/>
  <c r="AM55" i="2"/>
  <c r="AI55" i="2"/>
  <c r="AE55" i="2"/>
  <c r="AA55" i="2"/>
  <c r="W55" i="2"/>
  <c r="S55" i="2"/>
  <c r="AN55" i="2" s="1"/>
  <c r="O55" i="2"/>
  <c r="K55" i="2"/>
  <c r="G55" i="2"/>
  <c r="C55" i="2"/>
  <c r="AM54" i="2"/>
  <c r="AI54" i="2"/>
  <c r="AE54" i="2"/>
  <c r="AA54" i="2"/>
  <c r="W54" i="2"/>
  <c r="S54" i="2"/>
  <c r="O54" i="2"/>
  <c r="K54" i="2"/>
  <c r="G54" i="2"/>
  <c r="C54" i="2"/>
  <c r="AM53" i="2"/>
  <c r="AI53" i="2"/>
  <c r="AE53" i="2"/>
  <c r="AA53" i="2"/>
  <c r="W53" i="2"/>
  <c r="S53" i="2"/>
  <c r="O53" i="2"/>
  <c r="K53" i="2"/>
  <c r="G53" i="2"/>
  <c r="C53" i="2"/>
  <c r="AM52" i="2"/>
  <c r="AI52" i="2"/>
  <c r="AE52" i="2"/>
  <c r="AA52" i="2"/>
  <c r="W52" i="2"/>
  <c r="S52" i="2"/>
  <c r="O52" i="2"/>
  <c r="K52" i="2"/>
  <c r="G52" i="2"/>
  <c r="C52" i="2"/>
  <c r="AM51" i="2"/>
  <c r="AI51" i="2"/>
  <c r="AE51" i="2"/>
  <c r="AA51" i="2"/>
  <c r="W51" i="2"/>
  <c r="S51" i="2"/>
  <c r="O51" i="2"/>
  <c r="K51" i="2"/>
  <c r="G51" i="2"/>
  <c r="C51" i="2"/>
  <c r="AM50" i="2"/>
  <c r="AI50" i="2"/>
  <c r="AE50" i="2"/>
  <c r="AA50" i="2"/>
  <c r="W50" i="2"/>
  <c r="S50" i="2"/>
  <c r="O50" i="2"/>
  <c r="K50" i="2"/>
  <c r="G50" i="2"/>
  <c r="C50" i="2"/>
  <c r="AM49" i="2"/>
  <c r="AI49" i="2"/>
  <c r="AE49" i="2"/>
  <c r="AA49" i="2"/>
  <c r="W49" i="2"/>
  <c r="S49" i="2"/>
  <c r="O49" i="2"/>
  <c r="K49" i="2"/>
  <c r="G49" i="2"/>
  <c r="C49" i="2"/>
  <c r="AM48" i="2"/>
  <c r="AI48" i="2"/>
  <c r="AE48" i="2"/>
  <c r="AA48" i="2"/>
  <c r="W48" i="2"/>
  <c r="S48" i="2"/>
  <c r="O48" i="2"/>
  <c r="K48" i="2"/>
  <c r="G48" i="2"/>
  <c r="C48" i="2"/>
  <c r="AM47" i="2"/>
  <c r="AI47" i="2"/>
  <c r="AE47" i="2"/>
  <c r="AA47" i="2"/>
  <c r="W47" i="2"/>
  <c r="S47" i="2"/>
  <c r="O47" i="2"/>
  <c r="K47" i="2"/>
  <c r="G47" i="2"/>
  <c r="C47" i="2"/>
  <c r="AM46" i="2"/>
  <c r="AI46" i="2"/>
  <c r="AE46" i="2"/>
  <c r="AA46" i="2"/>
  <c r="W46" i="2"/>
  <c r="S46" i="2"/>
  <c r="O46" i="2"/>
  <c r="K46" i="2"/>
  <c r="G46" i="2"/>
  <c r="C46" i="2"/>
  <c r="AM45" i="2"/>
  <c r="AI45" i="2"/>
  <c r="AE45" i="2"/>
  <c r="AA45" i="2"/>
  <c r="W45" i="2"/>
  <c r="S45" i="2"/>
  <c r="O45" i="2"/>
  <c r="K45" i="2"/>
  <c r="G45" i="2"/>
  <c r="C45" i="2"/>
  <c r="AM44" i="2"/>
  <c r="AI44" i="2"/>
  <c r="AE44" i="2"/>
  <c r="AA44" i="2"/>
  <c r="W44" i="2"/>
  <c r="S44" i="2"/>
  <c r="O44" i="2"/>
  <c r="K44" i="2"/>
  <c r="G44" i="2"/>
  <c r="C44" i="2"/>
  <c r="AM43" i="2"/>
  <c r="AI43" i="2"/>
  <c r="AE43" i="2"/>
  <c r="AA43" i="2"/>
  <c r="W43" i="2"/>
  <c r="S43" i="2"/>
  <c r="O43" i="2"/>
  <c r="K43" i="2"/>
  <c r="G43" i="2"/>
  <c r="C43" i="2"/>
  <c r="AM42" i="2"/>
  <c r="AI42" i="2"/>
  <c r="AE42" i="2"/>
  <c r="AA42" i="2"/>
  <c r="W42" i="2"/>
  <c r="S42" i="2"/>
  <c r="O42" i="2"/>
  <c r="K42" i="2"/>
  <c r="G42" i="2"/>
  <c r="C42" i="2"/>
  <c r="AM41" i="2"/>
  <c r="AI41" i="2"/>
  <c r="AE41" i="2"/>
  <c r="AA41" i="2"/>
  <c r="W41" i="2"/>
  <c r="S41" i="2"/>
  <c r="AN41" i="2" s="1"/>
  <c r="O41" i="2"/>
  <c r="K41" i="2"/>
  <c r="G41" i="2"/>
  <c r="C41" i="2"/>
  <c r="AM40" i="2"/>
  <c r="AI40" i="2"/>
  <c r="AE40" i="2"/>
  <c r="AA40" i="2"/>
  <c r="W40" i="2"/>
  <c r="S40" i="2"/>
  <c r="O40" i="2"/>
  <c r="K40" i="2"/>
  <c r="G40" i="2"/>
  <c r="C40" i="2"/>
  <c r="AM39" i="2"/>
  <c r="AI39" i="2"/>
  <c r="AE39" i="2"/>
  <c r="AA39" i="2"/>
  <c r="W39" i="2"/>
  <c r="S39" i="2"/>
  <c r="O39" i="2"/>
  <c r="K39" i="2"/>
  <c r="G39" i="2"/>
  <c r="C39" i="2"/>
  <c r="AM38" i="2"/>
  <c r="AI38" i="2"/>
  <c r="AE38" i="2"/>
  <c r="AA38" i="2"/>
  <c r="W38" i="2"/>
  <c r="S38" i="2"/>
  <c r="O38" i="2"/>
  <c r="K38" i="2"/>
  <c r="G38" i="2"/>
  <c r="C38" i="2"/>
  <c r="AM37" i="2"/>
  <c r="AI37" i="2"/>
  <c r="AE37" i="2"/>
  <c r="AA37" i="2"/>
  <c r="W37" i="2"/>
  <c r="S37" i="2"/>
  <c r="O37" i="2"/>
  <c r="K37" i="2"/>
  <c r="G37" i="2"/>
  <c r="C37" i="2"/>
  <c r="AM36" i="2"/>
  <c r="AI36" i="2"/>
  <c r="AE36" i="2"/>
  <c r="AA36" i="2"/>
  <c r="W36" i="2"/>
  <c r="S36" i="2"/>
  <c r="O36" i="2"/>
  <c r="K36" i="2"/>
  <c r="G36" i="2"/>
  <c r="C36" i="2"/>
  <c r="AM35" i="2"/>
  <c r="AI35" i="2"/>
  <c r="AE35" i="2"/>
  <c r="AA35" i="2"/>
  <c r="W35" i="2"/>
  <c r="S35" i="2"/>
  <c r="O35" i="2"/>
  <c r="K35" i="2"/>
  <c r="G35" i="2"/>
  <c r="C35" i="2"/>
  <c r="AM34" i="2"/>
  <c r="AI34" i="2"/>
  <c r="AE34" i="2"/>
  <c r="AA34" i="2"/>
  <c r="W34" i="2"/>
  <c r="S34" i="2"/>
  <c r="O34" i="2"/>
  <c r="K34" i="2"/>
  <c r="G34" i="2"/>
  <c r="C34" i="2"/>
  <c r="AM33" i="2"/>
  <c r="AI33" i="2"/>
  <c r="AE33" i="2"/>
  <c r="AA33" i="2"/>
  <c r="W33" i="2"/>
  <c r="S33" i="2"/>
  <c r="O33" i="2"/>
  <c r="K33" i="2"/>
  <c r="G33" i="2"/>
  <c r="C33" i="2"/>
  <c r="AM32" i="2"/>
  <c r="AI32" i="2"/>
  <c r="AE32" i="2"/>
  <c r="AA32" i="2"/>
  <c r="W32" i="2"/>
  <c r="S32" i="2"/>
  <c r="O32" i="2"/>
  <c r="K32" i="2"/>
  <c r="G32" i="2"/>
  <c r="C32" i="2"/>
  <c r="AM31" i="2"/>
  <c r="AI31" i="2"/>
  <c r="AE31" i="2"/>
  <c r="AA31" i="2"/>
  <c r="W31" i="2"/>
  <c r="S31" i="2"/>
  <c r="O31" i="2"/>
  <c r="K31" i="2"/>
  <c r="G31" i="2"/>
  <c r="C31" i="2"/>
  <c r="AM30" i="2"/>
  <c r="AI30" i="2"/>
  <c r="AE30" i="2"/>
  <c r="AA30" i="2"/>
  <c r="W30" i="2"/>
  <c r="S30" i="2"/>
  <c r="O30" i="2"/>
  <c r="K30" i="2"/>
  <c r="G30" i="2"/>
  <c r="C30" i="2"/>
  <c r="AM29" i="2"/>
  <c r="AI29" i="2"/>
  <c r="AE29" i="2"/>
  <c r="AA29" i="2"/>
  <c r="W29" i="2"/>
  <c r="S29" i="2"/>
  <c r="O29" i="2"/>
  <c r="K29" i="2"/>
  <c r="G29" i="2"/>
  <c r="C29" i="2"/>
  <c r="AM28" i="2"/>
  <c r="AI28" i="2"/>
  <c r="AE28" i="2"/>
  <c r="AA28" i="2"/>
  <c r="W28" i="2"/>
  <c r="S28" i="2"/>
  <c r="AN28" i="2" s="1"/>
  <c r="O28" i="2"/>
  <c r="K28" i="2"/>
  <c r="G28" i="2"/>
  <c r="C28" i="2"/>
  <c r="AM27" i="2"/>
  <c r="AI27" i="2"/>
  <c r="AE27" i="2"/>
  <c r="AA27" i="2"/>
  <c r="W27" i="2"/>
  <c r="S27" i="2"/>
  <c r="O27" i="2"/>
  <c r="K27" i="2"/>
  <c r="G27" i="2"/>
  <c r="C27" i="2"/>
  <c r="AM26" i="2"/>
  <c r="AI26" i="2"/>
  <c r="AE26" i="2"/>
  <c r="AA26" i="2"/>
  <c r="W26" i="2"/>
  <c r="S26" i="2"/>
  <c r="O26" i="2"/>
  <c r="K26" i="2"/>
  <c r="G26" i="2"/>
  <c r="C26" i="2"/>
  <c r="AM25" i="2"/>
  <c r="AI25" i="2"/>
  <c r="AE25" i="2"/>
  <c r="AA25" i="2"/>
  <c r="W25" i="2"/>
  <c r="S25" i="2"/>
  <c r="O25" i="2"/>
  <c r="K25" i="2"/>
  <c r="G25" i="2"/>
  <c r="C25" i="2"/>
  <c r="AM24" i="2"/>
  <c r="AI24" i="2"/>
  <c r="AE24" i="2"/>
  <c r="AA24" i="2"/>
  <c r="W24" i="2"/>
  <c r="S24" i="2"/>
  <c r="O24" i="2"/>
  <c r="K24" i="2"/>
  <c r="G24" i="2"/>
  <c r="C24" i="2"/>
  <c r="AM23" i="2"/>
  <c r="AI23" i="2"/>
  <c r="AE23" i="2"/>
  <c r="AA23" i="2"/>
  <c r="W23" i="2"/>
  <c r="S23" i="2"/>
  <c r="O23" i="2"/>
  <c r="K23" i="2"/>
  <c r="G23" i="2"/>
  <c r="C23" i="2"/>
  <c r="AM22" i="2"/>
  <c r="AI22" i="2"/>
  <c r="AE22" i="2"/>
  <c r="AA22" i="2"/>
  <c r="W22" i="2"/>
  <c r="S22" i="2"/>
  <c r="O22" i="2"/>
  <c r="K22" i="2"/>
  <c r="G22" i="2"/>
  <c r="C22" i="2"/>
  <c r="AM21" i="2"/>
  <c r="AI21" i="2"/>
  <c r="AE21" i="2"/>
  <c r="AA21" i="2"/>
  <c r="W21" i="2"/>
  <c r="S21" i="2"/>
  <c r="O21" i="2"/>
  <c r="K21" i="2"/>
  <c r="G21" i="2"/>
  <c r="C21" i="2"/>
  <c r="AM20" i="2"/>
  <c r="AI20" i="2"/>
  <c r="AE20" i="2"/>
  <c r="AA20" i="2"/>
  <c r="W20" i="2"/>
  <c r="S20" i="2"/>
  <c r="O20" i="2"/>
  <c r="K20" i="2"/>
  <c r="G20" i="2"/>
  <c r="C20" i="2"/>
  <c r="AM19" i="2"/>
  <c r="AI19" i="2"/>
  <c r="AE19" i="2"/>
  <c r="AA19" i="2"/>
  <c r="W19" i="2"/>
  <c r="S19" i="2"/>
  <c r="O19" i="2"/>
  <c r="K19" i="2"/>
  <c r="G19" i="2"/>
  <c r="C19" i="2"/>
  <c r="AM18" i="2"/>
  <c r="AI18" i="2"/>
  <c r="AE18" i="2"/>
  <c r="AA18" i="2"/>
  <c r="W18" i="2"/>
  <c r="S18" i="2"/>
  <c r="O18" i="2"/>
  <c r="K18" i="2"/>
  <c r="G18" i="2"/>
  <c r="C18" i="2"/>
  <c r="AM17" i="2"/>
  <c r="AI17" i="2"/>
  <c r="AE17" i="2"/>
  <c r="AA17" i="2"/>
  <c r="W17" i="2"/>
  <c r="S17" i="2"/>
  <c r="O17" i="2"/>
  <c r="K17" i="2"/>
  <c r="G17" i="2"/>
  <c r="C17" i="2"/>
  <c r="AM16" i="2"/>
  <c r="AI16" i="2"/>
  <c r="AE16" i="2"/>
  <c r="AA16" i="2"/>
  <c r="W16" i="2"/>
  <c r="S16" i="2"/>
  <c r="O16" i="2"/>
  <c r="K16" i="2"/>
  <c r="G16" i="2"/>
  <c r="C16" i="2"/>
  <c r="AM15" i="2"/>
  <c r="AI15" i="2"/>
  <c r="AE15" i="2"/>
  <c r="AA15" i="2"/>
  <c r="W15" i="2"/>
  <c r="S15" i="2"/>
  <c r="O15" i="2"/>
  <c r="K15" i="2"/>
  <c r="G15" i="2"/>
  <c r="C15" i="2"/>
  <c r="AM14" i="2"/>
  <c r="AI14" i="2"/>
  <c r="AE14" i="2"/>
  <c r="AA14" i="2"/>
  <c r="W14" i="2"/>
  <c r="S14" i="2"/>
  <c r="O14" i="2"/>
  <c r="K14" i="2"/>
  <c r="G14" i="2"/>
  <c r="C14" i="2"/>
  <c r="AM13" i="2"/>
  <c r="AI13" i="2"/>
  <c r="AE13" i="2"/>
  <c r="AA13" i="2"/>
  <c r="W13" i="2"/>
  <c r="S13" i="2"/>
  <c r="O13" i="2"/>
  <c r="K13" i="2"/>
  <c r="G13" i="2"/>
  <c r="C13" i="2"/>
  <c r="AM12" i="2"/>
  <c r="AI12" i="2"/>
  <c r="AE12" i="2"/>
  <c r="AA12" i="2"/>
  <c r="W12" i="2"/>
  <c r="S12" i="2"/>
  <c r="O12" i="2"/>
  <c r="K12" i="2"/>
  <c r="G12" i="2"/>
  <c r="C12" i="2"/>
  <c r="AM11" i="2"/>
  <c r="AI11" i="2"/>
  <c r="AE11" i="2"/>
  <c r="AA11" i="2"/>
  <c r="W11" i="2"/>
  <c r="S11" i="2"/>
  <c r="O11" i="2"/>
  <c r="K11" i="2"/>
  <c r="G11" i="2"/>
  <c r="C11" i="2"/>
  <c r="AM10" i="2"/>
  <c r="AI10" i="2"/>
  <c r="AE10" i="2"/>
  <c r="AA10" i="2"/>
  <c r="W10" i="2"/>
  <c r="S10" i="2"/>
  <c r="O10" i="2"/>
  <c r="K10" i="2"/>
  <c r="G10" i="2"/>
  <c r="C10" i="2"/>
  <c r="AM9" i="2"/>
  <c r="AI9" i="2"/>
  <c r="AE9" i="2"/>
  <c r="AA9" i="2"/>
  <c r="W9" i="2"/>
  <c r="S9" i="2"/>
  <c r="O9" i="2"/>
  <c r="K9" i="2"/>
  <c r="G9" i="2"/>
  <c r="C9" i="2"/>
  <c r="AM8" i="2"/>
  <c r="AI8" i="2"/>
  <c r="AE8" i="2"/>
  <c r="AA8" i="2"/>
  <c r="W8" i="2"/>
  <c r="S8" i="2"/>
  <c r="O8" i="2"/>
  <c r="K8" i="2"/>
  <c r="G8" i="2"/>
  <c r="C8" i="2"/>
  <c r="AM7" i="2"/>
  <c r="AI7" i="2"/>
  <c r="AE7" i="2"/>
  <c r="AA7" i="2"/>
  <c r="W7" i="2"/>
  <c r="S7" i="2"/>
  <c r="O7" i="2"/>
  <c r="K7" i="2"/>
  <c r="G7" i="2"/>
  <c r="C7" i="2"/>
  <c r="AM6" i="2"/>
  <c r="AI6" i="2"/>
  <c r="AE6" i="2"/>
  <c r="AA6" i="2"/>
  <c r="W6" i="2"/>
  <c r="S6" i="2"/>
  <c r="O6" i="2"/>
  <c r="K6" i="2"/>
  <c r="G6" i="2"/>
  <c r="C6" i="2"/>
  <c r="AM5" i="2"/>
  <c r="AI5" i="2"/>
  <c r="AE5" i="2"/>
  <c r="AA5" i="2"/>
  <c r="W5" i="2"/>
  <c r="S5" i="2"/>
  <c r="O5" i="2"/>
  <c r="K5" i="2"/>
  <c r="G5" i="2"/>
  <c r="C5" i="2"/>
  <c r="AM4" i="2"/>
  <c r="AI4" i="2"/>
  <c r="AE4" i="2"/>
  <c r="AA4" i="2"/>
  <c r="W4" i="2"/>
  <c r="S4" i="2"/>
  <c r="O4" i="2"/>
  <c r="K4" i="2"/>
  <c r="G4" i="2"/>
  <c r="C4" i="2"/>
  <c r="AM3" i="2"/>
  <c r="AN3" i="2" s="1"/>
  <c r="AI3" i="2"/>
  <c r="AE3" i="2"/>
  <c r="AA3" i="2"/>
  <c r="H103" i="2" s="1"/>
  <c r="H104" i="2" s="1"/>
  <c r="W3" i="2"/>
  <c r="S3" i="2"/>
  <c r="O3" i="2"/>
  <c r="K3" i="2"/>
  <c r="D101" i="2" s="1"/>
  <c r="D102" i="2" s="1"/>
  <c r="G3" i="2"/>
  <c r="C3" i="2"/>
  <c r="B253" i="1"/>
  <c r="AM250" i="1"/>
  <c r="AI250" i="1"/>
  <c r="AE250" i="1"/>
  <c r="AA250" i="1"/>
  <c r="W250" i="1"/>
  <c r="S250" i="1"/>
  <c r="O250" i="1"/>
  <c r="K250" i="1"/>
  <c r="G250" i="1"/>
  <c r="C250" i="1"/>
  <c r="AM249" i="1"/>
  <c r="AI249" i="1"/>
  <c r="AE249" i="1"/>
  <c r="AA249" i="1"/>
  <c r="W249" i="1"/>
  <c r="S249" i="1"/>
  <c r="O249" i="1"/>
  <c r="K249" i="1"/>
  <c r="G249" i="1"/>
  <c r="C249" i="1"/>
  <c r="AM248" i="1"/>
  <c r="AI248" i="1"/>
  <c r="AE248" i="1"/>
  <c r="AA248" i="1"/>
  <c r="W248" i="1"/>
  <c r="S248" i="1"/>
  <c r="O248" i="1"/>
  <c r="K248" i="1"/>
  <c r="G248" i="1"/>
  <c r="C248" i="1"/>
  <c r="AM247" i="1"/>
  <c r="AI247" i="1"/>
  <c r="AE247" i="1"/>
  <c r="AA247" i="1"/>
  <c r="W247" i="1"/>
  <c r="S247" i="1"/>
  <c r="O247" i="1"/>
  <c r="K247" i="1"/>
  <c r="G247" i="1"/>
  <c r="C247" i="1"/>
  <c r="AM246" i="1"/>
  <c r="AI246" i="1"/>
  <c r="AE246" i="1"/>
  <c r="AA246" i="1"/>
  <c r="W246" i="1"/>
  <c r="S246" i="1"/>
  <c r="O246" i="1"/>
  <c r="K246" i="1"/>
  <c r="G246" i="1"/>
  <c r="C246" i="1"/>
  <c r="AM245" i="1"/>
  <c r="AI245" i="1"/>
  <c r="AE245" i="1"/>
  <c r="AA245" i="1"/>
  <c r="W245" i="1"/>
  <c r="S245" i="1"/>
  <c r="O245" i="1"/>
  <c r="K245" i="1"/>
  <c r="G245" i="1"/>
  <c r="C245" i="1"/>
  <c r="AM244" i="1"/>
  <c r="AI244" i="1"/>
  <c r="AE244" i="1"/>
  <c r="AA244" i="1"/>
  <c r="W244" i="1"/>
  <c r="S244" i="1"/>
  <c r="O244" i="1"/>
  <c r="K244" i="1"/>
  <c r="G244" i="1"/>
  <c r="C244" i="1"/>
  <c r="AM243" i="1"/>
  <c r="AN243" i="1" s="1"/>
  <c r="AI243" i="1"/>
  <c r="AE243" i="1"/>
  <c r="AA243" i="1"/>
  <c r="W243" i="1"/>
  <c r="S243" i="1"/>
  <c r="O243" i="1"/>
  <c r="K243" i="1"/>
  <c r="G243" i="1"/>
  <c r="C243" i="1"/>
  <c r="AM242" i="1"/>
  <c r="AI242" i="1"/>
  <c r="AE242" i="1"/>
  <c r="AA242" i="1"/>
  <c r="W242" i="1"/>
  <c r="S242" i="1"/>
  <c r="O242" i="1"/>
  <c r="K242" i="1"/>
  <c r="G242" i="1"/>
  <c r="C242" i="1"/>
  <c r="AM241" i="1"/>
  <c r="AI241" i="1"/>
  <c r="AE241" i="1"/>
  <c r="AA241" i="1"/>
  <c r="W241" i="1"/>
  <c r="S241" i="1"/>
  <c r="O241" i="1"/>
  <c r="K241" i="1"/>
  <c r="G241" i="1"/>
  <c r="C241" i="1"/>
  <c r="AM240" i="1"/>
  <c r="AI240" i="1"/>
  <c r="AE240" i="1"/>
  <c r="AA240" i="1"/>
  <c r="W240" i="1"/>
  <c r="S240" i="1"/>
  <c r="O240" i="1"/>
  <c r="K240" i="1"/>
  <c r="G240" i="1"/>
  <c r="C240" i="1"/>
  <c r="AM239" i="1"/>
  <c r="AI239" i="1"/>
  <c r="AE239" i="1"/>
  <c r="AA239" i="1"/>
  <c r="W239" i="1"/>
  <c r="S239" i="1"/>
  <c r="O239" i="1"/>
  <c r="K239" i="1"/>
  <c r="G239" i="1"/>
  <c r="C239" i="1"/>
  <c r="AM238" i="1"/>
  <c r="AI238" i="1"/>
  <c r="AE238" i="1"/>
  <c r="AA238" i="1"/>
  <c r="W238" i="1"/>
  <c r="S238" i="1"/>
  <c r="O238" i="1"/>
  <c r="K238" i="1"/>
  <c r="G238" i="1"/>
  <c r="C238" i="1"/>
  <c r="AM237" i="1"/>
  <c r="AI237" i="1"/>
  <c r="AE237" i="1"/>
  <c r="AA237" i="1"/>
  <c r="W237" i="1"/>
  <c r="S237" i="1"/>
  <c r="O237" i="1"/>
  <c r="K237" i="1"/>
  <c r="G237" i="1"/>
  <c r="C237" i="1"/>
  <c r="AM236" i="1"/>
  <c r="AI236" i="1"/>
  <c r="AE236" i="1"/>
  <c r="AA236" i="1"/>
  <c r="W236" i="1"/>
  <c r="S236" i="1"/>
  <c r="O236" i="1"/>
  <c r="K236" i="1"/>
  <c r="G236" i="1"/>
  <c r="C236" i="1"/>
  <c r="AM235" i="1"/>
  <c r="AI235" i="1"/>
  <c r="AE235" i="1"/>
  <c r="AA235" i="1"/>
  <c r="W235" i="1"/>
  <c r="S235" i="1"/>
  <c r="O235" i="1"/>
  <c r="K235" i="1"/>
  <c r="G235" i="1"/>
  <c r="C235" i="1"/>
  <c r="AM234" i="1"/>
  <c r="AI234" i="1"/>
  <c r="AE234" i="1"/>
  <c r="AA234" i="1"/>
  <c r="W234" i="1"/>
  <c r="S234" i="1"/>
  <c r="O234" i="1"/>
  <c r="K234" i="1"/>
  <c r="G234" i="1"/>
  <c r="C234" i="1"/>
  <c r="AM233" i="1"/>
  <c r="AI233" i="1"/>
  <c r="AE233" i="1"/>
  <c r="AA233" i="1"/>
  <c r="W233" i="1"/>
  <c r="S233" i="1"/>
  <c r="O233" i="1"/>
  <c r="K233" i="1"/>
  <c r="G233" i="1"/>
  <c r="C233" i="1"/>
  <c r="AM232" i="1"/>
  <c r="AI232" i="1"/>
  <c r="AE232" i="1"/>
  <c r="AA232" i="1"/>
  <c r="W232" i="1"/>
  <c r="S232" i="1"/>
  <c r="O232" i="1"/>
  <c r="K232" i="1"/>
  <c r="G232" i="1"/>
  <c r="C232" i="1"/>
  <c r="AM231" i="1"/>
  <c r="AI231" i="1"/>
  <c r="AN231" i="1" s="1"/>
  <c r="AE231" i="1"/>
  <c r="AA231" i="1"/>
  <c r="W231" i="1"/>
  <c r="S231" i="1"/>
  <c r="O231" i="1"/>
  <c r="K231" i="1"/>
  <c r="G231" i="1"/>
  <c r="C231" i="1"/>
  <c r="AM230" i="1"/>
  <c r="AI230" i="1"/>
  <c r="AE230" i="1"/>
  <c r="AA230" i="1"/>
  <c r="W230" i="1"/>
  <c r="S230" i="1"/>
  <c r="O230" i="1"/>
  <c r="K230" i="1"/>
  <c r="G230" i="1"/>
  <c r="C230" i="1"/>
  <c r="AM229" i="1"/>
  <c r="AI229" i="1"/>
  <c r="AE229" i="1"/>
  <c r="AA229" i="1"/>
  <c r="W229" i="1"/>
  <c r="S229" i="1"/>
  <c r="O229" i="1"/>
  <c r="K229" i="1"/>
  <c r="G229" i="1"/>
  <c r="C229" i="1"/>
  <c r="AM228" i="1"/>
  <c r="AN228" i="1" s="1"/>
  <c r="AI228" i="1"/>
  <c r="AE228" i="1"/>
  <c r="AA228" i="1"/>
  <c r="W228" i="1"/>
  <c r="S228" i="1"/>
  <c r="O228" i="1"/>
  <c r="K228" i="1"/>
  <c r="G228" i="1"/>
  <c r="C228" i="1"/>
  <c r="AM227" i="1"/>
  <c r="AI227" i="1"/>
  <c r="AE227" i="1"/>
  <c r="AA227" i="1"/>
  <c r="W227" i="1"/>
  <c r="S227" i="1"/>
  <c r="O227" i="1"/>
  <c r="K227" i="1"/>
  <c r="G227" i="1"/>
  <c r="C227" i="1"/>
  <c r="AM226" i="1"/>
  <c r="AN226" i="1" s="1"/>
  <c r="AI226" i="1"/>
  <c r="AE226" i="1"/>
  <c r="AA226" i="1"/>
  <c r="W226" i="1"/>
  <c r="S226" i="1"/>
  <c r="O226" i="1"/>
  <c r="K226" i="1"/>
  <c r="G226" i="1"/>
  <c r="C226" i="1"/>
  <c r="AM225" i="1"/>
  <c r="AI225" i="1"/>
  <c r="AE225" i="1"/>
  <c r="AA225" i="1"/>
  <c r="W225" i="1"/>
  <c r="S225" i="1"/>
  <c r="O225" i="1"/>
  <c r="K225" i="1"/>
  <c r="G225" i="1"/>
  <c r="C225" i="1"/>
  <c r="AM224" i="1"/>
  <c r="AN224" i="1" s="1"/>
  <c r="AI224" i="1"/>
  <c r="AE224" i="1"/>
  <c r="AA224" i="1"/>
  <c r="W224" i="1"/>
  <c r="S224" i="1"/>
  <c r="O224" i="1"/>
  <c r="K224" i="1"/>
  <c r="G224" i="1"/>
  <c r="C224" i="1"/>
  <c r="AM223" i="1"/>
  <c r="AI223" i="1"/>
  <c r="AE223" i="1"/>
  <c r="AA223" i="1"/>
  <c r="W223" i="1"/>
  <c r="S223" i="1"/>
  <c r="O223" i="1"/>
  <c r="K223" i="1"/>
  <c r="G223" i="1"/>
  <c r="C223" i="1"/>
  <c r="AM222" i="1"/>
  <c r="AI222" i="1"/>
  <c r="AE222" i="1"/>
  <c r="AA222" i="1"/>
  <c r="W222" i="1"/>
  <c r="S222" i="1"/>
  <c r="O222" i="1"/>
  <c r="K222" i="1"/>
  <c r="G222" i="1"/>
  <c r="C222" i="1"/>
  <c r="AM221" i="1"/>
  <c r="AI221" i="1"/>
  <c r="AE221" i="1"/>
  <c r="AA221" i="1"/>
  <c r="W221" i="1"/>
  <c r="S221" i="1"/>
  <c r="O221" i="1"/>
  <c r="K221" i="1"/>
  <c r="G221" i="1"/>
  <c r="C221" i="1"/>
  <c r="AM220" i="1"/>
  <c r="AI220" i="1"/>
  <c r="AE220" i="1"/>
  <c r="AA220" i="1"/>
  <c r="W220" i="1"/>
  <c r="S220" i="1"/>
  <c r="O220" i="1"/>
  <c r="K220" i="1"/>
  <c r="G220" i="1"/>
  <c r="C220" i="1"/>
  <c r="AM219" i="1"/>
  <c r="AN219" i="1" s="1"/>
  <c r="AI219" i="1"/>
  <c r="AE219" i="1"/>
  <c r="AA219" i="1"/>
  <c r="W219" i="1"/>
  <c r="S219" i="1"/>
  <c r="O219" i="1"/>
  <c r="K219" i="1"/>
  <c r="G219" i="1"/>
  <c r="C219" i="1"/>
  <c r="AM218" i="1"/>
  <c r="AI218" i="1"/>
  <c r="AE218" i="1"/>
  <c r="AA218" i="1"/>
  <c r="W218" i="1"/>
  <c r="S218" i="1"/>
  <c r="O218" i="1"/>
  <c r="K218" i="1"/>
  <c r="G218" i="1"/>
  <c r="C218" i="1"/>
  <c r="AM217" i="1"/>
  <c r="AI217" i="1"/>
  <c r="AE217" i="1"/>
  <c r="AA217" i="1"/>
  <c r="W217" i="1"/>
  <c r="S217" i="1"/>
  <c r="O217" i="1"/>
  <c r="K217" i="1"/>
  <c r="G217" i="1"/>
  <c r="C217" i="1"/>
  <c r="AM216" i="1"/>
  <c r="AN216" i="1" s="1"/>
  <c r="AI216" i="1"/>
  <c r="AE216" i="1"/>
  <c r="AA216" i="1"/>
  <c r="W216" i="1"/>
  <c r="S216" i="1"/>
  <c r="O216" i="1"/>
  <c r="K216" i="1"/>
  <c r="G216" i="1"/>
  <c r="C216" i="1"/>
  <c r="AM215" i="1"/>
  <c r="AN215" i="1" s="1"/>
  <c r="AI215" i="1"/>
  <c r="AE215" i="1"/>
  <c r="AA215" i="1"/>
  <c r="W215" i="1"/>
  <c r="S215" i="1"/>
  <c r="O215" i="1"/>
  <c r="K215" i="1"/>
  <c r="G215" i="1"/>
  <c r="C215" i="1"/>
  <c r="AM214" i="1"/>
  <c r="AI214" i="1"/>
  <c r="AE214" i="1"/>
  <c r="AA214" i="1"/>
  <c r="W214" i="1"/>
  <c r="S214" i="1"/>
  <c r="O214" i="1"/>
  <c r="K214" i="1"/>
  <c r="G214" i="1"/>
  <c r="C214" i="1"/>
  <c r="AM213" i="1"/>
  <c r="AN213" i="1" s="1"/>
  <c r="AI213" i="1"/>
  <c r="AE213" i="1"/>
  <c r="AA213" i="1"/>
  <c r="W213" i="1"/>
  <c r="S213" i="1"/>
  <c r="O213" i="1"/>
  <c r="K213" i="1"/>
  <c r="G213" i="1"/>
  <c r="C213" i="1"/>
  <c r="AM212" i="1"/>
  <c r="AI212" i="1"/>
  <c r="AE212" i="1"/>
  <c r="AA212" i="1"/>
  <c r="W212" i="1"/>
  <c r="S212" i="1"/>
  <c r="O212" i="1"/>
  <c r="K212" i="1"/>
  <c r="G212" i="1"/>
  <c r="C212" i="1"/>
  <c r="AM211" i="1"/>
  <c r="AI211" i="1"/>
  <c r="AE211" i="1"/>
  <c r="AA211" i="1"/>
  <c r="W211" i="1"/>
  <c r="S211" i="1"/>
  <c r="O211" i="1"/>
  <c r="K211" i="1"/>
  <c r="G211" i="1"/>
  <c r="C211" i="1"/>
  <c r="AM210" i="1"/>
  <c r="AI210" i="1"/>
  <c r="AE210" i="1"/>
  <c r="AA210" i="1"/>
  <c r="W210" i="1"/>
  <c r="S210" i="1"/>
  <c r="O210" i="1"/>
  <c r="K210" i="1"/>
  <c r="G210" i="1"/>
  <c r="C210" i="1"/>
  <c r="AM209" i="1"/>
  <c r="AN209" i="1" s="1"/>
  <c r="AI209" i="1"/>
  <c r="AE209" i="1"/>
  <c r="AA209" i="1"/>
  <c r="W209" i="1"/>
  <c r="S209" i="1"/>
  <c r="O209" i="1"/>
  <c r="K209" i="1"/>
  <c r="G209" i="1"/>
  <c r="C209" i="1"/>
  <c r="AM208" i="1"/>
  <c r="AI208" i="1"/>
  <c r="AE208" i="1"/>
  <c r="AA208" i="1"/>
  <c r="W208" i="1"/>
  <c r="S208" i="1"/>
  <c r="O208" i="1"/>
  <c r="K208" i="1"/>
  <c r="G208" i="1"/>
  <c r="C208" i="1"/>
  <c r="AM207" i="1"/>
  <c r="AI207" i="1"/>
  <c r="AE207" i="1"/>
  <c r="AA207" i="1"/>
  <c r="W207" i="1"/>
  <c r="S207" i="1"/>
  <c r="O207" i="1"/>
  <c r="K207" i="1"/>
  <c r="G207" i="1"/>
  <c r="C207" i="1"/>
  <c r="AM206" i="1"/>
  <c r="AN206" i="1" s="1"/>
  <c r="AI206" i="1"/>
  <c r="AE206" i="1"/>
  <c r="AA206" i="1"/>
  <c r="W206" i="1"/>
  <c r="S206" i="1"/>
  <c r="O206" i="1"/>
  <c r="K206" i="1"/>
  <c r="G206" i="1"/>
  <c r="C206" i="1"/>
  <c r="AM205" i="1"/>
  <c r="AN205" i="1" s="1"/>
  <c r="AI205" i="1"/>
  <c r="AE205" i="1"/>
  <c r="AA205" i="1"/>
  <c r="W205" i="1"/>
  <c r="S205" i="1"/>
  <c r="O205" i="1"/>
  <c r="K205" i="1"/>
  <c r="G205" i="1"/>
  <c r="C205" i="1"/>
  <c r="AM204" i="1"/>
  <c r="AN204" i="1" s="1"/>
  <c r="AI204" i="1"/>
  <c r="AE204" i="1"/>
  <c r="AA204" i="1"/>
  <c r="W204" i="1"/>
  <c r="S204" i="1"/>
  <c r="O204" i="1"/>
  <c r="K204" i="1"/>
  <c r="G204" i="1"/>
  <c r="C204" i="1"/>
  <c r="AM203" i="1"/>
  <c r="AN203" i="1" s="1"/>
  <c r="AI203" i="1"/>
  <c r="AE203" i="1"/>
  <c r="AA203" i="1"/>
  <c r="W203" i="1"/>
  <c r="S203" i="1"/>
  <c r="O203" i="1"/>
  <c r="K203" i="1"/>
  <c r="G203" i="1"/>
  <c r="C203" i="1"/>
  <c r="AM202" i="1"/>
  <c r="AN202" i="1" s="1"/>
  <c r="AI202" i="1"/>
  <c r="AE202" i="1"/>
  <c r="AA202" i="1"/>
  <c r="W202" i="1"/>
  <c r="S202" i="1"/>
  <c r="O202" i="1"/>
  <c r="K202" i="1"/>
  <c r="G202" i="1"/>
  <c r="C202" i="1"/>
  <c r="AM201" i="1"/>
  <c r="AI201" i="1"/>
  <c r="AE201" i="1"/>
  <c r="AA201" i="1"/>
  <c r="W201" i="1"/>
  <c r="S201" i="1"/>
  <c r="O201" i="1"/>
  <c r="K201" i="1"/>
  <c r="G201" i="1"/>
  <c r="C201" i="1"/>
  <c r="AM200" i="1"/>
  <c r="AI200" i="1"/>
  <c r="AE200" i="1"/>
  <c r="AA200" i="1"/>
  <c r="W200" i="1"/>
  <c r="S200" i="1"/>
  <c r="O200" i="1"/>
  <c r="K200" i="1"/>
  <c r="G200" i="1"/>
  <c r="C200" i="1"/>
  <c r="AM199" i="1"/>
  <c r="AN199" i="1" s="1"/>
  <c r="AI199" i="1"/>
  <c r="AE199" i="1"/>
  <c r="AA199" i="1"/>
  <c r="W199" i="1"/>
  <c r="S199" i="1"/>
  <c r="O199" i="1"/>
  <c r="K199" i="1"/>
  <c r="G199" i="1"/>
  <c r="C199" i="1"/>
  <c r="AM198" i="1"/>
  <c r="AI198" i="1"/>
  <c r="AE198" i="1"/>
  <c r="AA198" i="1"/>
  <c r="W198" i="1"/>
  <c r="S198" i="1"/>
  <c r="O198" i="1"/>
  <c r="K198" i="1"/>
  <c r="G198" i="1"/>
  <c r="C198" i="1"/>
  <c r="AM197" i="1"/>
  <c r="AI197" i="1"/>
  <c r="AE197" i="1"/>
  <c r="AA197" i="1"/>
  <c r="W197" i="1"/>
  <c r="S197" i="1"/>
  <c r="O197" i="1"/>
  <c r="K197" i="1"/>
  <c r="G197" i="1"/>
  <c r="C197" i="1"/>
  <c r="AM196" i="1"/>
  <c r="AN196" i="1" s="1"/>
  <c r="AI196" i="1"/>
  <c r="AE196" i="1"/>
  <c r="AA196" i="1"/>
  <c r="W196" i="1"/>
  <c r="S196" i="1"/>
  <c r="O196" i="1"/>
  <c r="K196" i="1"/>
  <c r="G196" i="1"/>
  <c r="C196" i="1"/>
  <c r="AM195" i="1"/>
  <c r="AI195" i="1"/>
  <c r="AE195" i="1"/>
  <c r="AA195" i="1"/>
  <c r="W195" i="1"/>
  <c r="S195" i="1"/>
  <c r="O195" i="1"/>
  <c r="K195" i="1"/>
  <c r="G195" i="1"/>
  <c r="C195" i="1"/>
  <c r="AM194" i="1"/>
  <c r="AI194" i="1"/>
  <c r="AE194" i="1"/>
  <c r="AA194" i="1"/>
  <c r="W194" i="1"/>
  <c r="S194" i="1"/>
  <c r="O194" i="1"/>
  <c r="K194" i="1"/>
  <c r="G194" i="1"/>
  <c r="C194" i="1"/>
  <c r="AM193" i="1"/>
  <c r="AN193" i="1" s="1"/>
  <c r="AI193" i="1"/>
  <c r="AE193" i="1"/>
  <c r="AA193" i="1"/>
  <c r="W193" i="1"/>
  <c r="S193" i="1"/>
  <c r="O193" i="1"/>
  <c r="K193" i="1"/>
  <c r="G193" i="1"/>
  <c r="C193" i="1"/>
  <c r="AM192" i="1"/>
  <c r="AN192" i="1" s="1"/>
  <c r="AI192" i="1"/>
  <c r="AE192" i="1"/>
  <c r="AA192" i="1"/>
  <c r="W192" i="1"/>
  <c r="S192" i="1"/>
  <c r="O192" i="1"/>
  <c r="K192" i="1"/>
  <c r="G192" i="1"/>
  <c r="C192" i="1"/>
  <c r="AM191" i="1"/>
  <c r="AI191" i="1"/>
  <c r="AE191" i="1"/>
  <c r="AA191" i="1"/>
  <c r="W191" i="1"/>
  <c r="S191" i="1"/>
  <c r="O191" i="1"/>
  <c r="K191" i="1"/>
  <c r="G191" i="1"/>
  <c r="C191" i="1"/>
  <c r="AM190" i="1"/>
  <c r="AI190" i="1"/>
  <c r="AE190" i="1"/>
  <c r="AA190" i="1"/>
  <c r="W190" i="1"/>
  <c r="S190" i="1"/>
  <c r="O190" i="1"/>
  <c r="K190" i="1"/>
  <c r="G190" i="1"/>
  <c r="C190" i="1"/>
  <c r="AM189" i="1"/>
  <c r="AN189" i="1" s="1"/>
  <c r="AI189" i="1"/>
  <c r="AE189" i="1"/>
  <c r="AA189" i="1"/>
  <c r="W189" i="1"/>
  <c r="S189" i="1"/>
  <c r="O189" i="1"/>
  <c r="K189" i="1"/>
  <c r="G189" i="1"/>
  <c r="C189" i="1"/>
  <c r="AM188" i="1"/>
  <c r="AI188" i="1"/>
  <c r="AE188" i="1"/>
  <c r="AA188" i="1"/>
  <c r="W188" i="1"/>
  <c r="S188" i="1"/>
  <c r="O188" i="1"/>
  <c r="K188" i="1"/>
  <c r="G188" i="1"/>
  <c r="C188" i="1"/>
  <c r="AM187" i="1"/>
  <c r="AI187" i="1"/>
  <c r="AE187" i="1"/>
  <c r="AA187" i="1"/>
  <c r="W187" i="1"/>
  <c r="S187" i="1"/>
  <c r="O187" i="1"/>
  <c r="K187" i="1"/>
  <c r="G187" i="1"/>
  <c r="C187" i="1"/>
  <c r="AM186" i="1"/>
  <c r="AN186" i="1" s="1"/>
  <c r="AI186" i="1"/>
  <c r="AE186" i="1"/>
  <c r="AA186" i="1"/>
  <c r="W186" i="1"/>
  <c r="S186" i="1"/>
  <c r="O186" i="1"/>
  <c r="K186" i="1"/>
  <c r="G186" i="1"/>
  <c r="C186" i="1"/>
  <c r="AM185" i="1"/>
  <c r="AI185" i="1"/>
  <c r="AE185" i="1"/>
  <c r="AA185" i="1"/>
  <c r="W185" i="1"/>
  <c r="S185" i="1"/>
  <c r="O185" i="1"/>
  <c r="K185" i="1"/>
  <c r="G185" i="1"/>
  <c r="C185" i="1"/>
  <c r="AM184" i="1"/>
  <c r="AN184" i="1" s="1"/>
  <c r="AI184" i="1"/>
  <c r="AE184" i="1"/>
  <c r="AA184" i="1"/>
  <c r="W184" i="1"/>
  <c r="S184" i="1"/>
  <c r="O184" i="1"/>
  <c r="K184" i="1"/>
  <c r="G184" i="1"/>
  <c r="C184" i="1"/>
  <c r="AM183" i="1"/>
  <c r="AI183" i="1"/>
  <c r="AE183" i="1"/>
  <c r="AA183" i="1"/>
  <c r="W183" i="1"/>
  <c r="S183" i="1"/>
  <c r="O183" i="1"/>
  <c r="K183" i="1"/>
  <c r="G183" i="1"/>
  <c r="C183" i="1"/>
  <c r="AM182" i="1"/>
  <c r="AI182" i="1"/>
  <c r="AE182" i="1"/>
  <c r="AA182" i="1"/>
  <c r="W182" i="1"/>
  <c r="S182" i="1"/>
  <c r="O182" i="1"/>
  <c r="K182" i="1"/>
  <c r="G182" i="1"/>
  <c r="C182" i="1"/>
  <c r="AM181" i="1"/>
  <c r="AI181" i="1"/>
  <c r="AE181" i="1"/>
  <c r="AA181" i="1"/>
  <c r="W181" i="1"/>
  <c r="S181" i="1"/>
  <c r="O181" i="1"/>
  <c r="K181" i="1"/>
  <c r="G181" i="1"/>
  <c r="C181" i="1"/>
  <c r="AM180" i="1"/>
  <c r="AI180" i="1"/>
  <c r="AE180" i="1"/>
  <c r="AA180" i="1"/>
  <c r="W180" i="1"/>
  <c r="S180" i="1"/>
  <c r="O180" i="1"/>
  <c r="K180" i="1"/>
  <c r="G180" i="1"/>
  <c r="C180" i="1"/>
  <c r="AM179" i="1"/>
  <c r="AN179" i="1" s="1"/>
  <c r="AI179" i="1"/>
  <c r="AE179" i="1"/>
  <c r="AA179" i="1"/>
  <c r="W179" i="1"/>
  <c r="S179" i="1"/>
  <c r="O179" i="1"/>
  <c r="K179" i="1"/>
  <c r="G179" i="1"/>
  <c r="C179" i="1"/>
  <c r="AM178" i="1"/>
  <c r="AI178" i="1"/>
  <c r="AE178" i="1"/>
  <c r="AA178" i="1"/>
  <c r="W178" i="1"/>
  <c r="S178" i="1"/>
  <c r="O178" i="1"/>
  <c r="K178" i="1"/>
  <c r="G178" i="1"/>
  <c r="C178" i="1"/>
  <c r="AM177" i="1"/>
  <c r="AI177" i="1"/>
  <c r="AE177" i="1"/>
  <c r="AA177" i="1"/>
  <c r="W177" i="1"/>
  <c r="S177" i="1"/>
  <c r="O177" i="1"/>
  <c r="K177" i="1"/>
  <c r="G177" i="1"/>
  <c r="C177" i="1"/>
  <c r="AM176" i="1"/>
  <c r="AN176" i="1" s="1"/>
  <c r="AI176" i="1"/>
  <c r="AE176" i="1"/>
  <c r="AA176" i="1"/>
  <c r="W176" i="1"/>
  <c r="S176" i="1"/>
  <c r="O176" i="1"/>
  <c r="K176" i="1"/>
  <c r="G176" i="1"/>
  <c r="C176" i="1"/>
  <c r="AM175" i="1"/>
  <c r="AI175" i="1"/>
  <c r="AE175" i="1"/>
  <c r="AA175" i="1"/>
  <c r="W175" i="1"/>
  <c r="S175" i="1"/>
  <c r="O175" i="1"/>
  <c r="K175" i="1"/>
  <c r="G175" i="1"/>
  <c r="C175" i="1"/>
  <c r="AM174" i="1"/>
  <c r="AN174" i="1" s="1"/>
  <c r="AI174" i="1"/>
  <c r="AE174" i="1"/>
  <c r="AA174" i="1"/>
  <c r="W174" i="1"/>
  <c r="S174" i="1"/>
  <c r="O174" i="1"/>
  <c r="K174" i="1"/>
  <c r="G174" i="1"/>
  <c r="C174" i="1"/>
  <c r="AM173" i="1"/>
  <c r="AI173" i="1"/>
  <c r="AE173" i="1"/>
  <c r="AA173" i="1"/>
  <c r="W173" i="1"/>
  <c r="S173" i="1"/>
  <c r="O173" i="1"/>
  <c r="K173" i="1"/>
  <c r="G173" i="1"/>
  <c r="C173" i="1"/>
  <c r="AM172" i="1"/>
  <c r="AN172" i="1" s="1"/>
  <c r="AI172" i="1"/>
  <c r="AE172" i="1"/>
  <c r="AA172" i="1"/>
  <c r="W172" i="1"/>
  <c r="S172" i="1"/>
  <c r="O172" i="1"/>
  <c r="K172" i="1"/>
  <c r="G172" i="1"/>
  <c r="C172" i="1"/>
  <c r="AM171" i="1"/>
  <c r="AI171" i="1"/>
  <c r="AE171" i="1"/>
  <c r="AA171" i="1"/>
  <c r="W171" i="1"/>
  <c r="S171" i="1"/>
  <c r="O171" i="1"/>
  <c r="K171" i="1"/>
  <c r="G171" i="1"/>
  <c r="C171" i="1"/>
  <c r="AM170" i="1"/>
  <c r="AN170" i="1" s="1"/>
  <c r="AI170" i="1"/>
  <c r="AE170" i="1"/>
  <c r="AA170" i="1"/>
  <c r="W170" i="1"/>
  <c r="S170" i="1"/>
  <c r="O170" i="1"/>
  <c r="K170" i="1"/>
  <c r="G170" i="1"/>
  <c r="C170" i="1"/>
  <c r="AM169" i="1"/>
  <c r="AN169" i="1" s="1"/>
  <c r="AI169" i="1"/>
  <c r="AE169" i="1"/>
  <c r="AA169" i="1"/>
  <c r="W169" i="1"/>
  <c r="S169" i="1"/>
  <c r="O169" i="1"/>
  <c r="K169" i="1"/>
  <c r="G169" i="1"/>
  <c r="C169" i="1"/>
  <c r="AM168" i="1"/>
  <c r="AI168" i="1"/>
  <c r="AE168" i="1"/>
  <c r="AA168" i="1"/>
  <c r="W168" i="1"/>
  <c r="S168" i="1"/>
  <c r="O168" i="1"/>
  <c r="K168" i="1"/>
  <c r="G168" i="1"/>
  <c r="C168" i="1"/>
  <c r="AM167" i="1"/>
  <c r="AI167" i="1"/>
  <c r="AE167" i="1"/>
  <c r="AA167" i="1"/>
  <c r="W167" i="1"/>
  <c r="S167" i="1"/>
  <c r="O167" i="1"/>
  <c r="K167" i="1"/>
  <c r="G167" i="1"/>
  <c r="C167" i="1"/>
  <c r="AM166" i="1"/>
  <c r="AN166" i="1" s="1"/>
  <c r="AI166" i="1"/>
  <c r="AE166" i="1"/>
  <c r="AA166" i="1"/>
  <c r="W166" i="1"/>
  <c r="S166" i="1"/>
  <c r="O166" i="1"/>
  <c r="K166" i="1"/>
  <c r="G166" i="1"/>
  <c r="C166" i="1"/>
  <c r="AM165" i="1"/>
  <c r="AN165" i="1" s="1"/>
  <c r="AI165" i="1"/>
  <c r="AE165" i="1"/>
  <c r="AA165" i="1"/>
  <c r="W165" i="1"/>
  <c r="S165" i="1"/>
  <c r="O165" i="1"/>
  <c r="K165" i="1"/>
  <c r="G165" i="1"/>
  <c r="C165" i="1"/>
  <c r="AM164" i="1"/>
  <c r="AI164" i="1"/>
  <c r="AE164" i="1"/>
  <c r="AA164" i="1"/>
  <c r="W164" i="1"/>
  <c r="S164" i="1"/>
  <c r="O164" i="1"/>
  <c r="K164" i="1"/>
  <c r="G164" i="1"/>
  <c r="C164" i="1"/>
  <c r="AM163" i="1"/>
  <c r="AN163" i="1" s="1"/>
  <c r="AI163" i="1"/>
  <c r="AE163" i="1"/>
  <c r="AA163" i="1"/>
  <c r="W163" i="1"/>
  <c r="S163" i="1"/>
  <c r="O163" i="1"/>
  <c r="K163" i="1"/>
  <c r="G163" i="1"/>
  <c r="C163" i="1"/>
  <c r="AM162" i="1"/>
  <c r="AI162" i="1"/>
  <c r="AE162" i="1"/>
  <c r="AA162" i="1"/>
  <c r="W162" i="1"/>
  <c r="S162" i="1"/>
  <c r="O162" i="1"/>
  <c r="K162" i="1"/>
  <c r="G162" i="1"/>
  <c r="C162" i="1"/>
  <c r="AM161" i="1"/>
  <c r="AN161" i="1" s="1"/>
  <c r="AI161" i="1"/>
  <c r="AE161" i="1"/>
  <c r="AA161" i="1"/>
  <c r="W161" i="1"/>
  <c r="S161" i="1"/>
  <c r="O161" i="1"/>
  <c r="K161" i="1"/>
  <c r="G161" i="1"/>
  <c r="C161" i="1"/>
  <c r="AM160" i="1"/>
  <c r="AI160" i="1"/>
  <c r="AE160" i="1"/>
  <c r="AA160" i="1"/>
  <c r="W160" i="1"/>
  <c r="S160" i="1"/>
  <c r="O160" i="1"/>
  <c r="K160" i="1"/>
  <c r="G160" i="1"/>
  <c r="C160" i="1"/>
  <c r="AM159" i="1"/>
  <c r="AN159" i="1" s="1"/>
  <c r="AI159" i="1"/>
  <c r="AE159" i="1"/>
  <c r="AA159" i="1"/>
  <c r="W159" i="1"/>
  <c r="S159" i="1"/>
  <c r="O159" i="1"/>
  <c r="K159" i="1"/>
  <c r="G159" i="1"/>
  <c r="C159" i="1"/>
  <c r="AM158" i="1"/>
  <c r="AI158" i="1"/>
  <c r="AE158" i="1"/>
  <c r="AA158" i="1"/>
  <c r="W158" i="1"/>
  <c r="S158" i="1"/>
  <c r="O158" i="1"/>
  <c r="K158" i="1"/>
  <c r="G158" i="1"/>
  <c r="C158" i="1"/>
  <c r="AM157" i="1"/>
  <c r="AI157" i="1"/>
  <c r="AE157" i="1"/>
  <c r="AA157" i="1"/>
  <c r="W157" i="1"/>
  <c r="S157" i="1"/>
  <c r="O157" i="1"/>
  <c r="K157" i="1"/>
  <c r="G157" i="1"/>
  <c r="C157" i="1"/>
  <c r="AM156" i="1"/>
  <c r="AN156" i="1" s="1"/>
  <c r="AI156" i="1"/>
  <c r="AE156" i="1"/>
  <c r="AA156" i="1"/>
  <c r="W156" i="1"/>
  <c r="S156" i="1"/>
  <c r="O156" i="1"/>
  <c r="K156" i="1"/>
  <c r="G156" i="1"/>
  <c r="C156" i="1"/>
  <c r="AM155" i="1"/>
  <c r="AN155" i="1" s="1"/>
  <c r="AI155" i="1"/>
  <c r="AE155" i="1"/>
  <c r="AA155" i="1"/>
  <c r="W155" i="1"/>
  <c r="S155" i="1"/>
  <c r="O155" i="1"/>
  <c r="K155" i="1"/>
  <c r="G155" i="1"/>
  <c r="C155" i="1"/>
  <c r="AM154" i="1"/>
  <c r="AN154" i="1" s="1"/>
  <c r="AI154" i="1"/>
  <c r="AE154" i="1"/>
  <c r="AA154" i="1"/>
  <c r="W154" i="1"/>
  <c r="S154" i="1"/>
  <c r="O154" i="1"/>
  <c r="K154" i="1"/>
  <c r="G154" i="1"/>
  <c r="C154" i="1"/>
  <c r="AM153" i="1"/>
  <c r="AI153" i="1"/>
  <c r="AE153" i="1"/>
  <c r="AA153" i="1"/>
  <c r="W153" i="1"/>
  <c r="S153" i="1"/>
  <c r="O153" i="1"/>
  <c r="K153" i="1"/>
  <c r="G153" i="1"/>
  <c r="C153" i="1"/>
  <c r="AM152" i="1"/>
  <c r="AN152" i="1" s="1"/>
  <c r="AI152" i="1"/>
  <c r="AE152" i="1"/>
  <c r="AA152" i="1"/>
  <c r="W152" i="1"/>
  <c r="S152" i="1"/>
  <c r="O152" i="1"/>
  <c r="K152" i="1"/>
  <c r="G152" i="1"/>
  <c r="C152" i="1"/>
  <c r="AM151" i="1"/>
  <c r="AI151" i="1"/>
  <c r="AE151" i="1"/>
  <c r="AA151" i="1"/>
  <c r="W151" i="1"/>
  <c r="S151" i="1"/>
  <c r="O151" i="1"/>
  <c r="K151" i="1"/>
  <c r="G151" i="1"/>
  <c r="C151" i="1"/>
  <c r="AM150" i="1"/>
  <c r="AN150" i="1" s="1"/>
  <c r="AI150" i="1"/>
  <c r="AE150" i="1"/>
  <c r="AA150" i="1"/>
  <c r="W150" i="1"/>
  <c r="S150" i="1"/>
  <c r="O150" i="1"/>
  <c r="K150" i="1"/>
  <c r="G150" i="1"/>
  <c r="C150" i="1"/>
  <c r="AM149" i="1"/>
  <c r="AI149" i="1"/>
  <c r="AE149" i="1"/>
  <c r="AA149" i="1"/>
  <c r="W149" i="1"/>
  <c r="S149" i="1"/>
  <c r="O149" i="1"/>
  <c r="K149" i="1"/>
  <c r="G149" i="1"/>
  <c r="C149" i="1"/>
  <c r="AM148" i="1"/>
  <c r="AI148" i="1"/>
  <c r="AE148" i="1"/>
  <c r="AA148" i="1"/>
  <c r="W148" i="1"/>
  <c r="S148" i="1"/>
  <c r="O148" i="1"/>
  <c r="K148" i="1"/>
  <c r="G148" i="1"/>
  <c r="C148" i="1"/>
  <c r="AM147" i="1"/>
  <c r="AI147" i="1"/>
  <c r="AE147" i="1"/>
  <c r="AA147" i="1"/>
  <c r="W147" i="1"/>
  <c r="S147" i="1"/>
  <c r="O147" i="1"/>
  <c r="K147" i="1"/>
  <c r="G147" i="1"/>
  <c r="C147" i="1"/>
  <c r="AM146" i="1"/>
  <c r="AN146" i="1" s="1"/>
  <c r="AI146" i="1"/>
  <c r="AE146" i="1"/>
  <c r="AA146" i="1"/>
  <c r="W146" i="1"/>
  <c r="S146" i="1"/>
  <c r="O146" i="1"/>
  <c r="K146" i="1"/>
  <c r="G146" i="1"/>
  <c r="C146" i="1"/>
  <c r="AM145" i="1"/>
  <c r="AN145" i="1" s="1"/>
  <c r="AI145" i="1"/>
  <c r="AE145" i="1"/>
  <c r="AA145" i="1"/>
  <c r="W145" i="1"/>
  <c r="S145" i="1"/>
  <c r="O145" i="1"/>
  <c r="K145" i="1"/>
  <c r="G145" i="1"/>
  <c r="C145" i="1"/>
  <c r="AM144" i="1"/>
  <c r="AN144" i="1" s="1"/>
  <c r="AI144" i="1"/>
  <c r="AE144" i="1"/>
  <c r="AA144" i="1"/>
  <c r="W144" i="1"/>
  <c r="S144" i="1"/>
  <c r="O144" i="1"/>
  <c r="K144" i="1"/>
  <c r="G144" i="1"/>
  <c r="C144" i="1"/>
  <c r="AM143" i="1"/>
  <c r="AN143" i="1" s="1"/>
  <c r="AI143" i="1"/>
  <c r="AE143" i="1"/>
  <c r="AA143" i="1"/>
  <c r="W143" i="1"/>
  <c r="S143" i="1"/>
  <c r="O143" i="1"/>
  <c r="K143" i="1"/>
  <c r="G143" i="1"/>
  <c r="C143" i="1"/>
  <c r="AM142" i="1"/>
  <c r="AI142" i="1"/>
  <c r="AE142" i="1"/>
  <c r="AA142" i="1"/>
  <c r="W142" i="1"/>
  <c r="S142" i="1"/>
  <c r="O142" i="1"/>
  <c r="K142" i="1"/>
  <c r="G142" i="1"/>
  <c r="C142" i="1"/>
  <c r="AM141" i="1"/>
  <c r="AN141" i="1" s="1"/>
  <c r="AI141" i="1"/>
  <c r="AE141" i="1"/>
  <c r="AA141" i="1"/>
  <c r="W141" i="1"/>
  <c r="S141" i="1"/>
  <c r="O141" i="1"/>
  <c r="K141" i="1"/>
  <c r="G141" i="1"/>
  <c r="C141" i="1"/>
  <c r="AM140" i="1"/>
  <c r="AI140" i="1"/>
  <c r="AE140" i="1"/>
  <c r="AA140" i="1"/>
  <c r="W140" i="1"/>
  <c r="S140" i="1"/>
  <c r="O140" i="1"/>
  <c r="K140" i="1"/>
  <c r="G140" i="1"/>
  <c r="C140" i="1"/>
  <c r="AM139" i="1"/>
  <c r="AN139" i="1" s="1"/>
  <c r="AI139" i="1"/>
  <c r="AE139" i="1"/>
  <c r="AA139" i="1"/>
  <c r="W139" i="1"/>
  <c r="S139" i="1"/>
  <c r="O139" i="1"/>
  <c r="K139" i="1"/>
  <c r="G139" i="1"/>
  <c r="C139" i="1"/>
  <c r="AM138" i="1"/>
  <c r="AI138" i="1"/>
  <c r="AE138" i="1"/>
  <c r="AA138" i="1"/>
  <c r="W138" i="1"/>
  <c r="S138" i="1"/>
  <c r="O138" i="1"/>
  <c r="K138" i="1"/>
  <c r="G138" i="1"/>
  <c r="C138" i="1"/>
  <c r="AM137" i="1"/>
  <c r="AI137" i="1"/>
  <c r="AE137" i="1"/>
  <c r="AA137" i="1"/>
  <c r="W137" i="1"/>
  <c r="S137" i="1"/>
  <c r="O137" i="1"/>
  <c r="K137" i="1"/>
  <c r="G137" i="1"/>
  <c r="C137" i="1"/>
  <c r="AM136" i="1"/>
  <c r="AI136" i="1"/>
  <c r="AE136" i="1"/>
  <c r="AA136" i="1"/>
  <c r="W136" i="1"/>
  <c r="S136" i="1"/>
  <c r="O136" i="1"/>
  <c r="K136" i="1"/>
  <c r="G136" i="1"/>
  <c r="C136" i="1"/>
  <c r="AM135" i="1"/>
  <c r="AN135" i="1" s="1"/>
  <c r="AI135" i="1"/>
  <c r="AE135" i="1"/>
  <c r="AA135" i="1"/>
  <c r="W135" i="1"/>
  <c r="S135" i="1"/>
  <c r="O135" i="1"/>
  <c r="K135" i="1"/>
  <c r="G135" i="1"/>
  <c r="C135" i="1"/>
  <c r="AM134" i="1"/>
  <c r="AN134" i="1" s="1"/>
  <c r="AI134" i="1"/>
  <c r="AE134" i="1"/>
  <c r="AA134" i="1"/>
  <c r="W134" i="1"/>
  <c r="S134" i="1"/>
  <c r="O134" i="1"/>
  <c r="K134" i="1"/>
  <c r="G134" i="1"/>
  <c r="C134" i="1"/>
  <c r="AM133" i="1"/>
  <c r="AN133" i="1" s="1"/>
  <c r="AI133" i="1"/>
  <c r="AE133" i="1"/>
  <c r="AA133" i="1"/>
  <c r="W133" i="1"/>
  <c r="S133" i="1"/>
  <c r="O133" i="1"/>
  <c r="K133" i="1"/>
  <c r="G133" i="1"/>
  <c r="C133" i="1"/>
  <c r="AM132" i="1"/>
  <c r="AN132" i="1" s="1"/>
  <c r="AI132" i="1"/>
  <c r="AE132" i="1"/>
  <c r="AA132" i="1"/>
  <c r="W132" i="1"/>
  <c r="S132" i="1"/>
  <c r="O132" i="1"/>
  <c r="K132" i="1"/>
  <c r="G132" i="1"/>
  <c r="C132" i="1"/>
  <c r="AM131" i="1"/>
  <c r="AI131" i="1"/>
  <c r="AE131" i="1"/>
  <c r="AA131" i="1"/>
  <c r="W131" i="1"/>
  <c r="S131" i="1"/>
  <c r="O131" i="1"/>
  <c r="K131" i="1"/>
  <c r="G131" i="1"/>
  <c r="C131" i="1"/>
  <c r="AM130" i="1"/>
  <c r="AN130" i="1" s="1"/>
  <c r="AI130" i="1"/>
  <c r="AE130" i="1"/>
  <c r="AA130" i="1"/>
  <c r="W130" i="1"/>
  <c r="S130" i="1"/>
  <c r="O130" i="1"/>
  <c r="K130" i="1"/>
  <c r="G130" i="1"/>
  <c r="C130" i="1"/>
  <c r="AM129" i="1"/>
  <c r="AI129" i="1"/>
  <c r="AE129" i="1"/>
  <c r="AA129" i="1"/>
  <c r="W129" i="1"/>
  <c r="S129" i="1"/>
  <c r="O129" i="1"/>
  <c r="K129" i="1"/>
  <c r="G129" i="1"/>
  <c r="C129" i="1"/>
  <c r="AM128" i="1"/>
  <c r="AI128" i="1"/>
  <c r="AE128" i="1"/>
  <c r="AA128" i="1"/>
  <c r="W128" i="1"/>
  <c r="S128" i="1"/>
  <c r="O128" i="1"/>
  <c r="K128" i="1"/>
  <c r="G128" i="1"/>
  <c r="C128" i="1"/>
  <c r="AM127" i="1"/>
  <c r="AI127" i="1"/>
  <c r="AE127" i="1"/>
  <c r="AA127" i="1"/>
  <c r="W127" i="1"/>
  <c r="S127" i="1"/>
  <c r="O127" i="1"/>
  <c r="K127" i="1"/>
  <c r="G127" i="1"/>
  <c r="C127" i="1"/>
  <c r="AM126" i="1"/>
  <c r="AI126" i="1"/>
  <c r="AE126" i="1"/>
  <c r="AA126" i="1"/>
  <c r="W126" i="1"/>
  <c r="S126" i="1"/>
  <c r="O126" i="1"/>
  <c r="K126" i="1"/>
  <c r="G126" i="1"/>
  <c r="C126" i="1"/>
  <c r="AM125" i="1"/>
  <c r="AI125" i="1"/>
  <c r="AE125" i="1"/>
  <c r="AA125" i="1"/>
  <c r="W125" i="1"/>
  <c r="S125" i="1"/>
  <c r="O125" i="1"/>
  <c r="K125" i="1"/>
  <c r="G125" i="1"/>
  <c r="C125" i="1"/>
  <c r="AM124" i="1"/>
  <c r="AN124" i="1" s="1"/>
  <c r="AI124" i="1"/>
  <c r="AE124" i="1"/>
  <c r="AA124" i="1"/>
  <c r="W124" i="1"/>
  <c r="S124" i="1"/>
  <c r="O124" i="1"/>
  <c r="K124" i="1"/>
  <c r="G124" i="1"/>
  <c r="C124" i="1"/>
  <c r="AM123" i="1"/>
  <c r="AN123" i="1" s="1"/>
  <c r="AI123" i="1"/>
  <c r="AE123" i="1"/>
  <c r="AA123" i="1"/>
  <c r="W123" i="1"/>
  <c r="S123" i="1"/>
  <c r="O123" i="1"/>
  <c r="K123" i="1"/>
  <c r="G123" i="1"/>
  <c r="C123" i="1"/>
  <c r="AM122" i="1"/>
  <c r="AN122" i="1" s="1"/>
  <c r="AI122" i="1"/>
  <c r="AE122" i="1"/>
  <c r="AA122" i="1"/>
  <c r="W122" i="1"/>
  <c r="S122" i="1"/>
  <c r="O122" i="1"/>
  <c r="K122" i="1"/>
  <c r="G122" i="1"/>
  <c r="C122" i="1"/>
  <c r="AM121" i="1"/>
  <c r="AN121" i="1" s="1"/>
  <c r="AI121" i="1"/>
  <c r="AE121" i="1"/>
  <c r="AA121" i="1"/>
  <c r="W121" i="1"/>
  <c r="S121" i="1"/>
  <c r="O121" i="1"/>
  <c r="K121" i="1"/>
  <c r="G121" i="1"/>
  <c r="C121" i="1"/>
  <c r="AM120" i="1"/>
  <c r="AI120" i="1"/>
  <c r="AE120" i="1"/>
  <c r="AA120" i="1"/>
  <c r="W120" i="1"/>
  <c r="S120" i="1"/>
  <c r="O120" i="1"/>
  <c r="K120" i="1"/>
  <c r="G120" i="1"/>
  <c r="C120" i="1"/>
  <c r="AM119" i="1"/>
  <c r="AN119" i="1" s="1"/>
  <c r="AI119" i="1"/>
  <c r="AE119" i="1"/>
  <c r="AA119" i="1"/>
  <c r="W119" i="1"/>
  <c r="S119" i="1"/>
  <c r="O119" i="1"/>
  <c r="K119" i="1"/>
  <c r="G119" i="1"/>
  <c r="C119" i="1"/>
  <c r="AM118" i="1"/>
  <c r="AI118" i="1"/>
  <c r="AE118" i="1"/>
  <c r="AA118" i="1"/>
  <c r="W118" i="1"/>
  <c r="S118" i="1"/>
  <c r="O118" i="1"/>
  <c r="K118" i="1"/>
  <c r="G118" i="1"/>
  <c r="C118" i="1"/>
  <c r="AM117" i="1"/>
  <c r="AI117" i="1"/>
  <c r="AE117" i="1"/>
  <c r="AA117" i="1"/>
  <c r="W117" i="1"/>
  <c r="S117" i="1"/>
  <c r="O117" i="1"/>
  <c r="K117" i="1"/>
  <c r="G117" i="1"/>
  <c r="C117" i="1"/>
  <c r="AM116" i="1"/>
  <c r="AN116" i="1" s="1"/>
  <c r="AI116" i="1"/>
  <c r="AE116" i="1"/>
  <c r="AA116" i="1"/>
  <c r="W116" i="1"/>
  <c r="S116" i="1"/>
  <c r="O116" i="1"/>
  <c r="K116" i="1"/>
  <c r="G116" i="1"/>
  <c r="C116" i="1"/>
  <c r="AM115" i="1"/>
  <c r="AI115" i="1"/>
  <c r="AE115" i="1"/>
  <c r="AA115" i="1"/>
  <c r="W115" i="1"/>
  <c r="S115" i="1"/>
  <c r="O115" i="1"/>
  <c r="K115" i="1"/>
  <c r="G115" i="1"/>
  <c r="C115" i="1"/>
  <c r="AM114" i="1"/>
  <c r="AI114" i="1"/>
  <c r="AE114" i="1"/>
  <c r="AA114" i="1"/>
  <c r="W114" i="1"/>
  <c r="S114" i="1"/>
  <c r="O114" i="1"/>
  <c r="K114" i="1"/>
  <c r="G114" i="1"/>
  <c r="C114" i="1"/>
  <c r="AM113" i="1"/>
  <c r="AN113" i="1" s="1"/>
  <c r="AI113" i="1"/>
  <c r="AE113" i="1"/>
  <c r="AA113" i="1"/>
  <c r="W113" i="1"/>
  <c r="S113" i="1"/>
  <c r="O113" i="1"/>
  <c r="K113" i="1"/>
  <c r="G113" i="1"/>
  <c r="C113" i="1"/>
  <c r="AM112" i="1"/>
  <c r="AN112" i="1" s="1"/>
  <c r="AI112" i="1"/>
  <c r="AE112" i="1"/>
  <c r="AA112" i="1"/>
  <c r="W112" i="1"/>
  <c r="S112" i="1"/>
  <c r="O112" i="1"/>
  <c r="K112" i="1"/>
  <c r="G112" i="1"/>
  <c r="C112" i="1"/>
  <c r="AM111" i="1"/>
  <c r="AN111" i="1" s="1"/>
  <c r="AI111" i="1"/>
  <c r="AE111" i="1"/>
  <c r="AA111" i="1"/>
  <c r="W111" i="1"/>
  <c r="S111" i="1"/>
  <c r="O111" i="1"/>
  <c r="K111" i="1"/>
  <c r="G111" i="1"/>
  <c r="C111" i="1"/>
  <c r="AM110" i="1"/>
  <c r="AN110" i="1" s="1"/>
  <c r="AI110" i="1"/>
  <c r="AE110" i="1"/>
  <c r="AA110" i="1"/>
  <c r="W110" i="1"/>
  <c r="S110" i="1"/>
  <c r="O110" i="1"/>
  <c r="K110" i="1"/>
  <c r="G110" i="1"/>
  <c r="C110" i="1"/>
  <c r="AM109" i="1"/>
  <c r="AN109" i="1" s="1"/>
  <c r="AI109" i="1"/>
  <c r="AE109" i="1"/>
  <c r="AA109" i="1"/>
  <c r="W109" i="1"/>
  <c r="S109" i="1"/>
  <c r="O109" i="1"/>
  <c r="K109" i="1"/>
  <c r="G109" i="1"/>
  <c r="C109" i="1"/>
  <c r="AM108" i="1"/>
  <c r="AI108" i="1"/>
  <c r="AE108" i="1"/>
  <c r="AA108" i="1"/>
  <c r="W108" i="1"/>
  <c r="S108" i="1"/>
  <c r="O108" i="1"/>
  <c r="K108" i="1"/>
  <c r="G108" i="1"/>
  <c r="C108" i="1"/>
  <c r="AM107" i="1"/>
  <c r="AN107" i="1" s="1"/>
  <c r="AI107" i="1"/>
  <c r="AE107" i="1"/>
  <c r="AA107" i="1"/>
  <c r="W107" i="1"/>
  <c r="S107" i="1"/>
  <c r="O107" i="1"/>
  <c r="K107" i="1"/>
  <c r="G107" i="1"/>
  <c r="C107" i="1"/>
  <c r="AM106" i="1"/>
  <c r="AI106" i="1"/>
  <c r="AE106" i="1"/>
  <c r="AA106" i="1"/>
  <c r="W106" i="1"/>
  <c r="S106" i="1"/>
  <c r="O106" i="1"/>
  <c r="K106" i="1"/>
  <c r="G106" i="1"/>
  <c r="C106" i="1"/>
  <c r="AM105" i="1"/>
  <c r="AN105" i="1" s="1"/>
  <c r="AI105" i="1"/>
  <c r="AE105" i="1"/>
  <c r="AA105" i="1"/>
  <c r="W105" i="1"/>
  <c r="S105" i="1"/>
  <c r="O105" i="1"/>
  <c r="K105" i="1"/>
  <c r="G105" i="1"/>
  <c r="C105" i="1"/>
  <c r="AM104" i="1"/>
  <c r="AI104" i="1"/>
  <c r="AE104" i="1"/>
  <c r="AA104" i="1"/>
  <c r="W104" i="1"/>
  <c r="S104" i="1"/>
  <c r="O104" i="1"/>
  <c r="K104" i="1"/>
  <c r="G104" i="1"/>
  <c r="C104" i="1"/>
  <c r="AM103" i="1"/>
  <c r="AI103" i="1"/>
  <c r="AE103" i="1"/>
  <c r="AA103" i="1"/>
  <c r="W103" i="1"/>
  <c r="S103" i="1"/>
  <c r="O103" i="1"/>
  <c r="K103" i="1"/>
  <c r="G103" i="1"/>
  <c r="C103" i="1"/>
  <c r="AM102" i="1"/>
  <c r="AN102" i="1" s="1"/>
  <c r="AI102" i="1"/>
  <c r="AE102" i="1"/>
  <c r="AA102" i="1"/>
  <c r="W102" i="1"/>
  <c r="S102" i="1"/>
  <c r="O102" i="1"/>
  <c r="K102" i="1"/>
  <c r="G102" i="1"/>
  <c r="C102" i="1"/>
  <c r="AM101" i="1"/>
  <c r="AN101" i="1" s="1"/>
  <c r="AI101" i="1"/>
  <c r="AE101" i="1"/>
  <c r="AA101" i="1"/>
  <c r="W101" i="1"/>
  <c r="S101" i="1"/>
  <c r="O101" i="1"/>
  <c r="K101" i="1"/>
  <c r="G101" i="1"/>
  <c r="C101" i="1"/>
  <c r="AM100" i="1"/>
  <c r="AN100" i="1" s="1"/>
  <c r="AI100" i="1"/>
  <c r="AE100" i="1"/>
  <c r="AA100" i="1"/>
  <c r="W100" i="1"/>
  <c r="S100" i="1"/>
  <c r="O100" i="1"/>
  <c r="K100" i="1"/>
  <c r="G100" i="1"/>
  <c r="C100" i="1"/>
  <c r="AM99" i="1"/>
  <c r="AN99" i="1" s="1"/>
  <c r="AI99" i="1"/>
  <c r="AE99" i="1"/>
  <c r="AA99" i="1"/>
  <c r="W99" i="1"/>
  <c r="S99" i="1"/>
  <c r="O99" i="1"/>
  <c r="K99" i="1"/>
  <c r="G99" i="1"/>
  <c r="C99" i="1"/>
  <c r="AM98" i="1"/>
  <c r="AI98" i="1"/>
  <c r="AE98" i="1"/>
  <c r="AA98" i="1"/>
  <c r="W98" i="1"/>
  <c r="S98" i="1"/>
  <c r="O98" i="1"/>
  <c r="K98" i="1"/>
  <c r="G98" i="1"/>
  <c r="C98" i="1"/>
  <c r="AM97" i="1"/>
  <c r="AI97" i="1"/>
  <c r="AE97" i="1"/>
  <c r="AA97" i="1"/>
  <c r="W97" i="1"/>
  <c r="S97" i="1"/>
  <c r="O97" i="1"/>
  <c r="K97" i="1"/>
  <c r="G97" i="1"/>
  <c r="C97" i="1"/>
  <c r="AM96" i="1"/>
  <c r="AN96" i="1" s="1"/>
  <c r="AI96" i="1"/>
  <c r="AE96" i="1"/>
  <c r="AA96" i="1"/>
  <c r="W96" i="1"/>
  <c r="S96" i="1"/>
  <c r="O96" i="1"/>
  <c r="K96" i="1"/>
  <c r="G96" i="1"/>
  <c r="C96" i="1"/>
  <c r="AM95" i="1"/>
  <c r="AI95" i="1"/>
  <c r="AE95" i="1"/>
  <c r="AA95" i="1"/>
  <c r="W95" i="1"/>
  <c r="S95" i="1"/>
  <c r="O95" i="1"/>
  <c r="K95" i="1"/>
  <c r="G95" i="1"/>
  <c r="C95" i="1"/>
  <c r="AM94" i="1"/>
  <c r="AN94" i="1" s="1"/>
  <c r="AI94" i="1"/>
  <c r="AE94" i="1"/>
  <c r="AA94" i="1"/>
  <c r="W94" i="1"/>
  <c r="S94" i="1"/>
  <c r="O94" i="1"/>
  <c r="K94" i="1"/>
  <c r="G94" i="1"/>
  <c r="C94" i="1"/>
  <c r="AM93" i="1"/>
  <c r="AI93" i="1"/>
  <c r="AE93" i="1"/>
  <c r="AA93" i="1"/>
  <c r="W93" i="1"/>
  <c r="S93" i="1"/>
  <c r="O93" i="1"/>
  <c r="K93" i="1"/>
  <c r="G93" i="1"/>
  <c r="C93" i="1"/>
  <c r="AM92" i="1"/>
  <c r="AI92" i="1"/>
  <c r="AE92" i="1"/>
  <c r="AA92" i="1"/>
  <c r="W92" i="1"/>
  <c r="S92" i="1"/>
  <c r="O92" i="1"/>
  <c r="K92" i="1"/>
  <c r="G92" i="1"/>
  <c r="C92" i="1"/>
  <c r="AM91" i="1"/>
  <c r="AN91" i="1" s="1"/>
  <c r="AI91" i="1"/>
  <c r="AE91" i="1"/>
  <c r="AA91" i="1"/>
  <c r="W91" i="1"/>
  <c r="S91" i="1"/>
  <c r="O91" i="1"/>
  <c r="K91" i="1"/>
  <c r="G91" i="1"/>
  <c r="C91" i="1"/>
  <c r="AM90" i="1"/>
  <c r="AN90" i="1" s="1"/>
  <c r="AI90" i="1"/>
  <c r="AE90" i="1"/>
  <c r="AA90" i="1"/>
  <c r="W90" i="1"/>
  <c r="S90" i="1"/>
  <c r="O90" i="1"/>
  <c r="K90" i="1"/>
  <c r="G90" i="1"/>
  <c r="C90" i="1"/>
  <c r="AM89" i="1"/>
  <c r="AN89" i="1" s="1"/>
  <c r="AI89" i="1"/>
  <c r="AE89" i="1"/>
  <c r="AA89" i="1"/>
  <c r="W89" i="1"/>
  <c r="S89" i="1"/>
  <c r="O89" i="1"/>
  <c r="K89" i="1"/>
  <c r="G89" i="1"/>
  <c r="C89" i="1"/>
  <c r="AM88" i="1"/>
  <c r="AI88" i="1"/>
  <c r="AE88" i="1"/>
  <c r="AA88" i="1"/>
  <c r="W88" i="1"/>
  <c r="S88" i="1"/>
  <c r="O88" i="1"/>
  <c r="K88" i="1"/>
  <c r="G88" i="1"/>
  <c r="C88" i="1"/>
  <c r="AM87" i="1"/>
  <c r="AI87" i="1"/>
  <c r="AE87" i="1"/>
  <c r="AA87" i="1"/>
  <c r="W87" i="1"/>
  <c r="S87" i="1"/>
  <c r="O87" i="1"/>
  <c r="K87" i="1"/>
  <c r="G87" i="1"/>
  <c r="C87" i="1"/>
  <c r="AM86" i="1"/>
  <c r="AN86" i="1" s="1"/>
  <c r="AI86" i="1"/>
  <c r="AE86" i="1"/>
  <c r="AA86" i="1"/>
  <c r="W86" i="1"/>
  <c r="S86" i="1"/>
  <c r="O86" i="1"/>
  <c r="K86" i="1"/>
  <c r="G86" i="1"/>
  <c r="C86" i="1"/>
  <c r="AM85" i="1"/>
  <c r="AN85" i="1" s="1"/>
  <c r="AI85" i="1"/>
  <c r="AE85" i="1"/>
  <c r="AA85" i="1"/>
  <c r="W85" i="1"/>
  <c r="S85" i="1"/>
  <c r="O85" i="1"/>
  <c r="K85" i="1"/>
  <c r="G85" i="1"/>
  <c r="C85" i="1"/>
  <c r="AM84" i="1"/>
  <c r="AI84" i="1"/>
  <c r="AE84" i="1"/>
  <c r="AA84" i="1"/>
  <c r="W84" i="1"/>
  <c r="S84" i="1"/>
  <c r="O84" i="1"/>
  <c r="K84" i="1"/>
  <c r="G84" i="1"/>
  <c r="C84" i="1"/>
  <c r="AM83" i="1"/>
  <c r="AN83" i="1" s="1"/>
  <c r="AI83" i="1"/>
  <c r="AE83" i="1"/>
  <c r="AA83" i="1"/>
  <c r="W83" i="1"/>
  <c r="S83" i="1"/>
  <c r="O83" i="1"/>
  <c r="K83" i="1"/>
  <c r="G83" i="1"/>
  <c r="C83" i="1"/>
  <c r="AM82" i="1"/>
  <c r="AI82" i="1"/>
  <c r="AE82" i="1"/>
  <c r="AA82" i="1"/>
  <c r="W82" i="1"/>
  <c r="S82" i="1"/>
  <c r="O82" i="1"/>
  <c r="K82" i="1"/>
  <c r="G82" i="1"/>
  <c r="C82" i="1"/>
  <c r="AM81" i="1"/>
  <c r="AI81" i="1"/>
  <c r="AE81" i="1"/>
  <c r="AA81" i="1"/>
  <c r="W81" i="1"/>
  <c r="S81" i="1"/>
  <c r="O81" i="1"/>
  <c r="K81" i="1"/>
  <c r="G81" i="1"/>
  <c r="C81" i="1"/>
  <c r="AM80" i="1"/>
  <c r="AN80" i="1" s="1"/>
  <c r="AI80" i="1"/>
  <c r="AE80" i="1"/>
  <c r="AA80" i="1"/>
  <c r="W80" i="1"/>
  <c r="S80" i="1"/>
  <c r="O80" i="1"/>
  <c r="K80" i="1"/>
  <c r="G80" i="1"/>
  <c r="C80" i="1"/>
  <c r="AM79" i="1"/>
  <c r="AN79" i="1" s="1"/>
  <c r="AI79" i="1"/>
  <c r="AE79" i="1"/>
  <c r="AA79" i="1"/>
  <c r="W79" i="1"/>
  <c r="S79" i="1"/>
  <c r="O79" i="1"/>
  <c r="K79" i="1"/>
  <c r="G79" i="1"/>
  <c r="C79" i="1"/>
  <c r="AM78" i="1"/>
  <c r="AI78" i="1"/>
  <c r="AE78" i="1"/>
  <c r="AA78" i="1"/>
  <c r="W78" i="1"/>
  <c r="S78" i="1"/>
  <c r="O78" i="1"/>
  <c r="K78" i="1"/>
  <c r="G78" i="1"/>
  <c r="C78" i="1"/>
  <c r="AM77" i="1"/>
  <c r="AI77" i="1"/>
  <c r="AE77" i="1"/>
  <c r="AA77" i="1"/>
  <c r="W77" i="1"/>
  <c r="S77" i="1"/>
  <c r="O77" i="1"/>
  <c r="K77" i="1"/>
  <c r="G77" i="1"/>
  <c r="C77" i="1"/>
  <c r="AM76" i="1"/>
  <c r="AN76" i="1" s="1"/>
  <c r="AI76" i="1"/>
  <c r="AE76" i="1"/>
  <c r="AA76" i="1"/>
  <c r="W76" i="1"/>
  <c r="S76" i="1"/>
  <c r="O76" i="1"/>
  <c r="K76" i="1"/>
  <c r="G76" i="1"/>
  <c r="C76" i="1"/>
  <c r="AM75" i="1"/>
  <c r="AN75" i="1" s="1"/>
  <c r="AI75" i="1"/>
  <c r="AE75" i="1"/>
  <c r="AA75" i="1"/>
  <c r="W75" i="1"/>
  <c r="S75" i="1"/>
  <c r="O75" i="1"/>
  <c r="K75" i="1"/>
  <c r="G75" i="1"/>
  <c r="C75" i="1"/>
  <c r="AM74" i="1"/>
  <c r="AN74" i="1" s="1"/>
  <c r="AI74" i="1"/>
  <c r="AE74" i="1"/>
  <c r="AA74" i="1"/>
  <c r="W74" i="1"/>
  <c r="S74" i="1"/>
  <c r="O74" i="1"/>
  <c r="K74" i="1"/>
  <c r="G74" i="1"/>
  <c r="C74" i="1"/>
  <c r="AM73" i="1"/>
  <c r="AI73" i="1"/>
  <c r="AE73" i="1"/>
  <c r="AA73" i="1"/>
  <c r="W73" i="1"/>
  <c r="S73" i="1"/>
  <c r="O73" i="1"/>
  <c r="K73" i="1"/>
  <c r="G73" i="1"/>
  <c r="C73" i="1"/>
  <c r="AM72" i="1"/>
  <c r="AN72" i="1" s="1"/>
  <c r="AI72" i="1"/>
  <c r="AE72" i="1"/>
  <c r="AA72" i="1"/>
  <c r="W72" i="1"/>
  <c r="S72" i="1"/>
  <c r="O72" i="1"/>
  <c r="K72" i="1"/>
  <c r="G72" i="1"/>
  <c r="C72" i="1"/>
  <c r="AM71" i="1"/>
  <c r="AI71" i="1"/>
  <c r="AE71" i="1"/>
  <c r="AA71" i="1"/>
  <c r="W71" i="1"/>
  <c r="S71" i="1"/>
  <c r="O71" i="1"/>
  <c r="K71" i="1"/>
  <c r="G71" i="1"/>
  <c r="C71" i="1"/>
  <c r="AM70" i="1"/>
  <c r="AI70" i="1"/>
  <c r="AE70" i="1"/>
  <c r="AA70" i="1"/>
  <c r="W70" i="1"/>
  <c r="S70" i="1"/>
  <c r="O70" i="1"/>
  <c r="K70" i="1"/>
  <c r="G70" i="1"/>
  <c r="C70" i="1"/>
  <c r="AM69" i="1"/>
  <c r="AN69" i="1" s="1"/>
  <c r="AI69" i="1"/>
  <c r="AE69" i="1"/>
  <c r="AA69" i="1"/>
  <c r="W69" i="1"/>
  <c r="S69" i="1"/>
  <c r="O69" i="1"/>
  <c r="K69" i="1"/>
  <c r="G69" i="1"/>
  <c r="C69" i="1"/>
  <c r="AM68" i="1"/>
  <c r="AI68" i="1"/>
  <c r="AE68" i="1"/>
  <c r="AA68" i="1"/>
  <c r="W68" i="1"/>
  <c r="S68" i="1"/>
  <c r="O68" i="1"/>
  <c r="K68" i="1"/>
  <c r="G68" i="1"/>
  <c r="C68" i="1"/>
  <c r="AM67" i="1"/>
  <c r="AI67" i="1"/>
  <c r="AE67" i="1"/>
  <c r="AA67" i="1"/>
  <c r="W67" i="1"/>
  <c r="S67" i="1"/>
  <c r="O67" i="1"/>
  <c r="K67" i="1"/>
  <c r="G67" i="1"/>
  <c r="C67" i="1"/>
  <c r="AM66" i="1"/>
  <c r="AN66" i="1" s="1"/>
  <c r="AI66" i="1"/>
  <c r="AE66" i="1"/>
  <c r="AA66" i="1"/>
  <c r="W66" i="1"/>
  <c r="S66" i="1"/>
  <c r="O66" i="1"/>
  <c r="K66" i="1"/>
  <c r="G66" i="1"/>
  <c r="C66" i="1"/>
  <c r="AM65" i="1"/>
  <c r="AN65" i="1" s="1"/>
  <c r="AI65" i="1"/>
  <c r="AE65" i="1"/>
  <c r="AA65" i="1"/>
  <c r="W65" i="1"/>
  <c r="S65" i="1"/>
  <c r="O65" i="1"/>
  <c r="K65" i="1"/>
  <c r="G65" i="1"/>
  <c r="C65" i="1"/>
  <c r="AM64" i="1"/>
  <c r="AN64" i="1" s="1"/>
  <c r="AI64" i="1"/>
  <c r="AE64" i="1"/>
  <c r="AA64" i="1"/>
  <c r="W64" i="1"/>
  <c r="S64" i="1"/>
  <c r="O64" i="1"/>
  <c r="K64" i="1"/>
  <c r="G64" i="1"/>
  <c r="C64" i="1"/>
  <c r="AM63" i="1"/>
  <c r="AN63" i="1" s="1"/>
  <c r="AI63" i="1"/>
  <c r="AE63" i="1"/>
  <c r="AA63" i="1"/>
  <c r="W63" i="1"/>
  <c r="S63" i="1"/>
  <c r="O63" i="1"/>
  <c r="K63" i="1"/>
  <c r="G63" i="1"/>
  <c r="C63" i="1"/>
  <c r="AM62" i="1"/>
  <c r="AI62" i="1"/>
  <c r="AE62" i="1"/>
  <c r="AA62" i="1"/>
  <c r="W62" i="1"/>
  <c r="S62" i="1"/>
  <c r="O62" i="1"/>
  <c r="K62" i="1"/>
  <c r="G62" i="1"/>
  <c r="C62" i="1"/>
  <c r="AM61" i="1"/>
  <c r="AN61" i="1" s="1"/>
  <c r="AI61" i="1"/>
  <c r="AE61" i="1"/>
  <c r="AA61" i="1"/>
  <c r="W61" i="1"/>
  <c r="S61" i="1"/>
  <c r="O61" i="1"/>
  <c r="K61" i="1"/>
  <c r="G61" i="1"/>
  <c r="C61" i="1"/>
  <c r="AM60" i="1"/>
  <c r="AI60" i="1"/>
  <c r="AE60" i="1"/>
  <c r="AA60" i="1"/>
  <c r="W60" i="1"/>
  <c r="S60" i="1"/>
  <c r="O60" i="1"/>
  <c r="K60" i="1"/>
  <c r="G60" i="1"/>
  <c r="C60" i="1"/>
  <c r="AM59" i="1"/>
  <c r="AI59" i="1"/>
  <c r="AE59" i="1"/>
  <c r="AA59" i="1"/>
  <c r="W59" i="1"/>
  <c r="S59" i="1"/>
  <c r="O59" i="1"/>
  <c r="K59" i="1"/>
  <c r="G59" i="1"/>
  <c r="C59" i="1"/>
  <c r="AM58" i="1"/>
  <c r="AI58" i="1"/>
  <c r="AE58" i="1"/>
  <c r="AA58" i="1"/>
  <c r="W58" i="1"/>
  <c r="S58" i="1"/>
  <c r="O58" i="1"/>
  <c r="K58" i="1"/>
  <c r="G58" i="1"/>
  <c r="C58" i="1"/>
  <c r="AM57" i="1"/>
  <c r="AI57" i="1"/>
  <c r="AE57" i="1"/>
  <c r="AA57" i="1"/>
  <c r="W57" i="1"/>
  <c r="S57" i="1"/>
  <c r="O57" i="1"/>
  <c r="K57" i="1"/>
  <c r="G57" i="1"/>
  <c r="C57" i="1"/>
  <c r="AM56" i="1"/>
  <c r="AN56" i="1" s="1"/>
  <c r="AI56" i="1"/>
  <c r="AE56" i="1"/>
  <c r="AA56" i="1"/>
  <c r="W56" i="1"/>
  <c r="S56" i="1"/>
  <c r="O56" i="1"/>
  <c r="K56" i="1"/>
  <c r="G56" i="1"/>
  <c r="C56" i="1"/>
  <c r="AM55" i="1"/>
  <c r="AN55" i="1" s="1"/>
  <c r="AI55" i="1"/>
  <c r="AE55" i="1"/>
  <c r="AA55" i="1"/>
  <c r="W55" i="1"/>
  <c r="S55" i="1"/>
  <c r="O55" i="1"/>
  <c r="K55" i="1"/>
  <c r="G55" i="1"/>
  <c r="C55" i="1"/>
  <c r="AM54" i="1"/>
  <c r="AN54" i="1" s="1"/>
  <c r="AI54" i="1"/>
  <c r="AE54" i="1"/>
  <c r="AA54" i="1"/>
  <c r="W54" i="1"/>
  <c r="S54" i="1"/>
  <c r="O54" i="1"/>
  <c r="K54" i="1"/>
  <c r="G54" i="1"/>
  <c r="C54" i="1"/>
  <c r="AM53" i="1"/>
  <c r="AN53" i="1" s="1"/>
  <c r="AI53" i="1"/>
  <c r="AE53" i="1"/>
  <c r="AA53" i="1"/>
  <c r="W53" i="1"/>
  <c r="S53" i="1"/>
  <c r="O53" i="1"/>
  <c r="K53" i="1"/>
  <c r="G53" i="1"/>
  <c r="C53" i="1"/>
  <c r="AM52" i="1"/>
  <c r="AN52" i="1" s="1"/>
  <c r="AI52" i="1"/>
  <c r="AE52" i="1"/>
  <c r="AA52" i="1"/>
  <c r="W52" i="1"/>
  <c r="S52" i="1"/>
  <c r="O52" i="1"/>
  <c r="K52" i="1"/>
  <c r="G52" i="1"/>
  <c r="C52" i="1"/>
  <c r="AM51" i="1"/>
  <c r="AI51" i="1"/>
  <c r="AE51" i="1"/>
  <c r="AA51" i="1"/>
  <c r="W51" i="1"/>
  <c r="S51" i="1"/>
  <c r="O51" i="1"/>
  <c r="K51" i="1"/>
  <c r="G51" i="1"/>
  <c r="C51" i="1"/>
  <c r="AM50" i="1"/>
  <c r="AN50" i="1" s="1"/>
  <c r="AI50" i="1"/>
  <c r="AE50" i="1"/>
  <c r="AA50" i="1"/>
  <c r="W50" i="1"/>
  <c r="S50" i="1"/>
  <c r="O50" i="1"/>
  <c r="K50" i="1"/>
  <c r="G50" i="1"/>
  <c r="C50" i="1"/>
  <c r="AM49" i="1"/>
  <c r="AI49" i="1"/>
  <c r="AE49" i="1"/>
  <c r="AA49" i="1"/>
  <c r="W49" i="1"/>
  <c r="S49" i="1"/>
  <c r="O49" i="1"/>
  <c r="K49" i="1"/>
  <c r="G49" i="1"/>
  <c r="C49" i="1"/>
  <c r="AM48" i="1"/>
  <c r="AI48" i="1"/>
  <c r="AE48" i="1"/>
  <c r="AA48" i="1"/>
  <c r="W48" i="1"/>
  <c r="S48" i="1"/>
  <c r="O48" i="1"/>
  <c r="K48" i="1"/>
  <c r="G48" i="1"/>
  <c r="C48" i="1"/>
  <c r="AM47" i="1"/>
  <c r="AI47" i="1"/>
  <c r="AE47" i="1"/>
  <c r="AA47" i="1"/>
  <c r="W47" i="1"/>
  <c r="S47" i="1"/>
  <c r="O47" i="1"/>
  <c r="K47" i="1"/>
  <c r="G47" i="1"/>
  <c r="C47" i="1"/>
  <c r="AM46" i="1"/>
  <c r="AN46" i="1" s="1"/>
  <c r="AI46" i="1"/>
  <c r="AE46" i="1"/>
  <c r="AA46" i="1"/>
  <c r="W46" i="1"/>
  <c r="S46" i="1"/>
  <c r="O46" i="1"/>
  <c r="K46" i="1"/>
  <c r="G46" i="1"/>
  <c r="C46" i="1"/>
  <c r="AM45" i="1"/>
  <c r="AN45" i="1" s="1"/>
  <c r="AI45" i="1"/>
  <c r="AE45" i="1"/>
  <c r="AA45" i="1"/>
  <c r="W45" i="1"/>
  <c r="S45" i="1"/>
  <c r="O45" i="1"/>
  <c r="K45" i="1"/>
  <c r="G45" i="1"/>
  <c r="C45" i="1"/>
  <c r="AM44" i="1"/>
  <c r="AN44" i="1" s="1"/>
  <c r="AI44" i="1"/>
  <c r="AE44" i="1"/>
  <c r="AA44" i="1"/>
  <c r="W44" i="1"/>
  <c r="S44" i="1"/>
  <c r="O44" i="1"/>
  <c r="K44" i="1"/>
  <c r="G44" i="1"/>
  <c r="C44" i="1"/>
  <c r="AM43" i="1"/>
  <c r="AN43" i="1" s="1"/>
  <c r="AI43" i="1"/>
  <c r="AE43" i="1"/>
  <c r="AA43" i="1"/>
  <c r="W43" i="1"/>
  <c r="S43" i="1"/>
  <c r="O43" i="1"/>
  <c r="K43" i="1"/>
  <c r="G43" i="1"/>
  <c r="C43" i="1"/>
  <c r="AM42" i="1"/>
  <c r="AN42" i="1" s="1"/>
  <c r="AI42" i="1"/>
  <c r="AE42" i="1"/>
  <c r="AA42" i="1"/>
  <c r="W42" i="1"/>
  <c r="S42" i="1"/>
  <c r="O42" i="1"/>
  <c r="K42" i="1"/>
  <c r="G42" i="1"/>
  <c r="C42" i="1"/>
  <c r="AM41" i="1"/>
  <c r="AN41" i="1" s="1"/>
  <c r="AI41" i="1"/>
  <c r="AE41" i="1"/>
  <c r="AA41" i="1"/>
  <c r="W41" i="1"/>
  <c r="S41" i="1"/>
  <c r="O41" i="1"/>
  <c r="K41" i="1"/>
  <c r="G41" i="1"/>
  <c r="C41" i="1"/>
  <c r="AM40" i="1"/>
  <c r="AI40" i="1"/>
  <c r="AE40" i="1"/>
  <c r="AA40" i="1"/>
  <c r="W40" i="1"/>
  <c r="S40" i="1"/>
  <c r="O40" i="1"/>
  <c r="K40" i="1"/>
  <c r="G40" i="1"/>
  <c r="C40" i="1"/>
  <c r="AN40" i="1" s="1"/>
  <c r="AM39" i="1"/>
  <c r="AI39" i="1"/>
  <c r="AE39" i="1"/>
  <c r="AA39" i="1"/>
  <c r="W39" i="1"/>
  <c r="S39" i="1"/>
  <c r="O39" i="1"/>
  <c r="K39" i="1"/>
  <c r="G39" i="1"/>
  <c r="C39" i="1"/>
  <c r="AM38" i="1"/>
  <c r="AI38" i="1"/>
  <c r="AE38" i="1"/>
  <c r="AA38" i="1"/>
  <c r="W38" i="1"/>
  <c r="S38" i="1"/>
  <c r="O38" i="1"/>
  <c r="K38" i="1"/>
  <c r="G38" i="1"/>
  <c r="C38" i="1"/>
  <c r="AM37" i="1"/>
  <c r="AI37" i="1"/>
  <c r="AE37" i="1"/>
  <c r="AA37" i="1"/>
  <c r="W37" i="1"/>
  <c r="S37" i="1"/>
  <c r="O37" i="1"/>
  <c r="K37" i="1"/>
  <c r="G37" i="1"/>
  <c r="C37" i="1"/>
  <c r="AM36" i="1"/>
  <c r="AI36" i="1"/>
  <c r="AE36" i="1"/>
  <c r="AA36" i="1"/>
  <c r="W36" i="1"/>
  <c r="S36" i="1"/>
  <c r="O36" i="1"/>
  <c r="K36" i="1"/>
  <c r="G36" i="1"/>
  <c r="C36" i="1"/>
  <c r="AM35" i="1"/>
  <c r="AI35" i="1"/>
  <c r="AE35" i="1"/>
  <c r="AA35" i="1"/>
  <c r="W35" i="1"/>
  <c r="S35" i="1"/>
  <c r="O35" i="1"/>
  <c r="K35" i="1"/>
  <c r="G35" i="1"/>
  <c r="C35" i="1"/>
  <c r="AM34" i="1"/>
  <c r="AI34" i="1"/>
  <c r="AE34" i="1"/>
  <c r="AA34" i="1"/>
  <c r="W34" i="1"/>
  <c r="S34" i="1"/>
  <c r="O34" i="1"/>
  <c r="K34" i="1"/>
  <c r="G34" i="1"/>
  <c r="C34" i="1"/>
  <c r="AM33" i="1"/>
  <c r="AI33" i="1"/>
  <c r="AE33" i="1"/>
  <c r="AA33" i="1"/>
  <c r="W33" i="1"/>
  <c r="S33" i="1"/>
  <c r="O33" i="1"/>
  <c r="K33" i="1"/>
  <c r="G33" i="1"/>
  <c r="C33" i="1"/>
  <c r="AM32" i="1"/>
  <c r="AI32" i="1"/>
  <c r="AE32" i="1"/>
  <c r="AA32" i="1"/>
  <c r="W32" i="1"/>
  <c r="S32" i="1"/>
  <c r="O32" i="1"/>
  <c r="K32" i="1"/>
  <c r="G32" i="1"/>
  <c r="C32" i="1"/>
  <c r="AM31" i="1"/>
  <c r="AI31" i="1"/>
  <c r="AE31" i="1"/>
  <c r="AA31" i="1"/>
  <c r="W31" i="1"/>
  <c r="S31" i="1"/>
  <c r="O31" i="1"/>
  <c r="K31" i="1"/>
  <c r="G31" i="1"/>
  <c r="C31" i="1"/>
  <c r="AM30" i="1"/>
  <c r="AI30" i="1"/>
  <c r="AE30" i="1"/>
  <c r="AA30" i="1"/>
  <c r="W30" i="1"/>
  <c r="S30" i="1"/>
  <c r="O30" i="1"/>
  <c r="K30" i="1"/>
  <c r="G30" i="1"/>
  <c r="C30" i="1"/>
  <c r="AM29" i="1"/>
  <c r="AI29" i="1"/>
  <c r="AE29" i="1"/>
  <c r="AA29" i="1"/>
  <c r="W29" i="1"/>
  <c r="S29" i="1"/>
  <c r="O29" i="1"/>
  <c r="K29" i="1"/>
  <c r="G29" i="1"/>
  <c r="AN29" i="1" s="1"/>
  <c r="C29" i="1"/>
  <c r="AM28" i="1"/>
  <c r="AI28" i="1"/>
  <c r="AE28" i="1"/>
  <c r="AA28" i="1"/>
  <c r="W28" i="1"/>
  <c r="S28" i="1"/>
  <c r="O28" i="1"/>
  <c r="K28" i="1"/>
  <c r="G28" i="1"/>
  <c r="C28" i="1"/>
  <c r="AM27" i="1"/>
  <c r="AI27" i="1"/>
  <c r="AE27" i="1"/>
  <c r="AA27" i="1"/>
  <c r="W27" i="1"/>
  <c r="S27" i="1"/>
  <c r="O27" i="1"/>
  <c r="K27" i="1"/>
  <c r="G27" i="1"/>
  <c r="C27" i="1"/>
  <c r="AM26" i="1"/>
  <c r="AI26" i="1"/>
  <c r="AE26" i="1"/>
  <c r="AA26" i="1"/>
  <c r="W26" i="1"/>
  <c r="S26" i="1"/>
  <c r="O26" i="1"/>
  <c r="K26" i="1"/>
  <c r="G26" i="1"/>
  <c r="C26" i="1"/>
  <c r="AM25" i="1"/>
  <c r="AI25" i="1"/>
  <c r="AE25" i="1"/>
  <c r="AA25" i="1"/>
  <c r="W25" i="1"/>
  <c r="S25" i="1"/>
  <c r="O25" i="1"/>
  <c r="K25" i="1"/>
  <c r="G25" i="1"/>
  <c r="C25" i="1"/>
  <c r="AM24" i="1"/>
  <c r="AI24" i="1"/>
  <c r="AE24" i="1"/>
  <c r="AA24" i="1"/>
  <c r="W24" i="1"/>
  <c r="S24" i="1"/>
  <c r="O24" i="1"/>
  <c r="K24" i="1"/>
  <c r="G24" i="1"/>
  <c r="C24" i="1"/>
  <c r="AM23" i="1"/>
  <c r="AI23" i="1"/>
  <c r="AE23" i="1"/>
  <c r="AA23" i="1"/>
  <c r="W23" i="1"/>
  <c r="S23" i="1"/>
  <c r="O23" i="1"/>
  <c r="K23" i="1"/>
  <c r="G23" i="1"/>
  <c r="C23" i="1"/>
  <c r="AM22" i="1"/>
  <c r="AI22" i="1"/>
  <c r="AE22" i="1"/>
  <c r="AA22" i="1"/>
  <c r="W22" i="1"/>
  <c r="S22" i="1"/>
  <c r="O22" i="1"/>
  <c r="K22" i="1"/>
  <c r="G22" i="1"/>
  <c r="C22" i="1"/>
  <c r="AM21" i="1"/>
  <c r="AI21" i="1"/>
  <c r="AE21" i="1"/>
  <c r="AA21" i="1"/>
  <c r="W21" i="1"/>
  <c r="S21" i="1"/>
  <c r="O21" i="1"/>
  <c r="K21" i="1"/>
  <c r="G21" i="1"/>
  <c r="C21" i="1"/>
  <c r="AM20" i="1"/>
  <c r="AI20" i="1"/>
  <c r="AE20" i="1"/>
  <c r="AA20" i="1"/>
  <c r="W20" i="1"/>
  <c r="S20" i="1"/>
  <c r="O20" i="1"/>
  <c r="K20" i="1"/>
  <c r="G20" i="1"/>
  <c r="C20" i="1"/>
  <c r="AM19" i="1"/>
  <c r="AI19" i="1"/>
  <c r="AE19" i="1"/>
  <c r="AA19" i="1"/>
  <c r="W19" i="1"/>
  <c r="S19" i="1"/>
  <c r="O19" i="1"/>
  <c r="K19" i="1"/>
  <c r="G19" i="1"/>
  <c r="C19" i="1"/>
  <c r="AM18" i="1"/>
  <c r="AI18" i="1"/>
  <c r="AE18" i="1"/>
  <c r="AA18" i="1"/>
  <c r="W18" i="1"/>
  <c r="S18" i="1"/>
  <c r="O18" i="1"/>
  <c r="AN18" i="1" s="1"/>
  <c r="K18" i="1"/>
  <c r="G18" i="1"/>
  <c r="C18" i="1"/>
  <c r="AM17" i="1"/>
  <c r="AI17" i="1"/>
  <c r="AE17" i="1"/>
  <c r="AA17" i="1"/>
  <c r="W17" i="1"/>
  <c r="S17" i="1"/>
  <c r="O17" i="1"/>
  <c r="K17" i="1"/>
  <c r="G17" i="1"/>
  <c r="C17" i="1"/>
  <c r="AM16" i="1"/>
  <c r="AI16" i="1"/>
  <c r="AE16" i="1"/>
  <c r="AA16" i="1"/>
  <c r="W16" i="1"/>
  <c r="S16" i="1"/>
  <c r="O16" i="1"/>
  <c r="K16" i="1"/>
  <c r="G16" i="1"/>
  <c r="C16" i="1"/>
  <c r="AM15" i="1"/>
  <c r="AI15" i="1"/>
  <c r="AE15" i="1"/>
  <c r="AA15" i="1"/>
  <c r="W15" i="1"/>
  <c r="S15" i="1"/>
  <c r="O15" i="1"/>
  <c r="K15" i="1"/>
  <c r="G15" i="1"/>
  <c r="C15" i="1"/>
  <c r="AM14" i="1"/>
  <c r="AI14" i="1"/>
  <c r="AE14" i="1"/>
  <c r="AA14" i="1"/>
  <c r="W14" i="1"/>
  <c r="S14" i="1"/>
  <c r="O14" i="1"/>
  <c r="K14" i="1"/>
  <c r="G14" i="1"/>
  <c r="C14" i="1"/>
  <c r="AM13" i="1"/>
  <c r="AI13" i="1"/>
  <c r="AE13" i="1"/>
  <c r="AA13" i="1"/>
  <c r="W13" i="1"/>
  <c r="S13" i="1"/>
  <c r="O13" i="1"/>
  <c r="K13" i="1"/>
  <c r="G13" i="1"/>
  <c r="C13" i="1"/>
  <c r="AM12" i="1"/>
  <c r="AI12" i="1"/>
  <c r="AE12" i="1"/>
  <c r="AA12" i="1"/>
  <c r="W12" i="1"/>
  <c r="S12" i="1"/>
  <c r="O12" i="1"/>
  <c r="K12" i="1"/>
  <c r="G12" i="1"/>
  <c r="C12" i="1"/>
  <c r="AM11" i="1"/>
  <c r="AI11" i="1"/>
  <c r="AE11" i="1"/>
  <c r="AA11" i="1"/>
  <c r="W11" i="1"/>
  <c r="S11" i="1"/>
  <c r="O11" i="1"/>
  <c r="K11" i="1"/>
  <c r="G11" i="1"/>
  <c r="C11" i="1"/>
  <c r="AM10" i="1"/>
  <c r="AI10" i="1"/>
  <c r="AE10" i="1"/>
  <c r="AA10" i="1"/>
  <c r="W10" i="1"/>
  <c r="S10" i="1"/>
  <c r="O10" i="1"/>
  <c r="K10" i="1"/>
  <c r="G10" i="1"/>
  <c r="C10" i="1"/>
  <c r="AM9" i="1"/>
  <c r="AI9" i="1"/>
  <c r="AE9" i="1"/>
  <c r="AA9" i="1"/>
  <c r="W9" i="1"/>
  <c r="S9" i="1"/>
  <c r="O9" i="1"/>
  <c r="K9" i="1"/>
  <c r="G9" i="1"/>
  <c r="C9" i="1"/>
  <c r="AM8" i="1"/>
  <c r="AI8" i="1"/>
  <c r="AE8" i="1"/>
  <c r="AA8" i="1"/>
  <c r="W8" i="1"/>
  <c r="S8" i="1"/>
  <c r="AN8" i="1" s="1"/>
  <c r="O8" i="1"/>
  <c r="K8" i="1"/>
  <c r="G8" i="1"/>
  <c r="C8" i="1"/>
  <c r="AM7" i="1"/>
  <c r="AI7" i="1"/>
  <c r="AE7" i="1"/>
  <c r="AA7" i="1"/>
  <c r="W7" i="1"/>
  <c r="S7" i="1"/>
  <c r="O7" i="1"/>
  <c r="K7" i="1"/>
  <c r="G7" i="1"/>
  <c r="C7" i="1"/>
  <c r="AM6" i="1"/>
  <c r="AN6" i="1" s="1"/>
  <c r="AI6" i="1"/>
  <c r="AE6" i="1"/>
  <c r="AA6" i="1"/>
  <c r="W6" i="1"/>
  <c r="S6" i="1"/>
  <c r="O6" i="1"/>
  <c r="K6" i="1"/>
  <c r="G6" i="1"/>
  <c r="C6" i="1"/>
  <c r="AM5" i="1"/>
  <c r="AI5" i="1"/>
  <c r="AE5" i="1"/>
  <c r="AA5" i="1"/>
  <c r="W5" i="1"/>
  <c r="S5" i="1"/>
  <c r="O5" i="1"/>
  <c r="K5" i="1"/>
  <c r="G5" i="1"/>
  <c r="C5" i="1"/>
  <c r="AM4" i="1"/>
  <c r="AI4" i="1"/>
  <c r="AE4" i="1"/>
  <c r="AA4" i="1"/>
  <c r="W4" i="1"/>
  <c r="S4" i="1"/>
  <c r="O4" i="1"/>
  <c r="K4" i="1"/>
  <c r="G4" i="1"/>
  <c r="C4" i="1"/>
  <c r="AM3" i="1"/>
  <c r="AI3" i="1"/>
  <c r="AE3" i="1"/>
  <c r="AA3" i="1"/>
  <c r="W3" i="1"/>
  <c r="S3" i="1"/>
  <c r="O3" i="1"/>
  <c r="K3" i="1"/>
  <c r="G3" i="1"/>
  <c r="C3" i="1"/>
  <c r="AN51" i="1" l="1"/>
  <c r="AN244" i="1"/>
  <c r="AN3" i="1"/>
  <c r="AN60" i="1"/>
  <c r="AN82" i="1"/>
  <c r="AN104" i="1"/>
  <c r="AN126" i="1"/>
  <c r="B261" i="1"/>
  <c r="B262" i="1" s="1"/>
  <c r="B259" i="1"/>
  <c r="B260" i="1" s="1"/>
  <c r="M5" i="4" s="1"/>
  <c r="AN7" i="1"/>
  <c r="AN14" i="1"/>
  <c r="C259" i="1"/>
  <c r="C260" i="1" s="1"/>
  <c r="N5" i="4" s="1"/>
  <c r="C261" i="1"/>
  <c r="C262" i="1" s="1"/>
  <c r="AN9" i="1"/>
  <c r="AN10" i="1"/>
  <c r="AN11" i="1"/>
  <c r="AN12" i="1"/>
  <c r="AN13" i="1"/>
  <c r="AN16" i="1"/>
  <c r="AN25" i="1"/>
  <c r="AN28" i="1"/>
  <c r="F261" i="1"/>
  <c r="F262" i="1" s="1"/>
  <c r="D259" i="1"/>
  <c r="D260" i="1" s="1"/>
  <c r="O5" i="4" s="1"/>
  <c r="AN19" i="1"/>
  <c r="AN20" i="1"/>
  <c r="AN21" i="1"/>
  <c r="AN22" i="1"/>
  <c r="AN23" i="1"/>
  <c r="AN24" i="1"/>
  <c r="AN36" i="1"/>
  <c r="AN59" i="1"/>
  <c r="AN182" i="1"/>
  <c r="AN222" i="1"/>
  <c r="AN238" i="1"/>
  <c r="P14" i="4"/>
  <c r="E259" i="1"/>
  <c r="E260" i="1" s="1"/>
  <c r="P5" i="4" s="1"/>
  <c r="AN30" i="1"/>
  <c r="AN31" i="1"/>
  <c r="AN32" i="1"/>
  <c r="AN33" i="1"/>
  <c r="AN34" i="1"/>
  <c r="AN35" i="1"/>
  <c r="AN39" i="1"/>
  <c r="AN48" i="1"/>
  <c r="AN58" i="1"/>
  <c r="AN68" i="1"/>
  <c r="AN70" i="1"/>
  <c r="AN78" i="1"/>
  <c r="AN81" i="1"/>
  <c r="AN88" i="1"/>
  <c r="AN92" i="1"/>
  <c r="AN98" i="1"/>
  <c r="AN103" i="1"/>
  <c r="AN114" i="1"/>
  <c r="AN120" i="1"/>
  <c r="AN125" i="1"/>
  <c r="AN128" i="1"/>
  <c r="AN131" i="1"/>
  <c r="AN136" i="1"/>
  <c r="AN142" i="1"/>
  <c r="AN148" i="1"/>
  <c r="AN153" i="1"/>
  <c r="AN158" i="1"/>
  <c r="AN164" i="1"/>
  <c r="AN168" i="1"/>
  <c r="AN175" i="1"/>
  <c r="AN178" i="1"/>
  <c r="AN181" i="1"/>
  <c r="AN188" i="1"/>
  <c r="AN191" i="1"/>
  <c r="AN194" i="1"/>
  <c r="AN201" i="1"/>
  <c r="AN218" i="1"/>
  <c r="AN232" i="1"/>
  <c r="P4" i="4"/>
  <c r="R6" i="4"/>
  <c r="AN106" i="1"/>
  <c r="AN108" i="1"/>
  <c r="AN118" i="1"/>
  <c r="AN129" i="1"/>
  <c r="AN140" i="1"/>
  <c r="AN151" i="1"/>
  <c r="AN162" i="1"/>
  <c r="AN173" i="1"/>
  <c r="AN185" i="1"/>
  <c r="AN198" i="1"/>
  <c r="AN214" i="1"/>
  <c r="AN225" i="1"/>
  <c r="AN229" i="1"/>
  <c r="AN233" i="1"/>
  <c r="AN234" i="1"/>
  <c r="AN235" i="1"/>
  <c r="AN240" i="1"/>
  <c r="AN248" i="1"/>
  <c r="T6" i="4"/>
  <c r="AN95" i="1"/>
  <c r="AN245" i="1"/>
  <c r="AN246" i="1"/>
  <c r="AN249" i="1"/>
  <c r="AN73" i="1"/>
  <c r="AN212" i="1"/>
  <c r="AN242" i="1"/>
  <c r="AN84" i="1"/>
  <c r="H259" i="1"/>
  <c r="H260" i="1" s="1"/>
  <c r="S5" i="4" s="1"/>
  <c r="AN239" i="1"/>
  <c r="AN26" i="1"/>
  <c r="J261" i="1"/>
  <c r="J262" i="1" s="1"/>
  <c r="I261" i="1"/>
  <c r="I262" i="1" s="1"/>
  <c r="AN38" i="1"/>
  <c r="AN93" i="1"/>
  <c r="AN183" i="1"/>
  <c r="AN223" i="1"/>
  <c r="N6" i="4"/>
  <c r="V4" i="4"/>
  <c r="AN62" i="1"/>
  <c r="AN15" i="1"/>
  <c r="K261" i="1"/>
  <c r="K262" i="1" s="1"/>
  <c r="AN49" i="1"/>
  <c r="AN71" i="1"/>
  <c r="AN115" i="1"/>
  <c r="AN138" i="1"/>
  <c r="AN149" i="1"/>
  <c r="AN160" i="1"/>
  <c r="AN171" i="1"/>
  <c r="AN195" i="1"/>
  <c r="AN208" i="1"/>
  <c r="AN236" i="1"/>
  <c r="U13" i="4"/>
  <c r="O19" i="4" s="1"/>
  <c r="Q12" i="4"/>
  <c r="N15" i="4" s="1"/>
  <c r="AN30" i="2"/>
  <c r="AN59" i="2"/>
  <c r="AN72" i="2"/>
  <c r="AN88" i="2"/>
  <c r="E103" i="2"/>
  <c r="E104" i="2" s="1"/>
  <c r="AN12" i="2"/>
  <c r="F103" i="2"/>
  <c r="F104" i="2" s="1"/>
  <c r="G101" i="2"/>
  <c r="G102" i="2" s="1"/>
  <c r="AN14" i="2"/>
  <c r="AN58" i="2"/>
  <c r="AN69" i="2"/>
  <c r="AN8" i="2"/>
  <c r="AN35" i="2"/>
  <c r="AN38" i="2"/>
  <c r="AN68" i="2"/>
  <c r="AN78" i="2"/>
  <c r="AN7" i="2"/>
  <c r="AN24" i="2"/>
  <c r="AN34" i="2"/>
  <c r="AN47" i="2"/>
  <c r="AN50" i="2"/>
  <c r="AN54" i="2"/>
  <c r="AN64" i="2"/>
  <c r="AN94" i="2"/>
  <c r="AN5" i="2"/>
  <c r="AN11" i="2"/>
  <c r="AN16" i="2"/>
  <c r="AN20" i="2"/>
  <c r="AN21" i="2"/>
  <c r="AN22" i="2"/>
  <c r="AN25" i="2"/>
  <c r="AN29" i="2"/>
  <c r="AN31" i="2"/>
  <c r="AN33" i="2"/>
  <c r="AN39" i="2"/>
  <c r="AN40" i="2"/>
  <c r="AN42" i="2"/>
  <c r="AN45" i="2"/>
  <c r="AN49" i="2"/>
  <c r="AN51" i="2"/>
  <c r="AN52" i="2"/>
  <c r="AN60" i="2"/>
  <c r="AN62" i="2"/>
  <c r="AN65" i="2"/>
  <c r="AN71" i="2"/>
  <c r="AN76" i="2"/>
  <c r="AN79" i="2"/>
  <c r="AN80" i="2"/>
  <c r="AN81" i="2"/>
  <c r="AN82" i="2"/>
  <c r="AN85" i="2"/>
  <c r="AN89" i="2"/>
  <c r="AN91" i="2"/>
  <c r="AN92" i="2"/>
  <c r="AN95" i="2"/>
  <c r="AN9" i="2"/>
  <c r="B101" i="2"/>
  <c r="B102" i="2" s="1"/>
  <c r="AN15" i="2"/>
  <c r="AN19" i="2"/>
  <c r="AN32" i="2"/>
  <c r="AN44" i="2"/>
  <c r="AN48" i="2"/>
  <c r="AN61" i="2"/>
  <c r="AN75" i="2"/>
  <c r="AN90" i="2"/>
  <c r="AN10" i="2"/>
  <c r="C103" i="2"/>
  <c r="C104" i="2" s="1"/>
  <c r="AN18" i="2"/>
  <c r="AN74" i="2"/>
  <c r="E55" i="3"/>
  <c r="E56" i="3" s="1"/>
  <c r="AN4" i="3"/>
  <c r="AN18" i="3"/>
  <c r="AN21" i="3"/>
  <c r="AN33" i="3"/>
  <c r="AN41" i="3"/>
  <c r="I55" i="3"/>
  <c r="I56" i="3" s="1"/>
  <c r="AN31" i="3"/>
  <c r="AN10" i="3"/>
  <c r="AN17" i="3"/>
  <c r="AN27" i="3"/>
  <c r="AN40" i="3"/>
  <c r="AN45" i="3"/>
  <c r="AN23" i="3"/>
  <c r="AN25" i="3"/>
  <c r="AN28" i="3"/>
  <c r="AN32" i="3"/>
  <c r="AN34" i="3"/>
  <c r="AN42" i="3"/>
  <c r="B57" i="3"/>
  <c r="B58" i="3" s="1"/>
  <c r="AN7" i="3"/>
  <c r="AN11" i="3"/>
  <c r="AN24" i="3"/>
  <c r="AN37" i="3"/>
  <c r="C55" i="3"/>
  <c r="C56" i="3" s="1"/>
  <c r="C57" i="3"/>
  <c r="C58" i="3" s="1"/>
  <c r="K57" i="3"/>
  <c r="K58" i="3" s="1"/>
  <c r="D57" i="3"/>
  <c r="D58" i="3" s="1"/>
  <c r="AN22" i="3"/>
  <c r="AN4" i="1"/>
  <c r="AN27" i="1"/>
  <c r="AN87" i="1"/>
  <c r="AN127" i="1"/>
  <c r="AN211" i="1"/>
  <c r="AN237" i="1"/>
  <c r="E261" i="1"/>
  <c r="E262" i="1" s="1"/>
  <c r="AN13" i="2"/>
  <c r="AN56" i="2"/>
  <c r="AN87" i="2"/>
  <c r="E101" i="2"/>
  <c r="E102" i="2" s="1"/>
  <c r="AN19" i="3"/>
  <c r="D55" i="3"/>
  <c r="D56" i="3" s="1"/>
  <c r="V19" i="4"/>
  <c r="U20" i="4" s="1" a="1"/>
  <c r="U20" i="4" s="1"/>
  <c r="U19" i="4"/>
  <c r="R13" i="4"/>
  <c r="O16" i="4" s="1"/>
  <c r="Q13" i="4"/>
  <c r="O15" i="4" s="1"/>
  <c r="O13" i="4"/>
  <c r="O6" i="4"/>
  <c r="D261" i="1"/>
  <c r="D262" i="1" s="1"/>
  <c r="AN5" i="1"/>
  <c r="AN17" i="1"/>
  <c r="AN117" i="1"/>
  <c r="AN197" i="1"/>
  <c r="AN210" i="1"/>
  <c r="AN241" i="1"/>
  <c r="AL254" i="1"/>
  <c r="I101" i="2"/>
  <c r="I102" i="2" s="1"/>
  <c r="AN17" i="2"/>
  <c r="AN43" i="2"/>
  <c r="AN86" i="2"/>
  <c r="F101" i="2"/>
  <c r="F102" i="2" s="1"/>
  <c r="AN6" i="3"/>
  <c r="AN35" i="3"/>
  <c r="AN36" i="3"/>
  <c r="V20" i="4"/>
  <c r="V17" i="4"/>
  <c r="S20" i="4" s="1"/>
  <c r="V16" i="4"/>
  <c r="R20" i="4" s="1"/>
  <c r="V15" i="4"/>
  <c r="Q20" i="4" s="1"/>
  <c r="V13" i="4"/>
  <c r="O20" i="4" s="1"/>
  <c r="V12" i="4"/>
  <c r="N20" i="4" s="1"/>
  <c r="V6" i="4"/>
  <c r="V7" i="4" s="1"/>
  <c r="J103" i="2"/>
  <c r="J104" i="2" s="1"/>
  <c r="AN73" i="2"/>
  <c r="O11" i="4"/>
  <c r="M13" i="4" s="1"/>
  <c r="M21" i="4"/>
  <c r="N11" i="4"/>
  <c r="M12" i="4" s="1"/>
  <c r="M11" i="4"/>
  <c r="U11" i="4"/>
  <c r="M19" i="4" s="1"/>
  <c r="M6" i="4"/>
  <c r="M7" i="4" s="1"/>
  <c r="T11" i="4"/>
  <c r="M18" i="4" s="1"/>
  <c r="M4" i="4"/>
  <c r="R15" i="4"/>
  <c r="Q16" i="4" s="1"/>
  <c r="P13" i="4"/>
  <c r="O14" i="4" s="1"/>
  <c r="F259" i="1"/>
  <c r="F260" i="1" s="1"/>
  <c r="Q5" i="4" s="1"/>
  <c r="AN97" i="1"/>
  <c r="AN187" i="1"/>
  <c r="AN200" i="1"/>
  <c r="AN227" i="1"/>
  <c r="K103" i="2"/>
  <c r="K104" i="2" s="1"/>
  <c r="AN46" i="2"/>
  <c r="AN77" i="2"/>
  <c r="H101" i="2"/>
  <c r="H102" i="2" s="1"/>
  <c r="B103" i="2"/>
  <c r="B104" i="2" s="1"/>
  <c r="F57" i="3"/>
  <c r="F58" i="3" s="1"/>
  <c r="E57" i="3"/>
  <c r="E58" i="3" s="1"/>
  <c r="AN8" i="3"/>
  <c r="AN9" i="3"/>
  <c r="AN39" i="3"/>
  <c r="G57" i="3"/>
  <c r="G58" i="3" s="1"/>
  <c r="O12" i="4"/>
  <c r="N13" i="4" s="1"/>
  <c r="N7" i="4"/>
  <c r="S13" i="4"/>
  <c r="O17" i="4" s="1"/>
  <c r="AN4" i="2"/>
  <c r="J101" i="2"/>
  <c r="J102" i="2" s="1"/>
  <c r="S16" i="4"/>
  <c r="R17" i="4" s="1"/>
  <c r="S15" i="4"/>
  <c r="Q17" i="4" s="1"/>
  <c r="P11" i="4"/>
  <c r="M14" i="4" s="1"/>
  <c r="G261" i="1"/>
  <c r="G262" i="1" s="1"/>
  <c r="AN177" i="1"/>
  <c r="AN190" i="1"/>
  <c r="AN230" i="1"/>
  <c r="C101" i="2"/>
  <c r="C102" i="2" s="1"/>
  <c r="AN6" i="2"/>
  <c r="AN37" i="2"/>
  <c r="AN63" i="2"/>
  <c r="K101" i="2"/>
  <c r="K102" i="2" s="1"/>
  <c r="D103" i="2"/>
  <c r="D104" i="2" s="1"/>
  <c r="H57" i="3"/>
  <c r="H58" i="3" s="1"/>
  <c r="AN26" i="3"/>
  <c r="S14" i="4"/>
  <c r="P17" i="4" s="1"/>
  <c r="R14" i="4"/>
  <c r="P16" i="4" s="1"/>
  <c r="Q14" i="4"/>
  <c r="P15" i="4" s="1"/>
  <c r="P6" i="4"/>
  <c r="V14" i="4"/>
  <c r="P20" i="4" s="1"/>
  <c r="U14" i="4"/>
  <c r="P19" i="4" s="1"/>
  <c r="T14" i="4"/>
  <c r="P18" i="4" s="1"/>
  <c r="U4" i="4"/>
  <c r="S6" i="4"/>
  <c r="S7" i="4" s="1"/>
  <c r="Q11" i="4"/>
  <c r="M15" i="4" s="1"/>
  <c r="AN67" i="1"/>
  <c r="G259" i="1"/>
  <c r="G260" i="1" s="1"/>
  <c r="R5" i="4" s="1"/>
  <c r="AN36" i="2"/>
  <c r="AN67" i="2"/>
  <c r="AN93" i="2"/>
  <c r="I57" i="3"/>
  <c r="I58" i="3" s="1"/>
  <c r="AN30" i="3"/>
  <c r="AN44" i="3"/>
  <c r="Q15" i="4"/>
  <c r="R11" i="4"/>
  <c r="M16" i="4" s="1"/>
  <c r="J259" i="1"/>
  <c r="J260" i="1" s="1"/>
  <c r="U5" i="4" s="1"/>
  <c r="AN57" i="1"/>
  <c r="AN157" i="1"/>
  <c r="AN180" i="1"/>
  <c r="AN221" i="1"/>
  <c r="AN247" i="1"/>
  <c r="AN23" i="2"/>
  <c r="AN66" i="2"/>
  <c r="J57" i="3"/>
  <c r="J58" i="3" s="1"/>
  <c r="J55" i="3"/>
  <c r="J56" i="3" s="1"/>
  <c r="AN29" i="3"/>
  <c r="AN50" i="3"/>
  <c r="R16" i="4"/>
  <c r="Q6" i="4"/>
  <c r="Q7" i="4" s="1"/>
  <c r="U6" i="4"/>
  <c r="U7" i="4" s="1"/>
  <c r="S11" i="4"/>
  <c r="M17" i="4" s="1"/>
  <c r="AN77" i="1"/>
  <c r="AN217" i="1"/>
  <c r="AN47" i="1"/>
  <c r="AN147" i="1"/>
  <c r="AN220" i="1"/>
  <c r="K259" i="1"/>
  <c r="K260" i="1" s="1"/>
  <c r="V5" i="4" s="1"/>
  <c r="AN27" i="2"/>
  <c r="AN53" i="2"/>
  <c r="K55" i="3"/>
  <c r="K56" i="3" s="1"/>
  <c r="AN16" i="3"/>
  <c r="AN43" i="3"/>
  <c r="AN49" i="3"/>
  <c r="S17" i="4"/>
  <c r="V11" i="4"/>
  <c r="M20" i="4" s="1"/>
  <c r="H261" i="1"/>
  <c r="H262" i="1" s="1"/>
  <c r="I259" i="1"/>
  <c r="I260" i="1" s="1"/>
  <c r="T5" i="4" s="1"/>
  <c r="AN167" i="1"/>
  <c r="AN37" i="1"/>
  <c r="AN137" i="1"/>
  <c r="AN207" i="1"/>
  <c r="AN250" i="1"/>
  <c r="G103" i="2"/>
  <c r="G104" i="2" s="1"/>
  <c r="AN26" i="2"/>
  <c r="AN57" i="2"/>
  <c r="AN83" i="2"/>
  <c r="I103" i="2"/>
  <c r="I104" i="2" s="1"/>
  <c r="B55" i="3"/>
  <c r="B56" i="3" s="1"/>
  <c r="AN3" i="3"/>
  <c r="AN20" i="3"/>
  <c r="V18" i="4"/>
  <c r="T20" i="4" s="1"/>
  <c r="U18" i="4"/>
  <c r="T19" i="4" s="1"/>
  <c r="T15" i="4"/>
  <c r="Q18" i="4" s="1"/>
  <c r="T13" i="4"/>
  <c r="O18" i="4" s="1"/>
  <c r="T18" i="4"/>
  <c r="P12" i="4"/>
  <c r="N14" i="4" s="1"/>
  <c r="T17" i="4"/>
  <c r="S18" i="4" s="1"/>
  <c r="N4" i="4"/>
  <c r="T12" i="4"/>
  <c r="N18" i="4" s="1"/>
  <c r="T16" i="4"/>
  <c r="R18" i="4" s="1"/>
  <c r="H55" i="3"/>
  <c r="H56" i="3" s="1"/>
  <c r="O4" i="4"/>
  <c r="U12" i="4"/>
  <c r="N19" i="4" s="1"/>
  <c r="U15" i="4"/>
  <c r="Q19" i="4" s="1"/>
  <c r="U16" i="4"/>
  <c r="R19" i="4" s="1"/>
  <c r="U17" i="4"/>
  <c r="S19" i="4" s="1"/>
  <c r="Q4" i="4"/>
  <c r="R4" i="4"/>
  <c r="N12" i="4"/>
  <c r="S4" i="4"/>
  <c r="L259" i="1" l="1"/>
  <c r="L260" i="1" s="1"/>
  <c r="W5" i="4" s="1"/>
  <c r="R7" i="4"/>
  <c r="P7" i="4"/>
  <c r="L101" i="2"/>
  <c r="L102" i="2" s="1"/>
  <c r="L103" i="2"/>
  <c r="L104" i="2" s="1"/>
  <c r="L55" i="3"/>
  <c r="L56" i="3" s="1"/>
  <c r="L57" i="3"/>
  <c r="L58" i="3" s="1"/>
  <c r="W4" i="4"/>
  <c r="L261" i="1"/>
  <c r="L262" i="1" s="1"/>
  <c r="O7" i="4"/>
  <c r="M26" i="4" a="1"/>
  <c r="M26" i="4" s="1"/>
  <c r="T7" i="4"/>
  <c r="M29" i="4" l="1"/>
  <c r="M28" i="4"/>
  <c r="M27" i="4"/>
  <c r="W7" i="4" s="1"/>
  <c r="W6" i="4"/>
</calcChain>
</file>

<file path=xl/sharedStrings.xml><?xml version="1.0" encoding="utf-8"?>
<sst xmlns="http://schemas.openxmlformats.org/spreadsheetml/2006/main" count="265" uniqueCount="43">
  <si>
    <t>Date</t>
  </si>
  <si>
    <t>Price</t>
  </si>
  <si>
    <t>Return</t>
  </si>
  <si>
    <t>Column 4</t>
  </si>
  <si>
    <t>PORTFOLIO</t>
  </si>
  <si>
    <t>No of days</t>
  </si>
  <si>
    <t>No of days:</t>
  </si>
  <si>
    <t>Data</t>
  </si>
  <si>
    <t>Tata Chemicals</t>
  </si>
  <si>
    <t>Asian Paints</t>
  </si>
  <si>
    <t>Wipro</t>
  </si>
  <si>
    <t>GMR INFRa</t>
  </si>
  <si>
    <t>Lloyd Metals</t>
  </si>
  <si>
    <t>Vedanta</t>
  </si>
  <si>
    <t>Idea</t>
  </si>
  <si>
    <t>Wilmar</t>
  </si>
  <si>
    <t>ONGC</t>
  </si>
  <si>
    <t>nvidiea</t>
  </si>
  <si>
    <t>Scatter Plot</t>
  </si>
  <si>
    <t>Weights</t>
  </si>
  <si>
    <t>Annual Return</t>
  </si>
  <si>
    <t>Risk</t>
  </si>
  <si>
    <t>Annual Risk</t>
  </si>
  <si>
    <t>Observations</t>
  </si>
  <si>
    <r>
      <rPr>
        <b/>
        <i/>
        <sz val="10"/>
        <color theme="1"/>
        <rFont val="Arial"/>
        <family val="2"/>
      </rPr>
      <t xml:space="preserve">(Data Source: TradingView Adjusted Close Prices)                                                                                                                                                                                                                                                                                                Note:The portfolio risk and reward has also been calculated in the Covariance Sheet using covariance matrix and in this sheet daily portfolio returns have been calculated and returns and risk has been calculated.Also variance has been taken in account while calculating risk.                                                                                                                                                                                        </t>
    </r>
    <r>
      <rPr>
        <u/>
        <sz val="13"/>
        <color theme="1"/>
        <rFont val="Arial"/>
        <family val="2"/>
      </rPr>
      <t xml:space="preserve">Daily Data Observations:  </t>
    </r>
    <r>
      <rPr>
        <sz val="13"/>
        <color theme="1"/>
        <rFont val="Arial"/>
        <family val="2"/>
      </rPr>
      <t xml:space="preserve">                                                                                                                                                                                                                                                                                            From the daily data, we can see  that some companies like GMR Infra and Lloyd Metals had very high annual returns (above 98% and 161%), but they also  were riskier around 28% and 19% respectively. In contrary to it, companies like Wipro and Asian Paints had low returns (around 0–3%) but also lower risk. The portfolio, however, had a moderate return of 15.39% and a low risk of 5.35%. This means the portfolio is more stable than high-return, high-risk stocks and better performing than low-return stocks.
</t>
    </r>
    <r>
      <rPr>
        <u/>
        <sz val="13"/>
        <color theme="1"/>
        <rFont val="Arial"/>
        <family val="2"/>
      </rPr>
      <t>Weekly Data Observations:</t>
    </r>
    <r>
      <rPr>
        <sz val="13"/>
        <color theme="1"/>
        <rFont val="Arial"/>
        <family val="2"/>
      </rPr>
      <t xml:space="preserve">
In the weekly data, the individual company returns were even higher in some cases. For instance, GMR Infra had a weekly return of 232.52%, and Nvidia had 87.96%, but again, both came with very high risks—42.13% and 26.24% respectively. On the other hand, Wipro and Asian Paints had negative or very low returns. The portfolio return was 34.72% with a risk of only 5.23%, which shows that diversification worked well again. The scatter plot clearly showed that the portfolio gave a better balance of return vs risk compared to many individual stocks.
</t>
    </r>
    <r>
      <rPr>
        <u/>
        <sz val="13"/>
        <color theme="1"/>
        <rFont val="Arial"/>
        <family val="2"/>
      </rPr>
      <t>Monthly Data Observations:</t>
    </r>
    <r>
      <rPr>
        <sz val="13"/>
        <color theme="1"/>
        <rFont val="Arial"/>
        <family val="2"/>
      </rPr>
      <t xml:space="preserve">
With monthly data, the return numbers were slightly lower, but the risk also dropped. For example, Lloyd Metals had a monthly return of 281.88% but also a huge risk of 69.31%. Wipro and ONGC gave low or even negative returns. The portfolio stood out with a return of 42.22% and the lowest risk of 4.88% among all time periods. This supports the idea that monthly data gives smoother and more reliable performance by filtering short-term price noise.
</t>
    </r>
    <r>
      <rPr>
        <u/>
        <sz val="13"/>
        <color theme="1"/>
        <rFont val="Arial"/>
        <family val="2"/>
      </rPr>
      <t>Conclusion:</t>
    </r>
    <r>
      <rPr>
        <sz val="13"/>
        <color theme="1"/>
        <rFont val="Arial"/>
        <family val="2"/>
      </rPr>
      <t xml:space="preserve">
Across all three periods—daily, weekly, and monthly—the equal-weighted portfolio consistently gave a good return with low risk, especially compared to individual companies. This confirms that diversification reduces risk and improves the overall performance of a portfolio. The scatter plot clearly reflects that the portfolio is placed in an ideal spot with lower risk and decent return, and can be invested in portfolio than individual asset.</t>
    </r>
  </si>
  <si>
    <t>GMR Infra</t>
  </si>
  <si>
    <t>Nvidiea</t>
  </si>
  <si>
    <t>DAILY RETURNS OF STOCKS</t>
  </si>
  <si>
    <t xml:space="preserve">Different Metrics </t>
  </si>
  <si>
    <t>wipro</t>
  </si>
  <si>
    <t>gmrinfra</t>
  </si>
  <si>
    <t>vedanta</t>
  </si>
  <si>
    <t>idea</t>
  </si>
  <si>
    <t>Adani Wilmar</t>
  </si>
  <si>
    <t>ongc</t>
  </si>
  <si>
    <t>Portfolio</t>
  </si>
  <si>
    <t>Returns</t>
  </si>
  <si>
    <t>Risk(Variance)</t>
  </si>
  <si>
    <t>Annual Risk(Variance)</t>
  </si>
  <si>
    <t>Covariance Matrix</t>
  </si>
  <si>
    <t>Standard Deviation(Volatility)</t>
  </si>
  <si>
    <t>Annual Volatility</t>
  </si>
  <si>
    <t>GmrInfra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</si>
</sst>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yy"/>
    <numFmt numFmtId="165" formatCode="0.000000000%"/>
    <numFmt numFmtId="166" formatCode="0.000%"/>
    <numFmt numFmtId="167" formatCode="0.0000000"/>
  </numFmts>
  <fonts count="34" x14ac:knownFonts="1">
    <font>
      <sz val="10"/>
      <color rgb="FF000000"/>
      <name val="Arial"/>
      <scheme val="minor"/>
    </font>
    <font>
      <sz val="12"/>
      <color theme="1"/>
      <name val="Arial"/>
      <family val="2"/>
      <scheme val="minor"/>
    </font>
    <font>
      <sz val="10"/>
      <color theme="1"/>
      <name val="Arial"/>
      <family val="2"/>
      <scheme val="minor"/>
    </font>
    <font>
      <sz val="12"/>
      <color rgb="FF000000"/>
      <name val="Calibri"/>
      <family val="2"/>
    </font>
    <font>
      <b/>
      <sz val="12"/>
      <color rgb="FF000000"/>
      <name val="Calibri"/>
      <family val="2"/>
    </font>
    <font>
      <sz val="10"/>
      <color rgb="FFFFFFFF"/>
      <name val="Roboto"/>
    </font>
    <font>
      <b/>
      <sz val="10"/>
      <color rgb="FF000000"/>
      <name val="Roboto"/>
    </font>
    <font>
      <b/>
      <sz val="10"/>
      <color rgb="FFFFFFFF"/>
      <name val="Arial"/>
      <family val="2"/>
      <scheme val="minor"/>
    </font>
    <font>
      <sz val="10"/>
      <name val="Arial"/>
      <family val="2"/>
    </font>
    <font>
      <sz val="10"/>
      <color rgb="FFFFFFFF"/>
      <name val="Arial"/>
      <family val="2"/>
      <scheme val="minor"/>
    </font>
    <font>
      <sz val="10"/>
      <color theme="1"/>
      <name val="Roboto"/>
    </font>
    <font>
      <b/>
      <sz val="12"/>
      <color theme="1"/>
      <name val="Roboto"/>
    </font>
    <font>
      <b/>
      <sz val="11"/>
      <color rgb="FFFFFFFF"/>
      <name val="Arial"/>
      <family val="2"/>
      <scheme val="minor"/>
    </font>
    <font>
      <b/>
      <i/>
      <sz val="10"/>
      <color theme="1"/>
      <name val="Arial"/>
      <family val="2"/>
      <scheme val="minor"/>
    </font>
    <font>
      <b/>
      <sz val="12"/>
      <color rgb="FF000000"/>
      <name val="Roboto"/>
    </font>
    <font>
      <b/>
      <sz val="12"/>
      <color rgb="FFFFFFFF"/>
      <name val="Arial"/>
      <family val="2"/>
      <scheme val="minor"/>
    </font>
    <font>
      <b/>
      <sz val="10"/>
      <color theme="1"/>
      <name val="Roboto"/>
    </font>
    <font>
      <sz val="16"/>
      <color theme="1"/>
      <name val="Arial"/>
      <family val="2"/>
      <scheme val="minor"/>
    </font>
    <font>
      <b/>
      <sz val="10"/>
      <color theme="1"/>
      <name val="Arial"/>
      <family val="2"/>
      <scheme val="minor"/>
    </font>
    <font>
      <sz val="14"/>
      <color theme="1"/>
      <name val="Arial"/>
      <family val="2"/>
      <scheme val="minor"/>
    </font>
    <font>
      <b/>
      <i/>
      <sz val="10"/>
      <color theme="1"/>
      <name val="Arial"/>
      <family val="2"/>
    </font>
    <font>
      <u/>
      <sz val="13"/>
      <color theme="1"/>
      <name val="Arial"/>
      <family val="2"/>
    </font>
    <font>
      <sz val="13"/>
      <color theme="1"/>
      <name val="Arial"/>
      <family val="2"/>
    </font>
    <font>
      <b/>
      <sz val="12"/>
      <color theme="0"/>
      <name val="Arial"/>
      <family val="2"/>
      <scheme val="minor"/>
    </font>
    <font>
      <b/>
      <sz val="11"/>
      <color theme="0"/>
      <name val="Arial"/>
      <family val="2"/>
      <scheme val="minor"/>
    </font>
    <font>
      <sz val="10"/>
      <color theme="0"/>
      <name val="Arial"/>
      <family val="2"/>
      <scheme val="minor"/>
    </font>
    <font>
      <b/>
      <sz val="13"/>
      <color theme="0"/>
      <name val="Arial"/>
      <family val="2"/>
      <scheme val="minor"/>
    </font>
    <font>
      <b/>
      <sz val="25"/>
      <color theme="0"/>
      <name val="Arial (Body)"/>
    </font>
    <font>
      <sz val="10"/>
      <color theme="0"/>
      <name val="Arial (Body)"/>
    </font>
    <font>
      <b/>
      <sz val="17"/>
      <color theme="0"/>
      <name val="Arial (Body)"/>
    </font>
    <font>
      <b/>
      <sz val="24"/>
      <color theme="0"/>
      <name val="Arial (Body)"/>
    </font>
    <font>
      <sz val="13"/>
      <color theme="1"/>
      <name val="Arial"/>
      <family val="2"/>
      <scheme val="minor"/>
    </font>
    <font>
      <b/>
      <sz val="13"/>
      <color theme="1"/>
      <name val="Arial"/>
      <family val="2"/>
      <scheme val="minor"/>
    </font>
    <font>
      <b/>
      <sz val="14"/>
      <color theme="0"/>
      <name val="Arial (Body)"/>
    </font>
  </fonts>
  <fills count="22">
    <fill>
      <patternFill patternType="none"/>
    </fill>
    <fill>
      <patternFill patternType="gray125"/>
    </fill>
    <fill>
      <patternFill patternType="solid">
        <fgColor rgb="FF3D85C6"/>
        <bgColor rgb="FF3D85C6"/>
      </patternFill>
    </fill>
    <fill>
      <patternFill patternType="solid">
        <fgColor rgb="FFA2C4C9"/>
        <bgColor rgb="FFA2C4C9"/>
      </patternFill>
    </fill>
    <fill>
      <patternFill patternType="solid">
        <fgColor rgb="FF45818E"/>
        <bgColor rgb="FF45818E"/>
      </patternFill>
    </fill>
    <fill>
      <patternFill patternType="solid">
        <fgColor rgb="FFFFFFFF"/>
        <bgColor rgb="FFFFFFFF"/>
      </patternFill>
    </fill>
    <fill>
      <patternFill patternType="solid">
        <fgColor rgb="FFCFE2F3"/>
        <bgColor rgb="FFCFE2F3"/>
      </patternFill>
    </fill>
    <fill>
      <patternFill patternType="solid">
        <fgColor rgb="FFA64D79"/>
        <bgColor rgb="FFA64D79"/>
      </patternFill>
    </fill>
    <fill>
      <patternFill patternType="solid">
        <fgColor rgb="FFF4CCCC"/>
        <bgColor rgb="FFF4CCCC"/>
      </patternFill>
    </fill>
    <fill>
      <patternFill patternType="solid">
        <fgColor rgb="FFE6B8AF"/>
        <bgColor rgb="FFE6B8AF"/>
      </patternFill>
    </fill>
    <fill>
      <patternFill patternType="solid">
        <fgColor rgb="FFBF9000"/>
        <bgColor rgb="FFBF9000"/>
      </patternFill>
    </fill>
    <fill>
      <patternFill patternType="solid">
        <fgColor rgb="FFFFF2CC"/>
        <bgColor rgb="FFFFF2CC"/>
      </patternFill>
    </fill>
    <fill>
      <patternFill patternType="solid">
        <fgColor rgb="FF3C78D8"/>
        <bgColor rgb="FF3C78D8"/>
      </patternFill>
    </fill>
    <fill>
      <patternFill patternType="solid">
        <fgColor theme="4" tint="-0.499984740745262"/>
        <bgColor indexed="64"/>
      </patternFill>
    </fill>
    <fill>
      <patternFill patternType="solid">
        <fgColor theme="4" tint="-0.499984740745262"/>
        <bgColor rgb="FFF4CCCC"/>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rgb="FFD5A6BD"/>
      </patternFill>
    </fill>
    <fill>
      <patternFill patternType="solid">
        <fgColor theme="4" tint="0.59999389629810485"/>
        <bgColor rgb="FFF4CCCC"/>
      </patternFill>
    </fill>
    <fill>
      <patternFill patternType="solid">
        <fgColor theme="4" tint="0.59999389629810485"/>
        <bgColor indexed="64"/>
      </patternFill>
    </fill>
    <fill>
      <patternFill patternType="solid">
        <fgColor theme="4" tint="0.79998168889431442"/>
        <bgColor rgb="FF9FC5E8"/>
      </patternFill>
    </fill>
  </fills>
  <borders count="6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6F8F9"/>
      </right>
      <top style="thin">
        <color rgb="FFF6F8F9"/>
      </top>
      <bottom style="thin">
        <color rgb="FFF6F8F9"/>
      </bottom>
      <diagonal/>
    </border>
    <border>
      <left style="thin">
        <color rgb="FFF6F8F9"/>
      </left>
      <right style="thin">
        <color rgb="FFF6F8F9"/>
      </right>
      <top style="thin">
        <color rgb="FFF6F8F9"/>
      </top>
      <bottom style="thin">
        <color rgb="FFF6F8F9"/>
      </bottom>
      <diagonal/>
    </border>
    <border>
      <left style="thin">
        <color rgb="FFF6F8F9"/>
      </left>
      <right style="thin">
        <color rgb="FF442F65"/>
      </right>
      <top style="thin">
        <color rgb="FFF6F8F9"/>
      </top>
      <bottom style="thin">
        <color rgb="FFF6F8F9"/>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
      <left style="thin">
        <color rgb="FF442F65"/>
      </left>
      <right style="thin">
        <color rgb="FFF6F8F9"/>
      </right>
      <top style="thin">
        <color rgb="FFF6F8F9"/>
      </top>
      <bottom style="thin">
        <color rgb="FF442F65"/>
      </bottom>
      <diagonal/>
    </border>
    <border>
      <left style="thin">
        <color rgb="FFF6F8F9"/>
      </left>
      <right style="thin">
        <color rgb="FFF6F8F9"/>
      </right>
      <top style="thin">
        <color rgb="FFF6F8F9"/>
      </top>
      <bottom style="thin">
        <color rgb="FF442F65"/>
      </bottom>
      <diagonal/>
    </border>
    <border>
      <left style="thin">
        <color rgb="FFF6F8F9"/>
      </left>
      <right style="thin">
        <color rgb="FF442F65"/>
      </right>
      <top style="thin">
        <color rgb="FFF6F8F9"/>
      </top>
      <bottom style="thin">
        <color rgb="FF442F65"/>
      </bottom>
      <diagonal/>
    </border>
    <border>
      <left/>
      <right style="thin">
        <color rgb="FF3D85C6"/>
      </right>
      <top style="thin">
        <color rgb="FF000000"/>
      </top>
      <bottom/>
      <diagonal/>
    </border>
    <border>
      <left style="thin">
        <color rgb="FF3D85C6"/>
      </left>
      <right style="thin">
        <color rgb="FF3D85C6"/>
      </right>
      <top style="thin">
        <color rgb="FF000000"/>
      </top>
      <bottom/>
      <diagonal/>
    </border>
    <border>
      <left style="thin">
        <color rgb="FF3D85C6"/>
      </left>
      <right/>
      <top style="thin">
        <color rgb="FF000000"/>
      </top>
      <bottom/>
      <diagonal/>
    </border>
    <border>
      <left style="medium">
        <color rgb="FF434343"/>
      </left>
      <right style="medium">
        <color rgb="FF434343"/>
      </right>
      <top style="medium">
        <color rgb="FF434343"/>
      </top>
      <bottom style="medium">
        <color rgb="FF434343"/>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3D85C6"/>
      </bottom>
      <diagonal/>
    </border>
    <border>
      <left/>
      <right style="thin">
        <color rgb="FFFFFFFF"/>
      </right>
      <top/>
      <bottom/>
      <diagonal/>
    </border>
    <border>
      <left style="thin">
        <color rgb="FF000000"/>
      </left>
      <right/>
      <top style="thin">
        <color rgb="FF3D85C6"/>
      </top>
      <bottom style="thin">
        <color rgb="FF3D85C6"/>
      </bottom>
      <diagonal/>
    </border>
    <border>
      <left/>
      <right style="thin">
        <color rgb="FFCFE2F3"/>
      </right>
      <top style="thin">
        <color rgb="FFCFE2F3"/>
      </top>
      <bottom style="thin">
        <color rgb="FFCFE2F3"/>
      </bottom>
      <diagonal/>
    </border>
    <border>
      <left style="thin">
        <color rgb="FF000000"/>
      </left>
      <right/>
      <top style="thin">
        <color rgb="FF3D85C6"/>
      </top>
      <bottom style="thin">
        <color rgb="FF000000"/>
      </bottom>
      <diagonal/>
    </border>
    <border>
      <left/>
      <right style="thin">
        <color rgb="FFCFE2F3"/>
      </right>
      <top style="thin">
        <color rgb="FFCFE2F3"/>
      </top>
      <bottom style="thin">
        <color rgb="FF000000"/>
      </bottom>
      <diagonal/>
    </border>
    <border>
      <left style="thin">
        <color rgb="FF000000"/>
      </left>
      <right/>
      <top style="thin">
        <color rgb="FF000000"/>
      </top>
      <bottom style="thin">
        <color rgb="FFA64D79"/>
      </bottom>
      <diagonal/>
    </border>
    <border>
      <left/>
      <right/>
      <top style="thin">
        <color rgb="FF000000"/>
      </top>
      <bottom style="thin">
        <color rgb="FFA64D79"/>
      </bottom>
      <diagonal/>
    </border>
    <border>
      <left/>
      <right style="thin">
        <color rgb="FF000000"/>
      </right>
      <top style="thin">
        <color rgb="FF000000"/>
      </top>
      <bottom style="thin">
        <color rgb="FFA64D79"/>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CFE2F3"/>
      </top>
      <bottom style="thin">
        <color rgb="FFCFE2F3"/>
      </bottom>
      <diagonal/>
    </border>
    <border>
      <left/>
      <right/>
      <top style="thin">
        <color rgb="FFCFE2F3"/>
      </top>
      <bottom style="thin">
        <color rgb="FF000000"/>
      </bottom>
      <diagonal/>
    </border>
    <border>
      <left style="medium">
        <color rgb="FF434343"/>
      </left>
      <right/>
      <top style="medium">
        <color rgb="FF434343"/>
      </top>
      <bottom style="medium">
        <color rgb="FF434343"/>
      </bottom>
      <diagonal/>
    </border>
    <border>
      <left/>
      <right/>
      <top style="medium">
        <color rgb="FF434343"/>
      </top>
      <bottom style="medium">
        <color rgb="FF434343"/>
      </bottom>
      <diagonal/>
    </border>
    <border>
      <left/>
      <right style="medium">
        <color rgb="FF434343"/>
      </right>
      <top style="medium">
        <color rgb="FF434343"/>
      </top>
      <bottom style="medium">
        <color rgb="FF434343"/>
      </bottom>
      <diagonal/>
    </border>
    <border>
      <left style="medium">
        <color rgb="FF434343"/>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434343"/>
      </right>
      <top/>
      <bottom style="thin">
        <color rgb="FF000000"/>
      </bottom>
      <diagonal/>
    </border>
    <border>
      <left style="medium">
        <color rgb="FF434343"/>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434343"/>
      </right>
      <top style="thin">
        <color rgb="FF000000"/>
      </top>
      <bottom style="thin">
        <color rgb="FF000000"/>
      </bottom>
      <diagonal/>
    </border>
    <border>
      <left style="medium">
        <color rgb="FF434343"/>
      </left>
      <right style="thin">
        <color rgb="FF000000"/>
      </right>
      <top style="thin">
        <color rgb="FF000000"/>
      </top>
      <bottom style="medium">
        <color rgb="FF434343"/>
      </bottom>
      <diagonal/>
    </border>
    <border>
      <left style="thin">
        <color rgb="FF000000"/>
      </left>
      <right style="thin">
        <color rgb="FF000000"/>
      </right>
      <top style="thin">
        <color rgb="FF000000"/>
      </top>
      <bottom style="medium">
        <color rgb="FF434343"/>
      </bottom>
      <diagonal/>
    </border>
    <border>
      <left style="thin">
        <color rgb="FF000000"/>
      </left>
      <right style="medium">
        <color rgb="FF434343"/>
      </right>
      <top style="thin">
        <color rgb="FF000000"/>
      </top>
      <bottom style="medium">
        <color rgb="FF43434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FFFFFF"/>
      </left>
      <right/>
      <top style="thin">
        <color rgb="FFFFFFFF"/>
      </top>
      <bottom style="thin">
        <color rgb="FFFFFFFF"/>
      </bottom>
      <diagonal/>
    </border>
    <border>
      <left style="thin">
        <color rgb="FFF6F8F9"/>
      </left>
      <right/>
      <top style="thin">
        <color rgb="FFF6F8F9"/>
      </top>
      <bottom style="thin">
        <color rgb="FFF6F8F9"/>
      </bottom>
      <diagonal/>
    </border>
    <border>
      <left style="thin">
        <color rgb="FFFFFFFF"/>
      </left>
      <right/>
      <top style="thin">
        <color rgb="FFFFFFFF"/>
      </top>
      <bottom style="thin">
        <color rgb="FF442F65"/>
      </bottom>
      <diagonal/>
    </border>
    <border>
      <left style="thin">
        <color rgb="FF5B3F86"/>
      </left>
      <right/>
      <top style="thin">
        <color rgb="FF442F65"/>
      </top>
      <bottom style="thin">
        <color rgb="FF442F65"/>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43">
    <xf numFmtId="0" fontId="0" fillId="0" borderId="0" xfId="0"/>
    <xf numFmtId="164" fontId="3" fillId="0" borderId="4" xfId="0" applyNumberFormat="1" applyFont="1" applyBorder="1" applyAlignment="1">
      <alignment horizontal="right"/>
    </xf>
    <xf numFmtId="0" fontId="3" fillId="0" borderId="5" xfId="0" applyFont="1" applyBorder="1" applyAlignment="1">
      <alignment horizontal="right"/>
    </xf>
    <xf numFmtId="10" fontId="2" fillId="0" borderId="5" xfId="0" applyNumberFormat="1" applyFont="1" applyBorder="1" applyAlignment="1">
      <alignment vertical="center"/>
    </xf>
    <xf numFmtId="165" fontId="2" fillId="0" borderId="6" xfId="0" applyNumberFormat="1" applyFont="1" applyBorder="1" applyAlignment="1">
      <alignment vertical="center"/>
    </xf>
    <xf numFmtId="0" fontId="2" fillId="0" borderId="6" xfId="0" applyFont="1" applyBorder="1" applyAlignment="1">
      <alignment vertical="center"/>
    </xf>
    <xf numFmtId="164" fontId="3" fillId="0" borderId="4" xfId="0" applyNumberFormat="1" applyFont="1" applyBorder="1"/>
    <xf numFmtId="0" fontId="3" fillId="0" borderId="5" xfId="0" applyFont="1" applyBorder="1"/>
    <xf numFmtId="164" fontId="3" fillId="0" borderId="7" xfId="0" applyNumberFormat="1" applyFont="1" applyBorder="1" applyAlignment="1">
      <alignment horizontal="right"/>
    </xf>
    <xf numFmtId="0" fontId="3" fillId="0" borderId="8" xfId="0" applyFont="1" applyBorder="1" applyAlignment="1">
      <alignment horizontal="right"/>
    </xf>
    <xf numFmtId="10" fontId="2" fillId="0" borderId="8" xfId="0" applyNumberFormat="1" applyFont="1" applyBorder="1" applyAlignment="1">
      <alignment vertical="center"/>
    </xf>
    <xf numFmtId="165" fontId="2" fillId="0" borderId="9" xfId="0" applyNumberFormat="1" applyFont="1" applyBorder="1" applyAlignment="1">
      <alignment vertical="center"/>
    </xf>
    <xf numFmtId="0" fontId="2" fillId="0" borderId="9" xfId="0" applyFont="1" applyBorder="1" applyAlignment="1">
      <alignment vertical="center"/>
    </xf>
    <xf numFmtId="164" fontId="3" fillId="0" borderId="7" xfId="0" applyNumberFormat="1" applyFont="1" applyBorder="1"/>
    <xf numFmtId="0" fontId="3" fillId="0" borderId="8" xfId="0" applyFont="1" applyBorder="1"/>
    <xf numFmtId="0" fontId="4" fillId="0" borderId="4" xfId="0" applyFont="1" applyBorder="1" applyAlignment="1">
      <alignment horizontal="right"/>
    </xf>
    <xf numFmtId="0" fontId="2" fillId="0" borderId="5" xfId="0" applyFont="1" applyBorder="1" applyAlignment="1">
      <alignment vertical="center"/>
    </xf>
    <xf numFmtId="0" fontId="3" fillId="0" borderId="7" xfId="0" applyFont="1" applyBorder="1" applyAlignment="1">
      <alignment horizontal="right"/>
    </xf>
    <xf numFmtId="10" fontId="3" fillId="0" borderId="8" xfId="0" applyNumberFormat="1" applyFont="1" applyBorder="1"/>
    <xf numFmtId="0" fontId="4" fillId="0" borderId="7" xfId="0" applyFont="1" applyBorder="1" applyAlignment="1">
      <alignment horizontal="right"/>
    </xf>
    <xf numFmtId="0" fontId="2" fillId="0" borderId="8"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10" fontId="2" fillId="0" borderId="11" xfId="0" applyNumberFormat="1" applyFont="1" applyBorder="1" applyAlignment="1">
      <alignment vertical="center"/>
    </xf>
    <xf numFmtId="165" fontId="2" fillId="0" borderId="12" xfId="0" applyNumberFormat="1" applyFont="1" applyBorder="1" applyAlignment="1">
      <alignment vertical="center"/>
    </xf>
    <xf numFmtId="164" fontId="2" fillId="0" borderId="10" xfId="0" applyNumberFormat="1" applyFont="1" applyBorder="1" applyAlignment="1">
      <alignment vertical="center"/>
    </xf>
    <xf numFmtId="0" fontId="2" fillId="0" borderId="12" xfId="0" applyFont="1" applyBorder="1" applyAlignment="1">
      <alignment vertical="center"/>
    </xf>
    <xf numFmtId="164" fontId="2" fillId="0" borderId="4" xfId="0" applyNumberFormat="1" applyFont="1" applyBorder="1" applyAlignment="1">
      <alignment vertical="center"/>
    </xf>
    <xf numFmtId="0" fontId="2" fillId="0" borderId="0" xfId="0" applyFont="1"/>
    <xf numFmtId="10" fontId="2" fillId="0" borderId="0" xfId="0" applyNumberFormat="1" applyFont="1"/>
    <xf numFmtId="164" fontId="2" fillId="0" borderId="0" xfId="0" applyNumberFormat="1" applyFont="1"/>
    <xf numFmtId="164" fontId="2" fillId="0" borderId="13" xfId="0" applyNumberFormat="1" applyFont="1" applyBorder="1" applyAlignment="1">
      <alignment vertical="center"/>
    </xf>
    <xf numFmtId="0" fontId="2" fillId="0" borderId="14" xfId="0" applyFont="1" applyBorder="1" applyAlignment="1">
      <alignment vertical="center"/>
    </xf>
    <xf numFmtId="10" fontId="2" fillId="0" borderId="14" xfId="0" applyNumberFormat="1" applyFont="1" applyBorder="1" applyAlignment="1">
      <alignment vertical="center"/>
    </xf>
    <xf numFmtId="0" fontId="2" fillId="0" borderId="15" xfId="0" applyFont="1" applyBorder="1" applyAlignment="1">
      <alignment vertical="center"/>
    </xf>
    <xf numFmtId="0" fontId="5" fillId="2" borderId="16" xfId="0" applyFont="1" applyFill="1" applyBorder="1" applyAlignment="1">
      <alignment vertical="center"/>
    </xf>
    <xf numFmtId="0" fontId="5" fillId="2" borderId="17" xfId="0" applyFont="1" applyFill="1" applyBorder="1" applyAlignment="1">
      <alignment vertical="center"/>
    </xf>
    <xf numFmtId="0" fontId="5" fillId="2" borderId="18" xfId="0" applyFont="1" applyFill="1" applyBorder="1" applyAlignment="1">
      <alignment vertical="center"/>
    </xf>
    <xf numFmtId="0" fontId="6" fillId="3" borderId="19" xfId="0" applyFont="1" applyFill="1" applyBorder="1" applyAlignment="1">
      <alignment vertical="center"/>
    </xf>
    <xf numFmtId="0" fontId="9" fillId="2" borderId="0" xfId="0" applyFont="1" applyFill="1"/>
    <xf numFmtId="4" fontId="10" fillId="5" borderId="0" xfId="0" applyNumberFormat="1" applyFont="1" applyFill="1"/>
    <xf numFmtId="166" fontId="11" fillId="3" borderId="0" xfId="0" applyNumberFormat="1" applyFont="1" applyFill="1"/>
    <xf numFmtId="0" fontId="2" fillId="0" borderId="23" xfId="0" applyFont="1" applyBorder="1"/>
    <xf numFmtId="0" fontId="2" fillId="0" borderId="24" xfId="0" applyFont="1" applyBorder="1"/>
    <xf numFmtId="0" fontId="9" fillId="2" borderId="25" xfId="0" applyFont="1" applyFill="1" applyBorder="1"/>
    <xf numFmtId="166" fontId="10" fillId="5" borderId="26" xfId="0" applyNumberFormat="1" applyFont="1" applyFill="1" applyBorder="1"/>
    <xf numFmtId="166" fontId="11" fillId="3" borderId="26" xfId="0" applyNumberFormat="1" applyFont="1" applyFill="1" applyBorder="1"/>
    <xf numFmtId="0" fontId="9" fillId="2" borderId="27" xfId="0" applyFont="1" applyFill="1" applyBorder="1"/>
    <xf numFmtId="10" fontId="10" fillId="6" borderId="28" xfId="0" applyNumberFormat="1" applyFont="1" applyFill="1" applyBorder="1"/>
    <xf numFmtId="10" fontId="11" fillId="3" borderId="28" xfId="0" applyNumberFormat="1" applyFont="1" applyFill="1" applyBorder="1"/>
    <xf numFmtId="10" fontId="10" fillId="0" borderId="26" xfId="0" applyNumberFormat="1" applyFont="1" applyBorder="1"/>
    <xf numFmtId="0" fontId="9" fillId="2" borderId="29" xfId="0" applyFont="1" applyFill="1" applyBorder="1"/>
    <xf numFmtId="10" fontId="10" fillId="6" borderId="30" xfId="0" applyNumberFormat="1" applyFont="1" applyFill="1" applyBorder="1"/>
    <xf numFmtId="10" fontId="11" fillId="3" borderId="30" xfId="0" applyNumberFormat="1" applyFont="1" applyFill="1" applyBorder="1"/>
    <xf numFmtId="0" fontId="2" fillId="0" borderId="34" xfId="0" applyFont="1" applyBorder="1"/>
    <xf numFmtId="164" fontId="2" fillId="0" borderId="35" xfId="0" applyNumberFormat="1" applyFont="1" applyBorder="1"/>
    <xf numFmtId="0" fontId="2" fillId="0" borderId="35" xfId="0" applyFont="1" applyBorder="1"/>
    <xf numFmtId="10" fontId="2" fillId="0" borderId="35" xfId="0" applyNumberFormat="1" applyFont="1" applyBorder="1"/>
    <xf numFmtId="0" fontId="2" fillId="0" borderId="36" xfId="0" applyFont="1" applyBorder="1"/>
    <xf numFmtId="14" fontId="3" fillId="0" borderId="4" xfId="0" applyNumberFormat="1" applyFont="1" applyBorder="1" applyAlignment="1">
      <alignment horizontal="right"/>
    </xf>
    <xf numFmtId="14" fontId="3" fillId="0" borderId="7" xfId="0" applyNumberFormat="1" applyFont="1" applyBorder="1" applyAlignment="1">
      <alignment horizontal="right"/>
    </xf>
    <xf numFmtId="0" fontId="14" fillId="9" borderId="19" xfId="0" applyFont="1" applyFill="1" applyBorder="1" applyAlignment="1">
      <alignment horizontal="center" vertical="center"/>
    </xf>
    <xf numFmtId="0" fontId="15" fillId="9" borderId="19" xfId="0" applyFont="1" applyFill="1" applyBorder="1" applyAlignment="1">
      <alignment horizontal="center"/>
    </xf>
    <xf numFmtId="0" fontId="9" fillId="0" borderId="0" xfId="0" applyFont="1"/>
    <xf numFmtId="166" fontId="10" fillId="5" borderId="0" xfId="0" applyNumberFormat="1" applyFont="1" applyFill="1"/>
    <xf numFmtId="166" fontId="11" fillId="9" borderId="19" xfId="0" applyNumberFormat="1" applyFont="1" applyFill="1" applyBorder="1" applyAlignment="1">
      <alignment horizontal="center"/>
    </xf>
    <xf numFmtId="10" fontId="10" fillId="6" borderId="37" xfId="0" applyNumberFormat="1" applyFont="1" applyFill="1" applyBorder="1"/>
    <xf numFmtId="10" fontId="11" fillId="9" borderId="19" xfId="0" applyNumberFormat="1" applyFont="1" applyFill="1" applyBorder="1" applyAlignment="1">
      <alignment horizontal="center"/>
    </xf>
    <xf numFmtId="10" fontId="10" fillId="6" borderId="38" xfId="0" applyNumberFormat="1" applyFont="1" applyFill="1" applyBorder="1"/>
    <xf numFmtId="164" fontId="3" fillId="0" borderId="10" xfId="0" applyNumberFormat="1" applyFont="1" applyBorder="1" applyAlignment="1">
      <alignment horizontal="right"/>
    </xf>
    <xf numFmtId="0" fontId="3" fillId="0" borderId="11" xfId="0" applyFont="1" applyBorder="1" applyAlignment="1">
      <alignment horizontal="right"/>
    </xf>
    <xf numFmtId="0" fontId="6" fillId="8" borderId="19" xfId="0" applyFont="1" applyFill="1" applyBorder="1" applyAlignment="1">
      <alignment horizontal="center" vertical="center"/>
    </xf>
    <xf numFmtId="0" fontId="10" fillId="5" borderId="0" xfId="0" applyFont="1" applyFill="1"/>
    <xf numFmtId="166" fontId="16" fillId="8" borderId="19" xfId="0" applyNumberFormat="1" applyFont="1" applyFill="1" applyBorder="1"/>
    <xf numFmtId="10" fontId="16" fillId="8" borderId="19" xfId="0" applyNumberFormat="1" applyFont="1" applyFill="1" applyBorder="1"/>
    <xf numFmtId="0" fontId="2" fillId="11" borderId="19" xfId="0" applyFont="1" applyFill="1" applyBorder="1"/>
    <xf numFmtId="10" fontId="2" fillId="11" borderId="19" xfId="0" applyNumberFormat="1" applyFont="1" applyFill="1" applyBorder="1"/>
    <xf numFmtId="0" fontId="2" fillId="0" borderId="19" xfId="0" applyFont="1" applyBorder="1"/>
    <xf numFmtId="167" fontId="2" fillId="0" borderId="19" xfId="0" applyNumberFormat="1" applyFont="1" applyBorder="1"/>
    <xf numFmtId="0" fontId="7" fillId="4" borderId="20" xfId="0" applyFont="1" applyFill="1" applyBorder="1" applyAlignment="1">
      <alignment horizontal="center" vertical="center"/>
    </xf>
    <xf numFmtId="0" fontId="8" fillId="0" borderId="20" xfId="0" applyFont="1" applyBorder="1"/>
    <xf numFmtId="0" fontId="8" fillId="0" borderId="21" xfId="0" applyFont="1" applyBorder="1"/>
    <xf numFmtId="0" fontId="7" fillId="4" borderId="22" xfId="0" applyFont="1" applyFill="1" applyBorder="1" applyAlignment="1">
      <alignment horizontal="center" vertical="center"/>
    </xf>
    <xf numFmtId="0" fontId="13" fillId="0" borderId="23" xfId="0" applyFont="1" applyBorder="1" applyAlignment="1">
      <alignment vertical="top" wrapText="1"/>
    </xf>
    <xf numFmtId="0" fontId="0" fillId="0" borderId="0" xfId="0"/>
    <xf numFmtId="0" fontId="8" fillId="0" borderId="24" xfId="0" applyFont="1" applyBorder="1"/>
    <xf numFmtId="0" fontId="8" fillId="0" borderId="23" xfId="0" applyFont="1" applyBorder="1"/>
    <xf numFmtId="0" fontId="8" fillId="0" borderId="34" xfId="0" applyFont="1" applyBorder="1"/>
    <xf numFmtId="0" fontId="8" fillId="0" borderId="35" xfId="0" applyFont="1" applyBorder="1"/>
    <xf numFmtId="0" fontId="8" fillId="0" borderId="36" xfId="0" applyFont="1" applyBorder="1"/>
    <xf numFmtId="0" fontId="12" fillId="7" borderId="31" xfId="0" applyFont="1" applyFill="1" applyBorder="1" applyAlignment="1">
      <alignment horizontal="center" vertical="center"/>
    </xf>
    <xf numFmtId="0" fontId="8" fillId="0" borderId="32" xfId="0" applyFont="1" applyBorder="1"/>
    <xf numFmtId="0" fontId="8" fillId="0" borderId="33" xfId="0" applyFont="1" applyBorder="1"/>
    <xf numFmtId="0" fontId="2" fillId="0" borderId="23" xfId="0" applyFont="1" applyBorder="1" applyAlignment="1">
      <alignment vertical="top" wrapText="1"/>
    </xf>
    <xf numFmtId="0" fontId="17" fillId="0" borderId="23" xfId="0" applyFont="1" applyBorder="1" applyAlignment="1">
      <alignment vertical="top" wrapText="1"/>
    </xf>
    <xf numFmtId="0" fontId="24" fillId="13" borderId="51" xfId="0" applyFont="1" applyFill="1" applyBorder="1" applyAlignment="1">
      <alignment horizontal="center"/>
    </xf>
    <xf numFmtId="0" fontId="24" fillId="13" borderId="52" xfId="0" applyFont="1" applyFill="1" applyBorder="1" applyAlignment="1">
      <alignment horizontal="center"/>
    </xf>
    <xf numFmtId="0" fontId="24" fillId="13" borderId="53" xfId="0" applyFont="1" applyFill="1" applyBorder="1" applyAlignment="1">
      <alignment horizontal="center"/>
    </xf>
    <xf numFmtId="0" fontId="24" fillId="13" borderId="54" xfId="0" applyFont="1" applyFill="1" applyBorder="1"/>
    <xf numFmtId="0" fontId="25" fillId="13" borderId="1" xfId="0" applyFont="1" applyFill="1" applyBorder="1" applyAlignment="1">
      <alignment horizontal="left" vertical="center" wrapText="1"/>
    </xf>
    <xf numFmtId="0" fontId="25" fillId="13" borderId="2" xfId="0" applyFont="1" applyFill="1" applyBorder="1" applyAlignment="1">
      <alignment horizontal="left" vertical="center" wrapText="1"/>
    </xf>
    <xf numFmtId="0" fontId="25" fillId="13" borderId="3" xfId="0" applyFont="1" applyFill="1" applyBorder="1" applyAlignment="1">
      <alignment horizontal="left" vertical="center" wrapText="1"/>
    </xf>
    <xf numFmtId="0" fontId="27" fillId="16" borderId="39" xfId="0" applyFont="1" applyFill="1" applyBorder="1" applyAlignment="1">
      <alignment horizontal="center"/>
    </xf>
    <xf numFmtId="0" fontId="28" fillId="16" borderId="40" xfId="0" applyFont="1" applyFill="1" applyBorder="1"/>
    <xf numFmtId="0" fontId="28" fillId="16" borderId="41" xfId="0" applyFont="1" applyFill="1" applyBorder="1"/>
    <xf numFmtId="0" fontId="23" fillId="13" borderId="42" xfId="0" applyFont="1" applyFill="1" applyBorder="1"/>
    <xf numFmtId="0" fontId="23" fillId="13" borderId="43" xfId="0" applyFont="1" applyFill="1" applyBorder="1"/>
    <xf numFmtId="10" fontId="23" fillId="13" borderId="43" xfId="0" applyNumberFormat="1" applyFont="1" applyFill="1" applyBorder="1"/>
    <xf numFmtId="0" fontId="23" fillId="13" borderId="44" xfId="0" applyFont="1" applyFill="1" applyBorder="1"/>
    <xf numFmtId="10" fontId="1" fillId="0" borderId="45" xfId="0" applyNumberFormat="1" applyFont="1" applyBorder="1"/>
    <xf numFmtId="10" fontId="1" fillId="0" borderId="46" xfId="0" applyNumberFormat="1" applyFont="1" applyBorder="1"/>
    <xf numFmtId="10" fontId="1" fillId="0" borderId="47" xfId="0" applyNumberFormat="1" applyFont="1" applyBorder="1"/>
    <xf numFmtId="10" fontId="1" fillId="0" borderId="48" xfId="0" applyNumberFormat="1" applyFont="1" applyBorder="1"/>
    <xf numFmtId="10" fontId="1" fillId="0" borderId="49" xfId="0" applyNumberFormat="1" applyFont="1" applyBorder="1"/>
    <xf numFmtId="10" fontId="1" fillId="0" borderId="50" xfId="0" applyNumberFormat="1" applyFont="1" applyBorder="1"/>
    <xf numFmtId="10" fontId="1" fillId="0" borderId="43" xfId="0" applyNumberFormat="1" applyFont="1" applyBorder="1"/>
    <xf numFmtId="166" fontId="2" fillId="0" borderId="55" xfId="0" applyNumberFormat="1" applyFont="1" applyBorder="1" applyAlignment="1">
      <alignment vertical="center"/>
    </xf>
    <xf numFmtId="166" fontId="2" fillId="0" borderId="56" xfId="0" applyNumberFormat="1" applyFont="1" applyBorder="1" applyAlignment="1">
      <alignment vertical="center"/>
    </xf>
    <xf numFmtId="166" fontId="2" fillId="0" borderId="57" xfId="0" applyNumberFormat="1" applyFont="1" applyBorder="1" applyAlignment="1">
      <alignment vertical="center"/>
    </xf>
    <xf numFmtId="0" fontId="25" fillId="13" borderId="58" xfId="0" applyFont="1" applyFill="1" applyBorder="1" applyAlignment="1">
      <alignment horizontal="left" vertical="center" wrapText="1"/>
    </xf>
    <xf numFmtId="0" fontId="26" fillId="14" borderId="54" xfId="0" applyFont="1" applyFill="1" applyBorder="1" applyAlignment="1">
      <alignment horizontal="center" vertical="center" wrapText="1"/>
    </xf>
    <xf numFmtId="166" fontId="2" fillId="19" borderId="59" xfId="0" applyNumberFormat="1" applyFont="1" applyFill="1" applyBorder="1" applyAlignment="1">
      <alignment vertical="center"/>
    </xf>
    <xf numFmtId="166" fontId="2" fillId="19" borderId="60" xfId="0" applyNumberFormat="1" applyFont="1" applyFill="1" applyBorder="1" applyAlignment="1">
      <alignment vertical="center"/>
    </xf>
    <xf numFmtId="166" fontId="2" fillId="19" borderId="61" xfId="0" applyNumberFormat="1" applyFont="1" applyFill="1" applyBorder="1" applyAlignment="1">
      <alignment vertical="center"/>
    </xf>
    <xf numFmtId="166" fontId="2" fillId="18" borderId="60" xfId="0" applyNumberFormat="1" applyFont="1" applyFill="1" applyBorder="1" applyAlignment="1">
      <alignment vertical="center"/>
    </xf>
    <xf numFmtId="166" fontId="2" fillId="18" borderId="61" xfId="0" applyNumberFormat="1" applyFont="1" applyFill="1" applyBorder="1" applyAlignment="1">
      <alignment vertical="center"/>
    </xf>
    <xf numFmtId="10" fontId="2" fillId="19" borderId="0" xfId="0" applyNumberFormat="1" applyFont="1" applyFill="1" applyBorder="1" applyAlignment="1">
      <alignment vertical="center"/>
    </xf>
    <xf numFmtId="0" fontId="29" fillId="13" borderId="39" xfId="0" applyFont="1" applyFill="1" applyBorder="1" applyAlignment="1">
      <alignment horizontal="center"/>
    </xf>
    <xf numFmtId="0" fontId="28" fillId="13" borderId="40" xfId="0" applyFont="1" applyFill="1" applyBorder="1"/>
    <xf numFmtId="0" fontId="28" fillId="13" borderId="41" xfId="0" applyFont="1" applyFill="1" applyBorder="1"/>
    <xf numFmtId="0" fontId="30" fillId="10" borderId="39" xfId="0" applyFont="1" applyFill="1" applyBorder="1" applyAlignment="1">
      <alignment horizontal="center"/>
    </xf>
    <xf numFmtId="0" fontId="28" fillId="0" borderId="40" xfId="0" applyFont="1" applyBorder="1"/>
    <xf numFmtId="0" fontId="28" fillId="0" borderId="41" xfId="0" applyFont="1" applyBorder="1"/>
    <xf numFmtId="0" fontId="31" fillId="11" borderId="19" xfId="0" applyFont="1" applyFill="1" applyBorder="1"/>
    <xf numFmtId="0" fontId="32" fillId="11" borderId="19" xfId="0" applyFont="1" applyFill="1" applyBorder="1"/>
    <xf numFmtId="0" fontId="18" fillId="20" borderId="19" xfId="0" applyFont="1" applyFill="1" applyBorder="1"/>
    <xf numFmtId="0" fontId="31" fillId="15" borderId="19" xfId="0" applyFont="1" applyFill="1" applyBorder="1"/>
    <xf numFmtId="0" fontId="32" fillId="15" borderId="19" xfId="0" applyFont="1" applyFill="1" applyBorder="1"/>
    <xf numFmtId="167" fontId="18" fillId="17" borderId="19" xfId="0" applyNumberFormat="1" applyFont="1" applyFill="1" applyBorder="1"/>
    <xf numFmtId="0" fontId="19" fillId="21" borderId="19" xfId="0" applyFont="1" applyFill="1" applyBorder="1"/>
    <xf numFmtId="167" fontId="19" fillId="21" borderId="19" xfId="0" applyNumberFormat="1" applyFont="1" applyFill="1" applyBorder="1"/>
    <xf numFmtId="10" fontId="19" fillId="21" borderId="19" xfId="0" applyNumberFormat="1" applyFont="1" applyFill="1" applyBorder="1"/>
    <xf numFmtId="0" fontId="33" fillId="12" borderId="39" xfId="0" applyFont="1" applyFill="1" applyBorder="1" applyAlignment="1">
      <alignment horizontal="center"/>
    </xf>
  </cellXfs>
  <cellStyles count="1">
    <cellStyle name="Normal" xfId="0" builtinId="0"/>
  </cellStyles>
  <dxfs count="143">
    <dxf>
      <fill>
        <patternFill patternType="solid">
          <fgColor rgb="FFF4CCCC"/>
          <bgColor theme="4" tint="0.59999389629810485"/>
        </patternFill>
      </fill>
    </dxf>
    <dxf>
      <fill>
        <patternFill patternType="solid">
          <fgColor rgb="FFD5A6BD"/>
          <bgColor theme="4" tint="0.59999389629810485"/>
        </patternFill>
      </fill>
      <border diagonalUp="0" diagonalDown="0">
        <left style="thin">
          <color indexed="64"/>
        </left>
        <right style="thin">
          <color indexed="64"/>
        </right>
        <top/>
        <bottom/>
        <vertical/>
        <horizontal/>
      </border>
    </dxf>
    <dxf>
      <fill>
        <patternFill patternType="solid">
          <fgColor rgb="FFF4CCCC"/>
          <bgColor theme="4" tint="0.59999389629810485"/>
        </patternFill>
      </fill>
      <border diagonalUp="0" diagonalDown="0">
        <left style="thin">
          <color indexed="64"/>
        </left>
        <right style="thin">
          <color indexed="64"/>
        </right>
        <top/>
        <bottom/>
        <vertical/>
        <horizontal/>
      </border>
    </dxf>
    <dxf>
      <border outline="0">
        <right style="medium">
          <color rgb="FF434343"/>
        </right>
      </border>
    </dxf>
    <dxf>
      <border outline="0">
        <right style="thin">
          <color rgb="FFD5A6BD"/>
        </right>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border outline="0">
        <bottom style="thin">
          <color rgb="FF442F65"/>
        </bottom>
      </border>
    </dxf>
    <dxf>
      <font>
        <b val="0"/>
        <i val="0"/>
        <strike val="0"/>
        <condense val="0"/>
        <extend val="0"/>
        <outline val="0"/>
        <shadow val="0"/>
        <u val="none"/>
        <vertAlign val="baseline"/>
        <sz val="10"/>
        <color theme="0"/>
        <name val="Arial"/>
        <family val="2"/>
        <scheme val="minor"/>
      </font>
      <fill>
        <patternFill patternType="solid">
          <fgColor indexed="64"/>
          <bgColor theme="4" tint="-0.499984740745262"/>
        </patternFill>
      </fill>
      <alignment horizontal="left" vertical="center" textRotation="0" wrapText="1" indent="0" justifyLastLine="0" shrinkToFit="0" readingOrder="0"/>
      <border diagonalUp="0" diagonalDown="0" outline="0">
        <left style="thin">
          <color rgb="FF5B3F86"/>
        </left>
        <right style="thin">
          <color rgb="FF5B3F86"/>
        </right>
        <top/>
        <bottom/>
      </border>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ont>
        <strike val="0"/>
        <outline val="0"/>
        <shadow val="0"/>
        <u val="none"/>
        <vertAlign val="baseline"/>
        <color theme="0"/>
        <name val="Arial"/>
        <family val="2"/>
        <scheme val="minor"/>
      </font>
      <fill>
        <patternFill>
          <bgColor theme="4" tint="-0.499984740745262"/>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
      <fill>
        <patternFill patternType="solid">
          <fgColor rgb="FFF6F8F9"/>
          <bgColor rgb="FFF6F8F9"/>
        </patternFill>
      </fill>
    </dxf>
    <dxf>
      <fill>
        <patternFill patternType="solid">
          <fgColor rgb="FFFFFFFF"/>
          <bgColor rgb="FFFFFFFF"/>
        </patternFill>
      </fill>
    </dxf>
    <dxf>
      <fill>
        <patternFill patternType="solid">
          <fgColor rgb="FF5B3F86"/>
          <bgColor rgb="FF5B3F86"/>
        </patternFill>
      </fill>
    </dxf>
  </dxfs>
  <tableStyles count="30">
    <tableStyle name="Daily-style" pivot="0" count="3" xr9:uid="{00000000-0011-0000-FFFF-FFFF00000000}">
      <tableStyleElement type="headerRow" dxfId="142"/>
      <tableStyleElement type="firstRowStripe" dxfId="141"/>
      <tableStyleElement type="secondRowStripe" dxfId="140"/>
    </tableStyle>
    <tableStyle name="Daily-style 2" pivot="0" count="3" xr9:uid="{00000000-0011-0000-FFFF-FFFF01000000}">
      <tableStyleElement type="headerRow" dxfId="139"/>
      <tableStyleElement type="firstRowStripe" dxfId="138"/>
      <tableStyleElement type="secondRowStripe" dxfId="137"/>
    </tableStyle>
    <tableStyle name="Daily-style 3" pivot="0" count="3" xr9:uid="{00000000-0011-0000-FFFF-FFFF02000000}">
      <tableStyleElement type="headerRow" dxfId="136"/>
      <tableStyleElement type="firstRowStripe" dxfId="135"/>
      <tableStyleElement type="secondRowStripe" dxfId="134"/>
    </tableStyle>
    <tableStyle name="Daily-style 4" pivot="0" count="3" xr9:uid="{00000000-0011-0000-FFFF-FFFF03000000}">
      <tableStyleElement type="headerRow" dxfId="133"/>
      <tableStyleElement type="firstRowStripe" dxfId="132"/>
      <tableStyleElement type="secondRowStripe" dxfId="131"/>
    </tableStyle>
    <tableStyle name="Daily-style 5" pivot="0" count="3" xr9:uid="{00000000-0011-0000-FFFF-FFFF04000000}">
      <tableStyleElement type="headerRow" dxfId="130"/>
      <tableStyleElement type="firstRowStripe" dxfId="129"/>
      <tableStyleElement type="secondRowStripe" dxfId="128"/>
    </tableStyle>
    <tableStyle name="Daily-style 6" pivot="0" count="3" xr9:uid="{00000000-0011-0000-FFFF-FFFF05000000}">
      <tableStyleElement type="headerRow" dxfId="127"/>
      <tableStyleElement type="firstRowStripe" dxfId="126"/>
      <tableStyleElement type="secondRowStripe" dxfId="125"/>
    </tableStyle>
    <tableStyle name="Daily-style 7" pivot="0" count="3" xr9:uid="{00000000-0011-0000-FFFF-FFFF06000000}">
      <tableStyleElement type="headerRow" dxfId="124"/>
      <tableStyleElement type="firstRowStripe" dxfId="123"/>
      <tableStyleElement type="secondRowStripe" dxfId="122"/>
    </tableStyle>
    <tableStyle name="Daily-style 8" pivot="0" count="3" xr9:uid="{00000000-0011-0000-FFFF-FFFF07000000}">
      <tableStyleElement type="headerRow" dxfId="121"/>
      <tableStyleElement type="firstRowStripe" dxfId="120"/>
      <tableStyleElement type="secondRowStripe" dxfId="119"/>
    </tableStyle>
    <tableStyle name="Daily-style 9" pivot="0" count="3" xr9:uid="{00000000-0011-0000-FFFF-FFFF08000000}">
      <tableStyleElement type="headerRow" dxfId="118"/>
      <tableStyleElement type="firstRowStripe" dxfId="117"/>
      <tableStyleElement type="secondRowStripe" dxfId="116"/>
    </tableStyle>
    <tableStyle name="Daily-style 10" pivot="0" count="3" xr9:uid="{00000000-0011-0000-FFFF-FFFF09000000}">
      <tableStyleElement type="headerRow" dxfId="115"/>
      <tableStyleElement type="firstRowStripe" dxfId="114"/>
      <tableStyleElement type="secondRowStripe" dxfId="113"/>
    </tableStyle>
    <tableStyle name="Weekly-style" pivot="0" count="3" xr9:uid="{00000000-0011-0000-FFFF-FFFF0A000000}">
      <tableStyleElement type="headerRow" dxfId="112"/>
      <tableStyleElement type="firstRowStripe" dxfId="111"/>
      <tableStyleElement type="secondRowStripe" dxfId="110"/>
    </tableStyle>
    <tableStyle name="Weekly-style 2" pivot="0" count="3" xr9:uid="{00000000-0011-0000-FFFF-FFFF0B000000}">
      <tableStyleElement type="headerRow" dxfId="109"/>
      <tableStyleElement type="firstRowStripe" dxfId="108"/>
      <tableStyleElement type="secondRowStripe" dxfId="107"/>
    </tableStyle>
    <tableStyle name="Weekly-style 3" pivot="0" count="3" xr9:uid="{00000000-0011-0000-FFFF-FFFF0C000000}">
      <tableStyleElement type="headerRow" dxfId="106"/>
      <tableStyleElement type="firstRowStripe" dxfId="105"/>
      <tableStyleElement type="secondRowStripe" dxfId="104"/>
    </tableStyle>
    <tableStyle name="Weekly-style 4" pivot="0" count="3" xr9:uid="{00000000-0011-0000-FFFF-FFFF0D000000}">
      <tableStyleElement type="headerRow" dxfId="103"/>
      <tableStyleElement type="firstRowStripe" dxfId="102"/>
      <tableStyleElement type="secondRowStripe" dxfId="101"/>
    </tableStyle>
    <tableStyle name="Weekly-style 5" pivot="0" count="3" xr9:uid="{00000000-0011-0000-FFFF-FFFF0E000000}">
      <tableStyleElement type="headerRow" dxfId="100"/>
      <tableStyleElement type="firstRowStripe" dxfId="99"/>
      <tableStyleElement type="secondRowStripe" dxfId="98"/>
    </tableStyle>
    <tableStyle name="Weekly-style 6" pivot="0" count="3" xr9:uid="{00000000-0011-0000-FFFF-FFFF0F000000}">
      <tableStyleElement type="headerRow" dxfId="97"/>
      <tableStyleElement type="firstRowStripe" dxfId="96"/>
      <tableStyleElement type="secondRowStripe" dxfId="95"/>
    </tableStyle>
    <tableStyle name="Weekly-style 7" pivot="0" count="3" xr9:uid="{00000000-0011-0000-FFFF-FFFF10000000}">
      <tableStyleElement type="headerRow" dxfId="94"/>
      <tableStyleElement type="firstRowStripe" dxfId="93"/>
      <tableStyleElement type="secondRowStripe" dxfId="92"/>
    </tableStyle>
    <tableStyle name="Weekly-style 8" pivot="0" count="3" xr9:uid="{00000000-0011-0000-FFFF-FFFF11000000}">
      <tableStyleElement type="headerRow" dxfId="91"/>
      <tableStyleElement type="firstRowStripe" dxfId="90"/>
      <tableStyleElement type="secondRowStripe" dxfId="89"/>
    </tableStyle>
    <tableStyle name="Weekly-style 9" pivot="0" count="3" xr9:uid="{00000000-0011-0000-FFFF-FFFF12000000}">
      <tableStyleElement type="headerRow" dxfId="88"/>
      <tableStyleElement type="firstRowStripe" dxfId="87"/>
      <tableStyleElement type="secondRowStripe" dxfId="86"/>
    </tableStyle>
    <tableStyle name="Weekly-style 10" pivot="0" count="3" xr9:uid="{00000000-0011-0000-FFFF-FFFF13000000}">
      <tableStyleElement type="headerRow" dxfId="85"/>
      <tableStyleElement type="firstRowStripe" dxfId="84"/>
      <tableStyleElement type="secondRowStripe" dxfId="83"/>
    </tableStyle>
    <tableStyle name="Monthly-style" pivot="0" count="3" xr9:uid="{00000000-0011-0000-FFFF-FFFF14000000}">
      <tableStyleElement type="headerRow" dxfId="82"/>
      <tableStyleElement type="firstRowStripe" dxfId="81"/>
      <tableStyleElement type="secondRowStripe" dxfId="80"/>
    </tableStyle>
    <tableStyle name="Monthly-style 2" pivot="0" count="3" xr9:uid="{00000000-0011-0000-FFFF-FFFF15000000}">
      <tableStyleElement type="headerRow" dxfId="79"/>
      <tableStyleElement type="firstRowStripe" dxfId="78"/>
      <tableStyleElement type="secondRowStripe" dxfId="77"/>
    </tableStyle>
    <tableStyle name="Monthly-style 3" pivot="0" count="3" xr9:uid="{00000000-0011-0000-FFFF-FFFF16000000}">
      <tableStyleElement type="headerRow" dxfId="76"/>
      <tableStyleElement type="firstRowStripe" dxfId="75"/>
      <tableStyleElement type="secondRowStripe" dxfId="74"/>
    </tableStyle>
    <tableStyle name="Monthly-style 4" pivot="0" count="3" xr9:uid="{00000000-0011-0000-FFFF-FFFF17000000}">
      <tableStyleElement type="headerRow" dxfId="73"/>
      <tableStyleElement type="firstRowStripe" dxfId="72"/>
      <tableStyleElement type="secondRowStripe" dxfId="71"/>
    </tableStyle>
    <tableStyle name="Monthly-style 5" pivot="0" count="3" xr9:uid="{00000000-0011-0000-FFFF-FFFF18000000}">
      <tableStyleElement type="headerRow" dxfId="70"/>
      <tableStyleElement type="firstRowStripe" dxfId="69"/>
      <tableStyleElement type="secondRowStripe" dxfId="68"/>
    </tableStyle>
    <tableStyle name="Monthly-style 6" pivot="0" count="3" xr9:uid="{00000000-0011-0000-FFFF-FFFF19000000}">
      <tableStyleElement type="headerRow" dxfId="67"/>
      <tableStyleElement type="firstRowStripe" dxfId="66"/>
      <tableStyleElement type="secondRowStripe" dxfId="65"/>
    </tableStyle>
    <tableStyle name="Monthly-style 7" pivot="0" count="3" xr9:uid="{00000000-0011-0000-FFFF-FFFF1A000000}">
      <tableStyleElement type="headerRow" dxfId="64"/>
      <tableStyleElement type="firstRowStripe" dxfId="63"/>
      <tableStyleElement type="secondRowStripe" dxfId="62"/>
    </tableStyle>
    <tableStyle name="Monthly-style 8" pivot="0" count="3" xr9:uid="{00000000-0011-0000-FFFF-FFFF1B000000}">
      <tableStyleElement type="headerRow" dxfId="61"/>
      <tableStyleElement type="firstRowStripe" dxfId="60"/>
      <tableStyleElement type="secondRowStripe" dxfId="59"/>
    </tableStyle>
    <tableStyle name="Monthly-style 9" pivot="0" count="3" xr9:uid="{00000000-0011-0000-FFFF-FFFF1C000000}">
      <tableStyleElement type="headerRow" dxfId="58"/>
      <tableStyleElement type="firstRowStripe" dxfId="57"/>
      <tableStyleElement type="secondRowStripe" dxfId="56"/>
    </tableStyle>
    <tableStyle name="Monthly-style 10" pivot="0" count="3" xr9:uid="{00000000-0011-0000-FFFF-FFFF1D000000}">
      <tableStyleElement type="headerRow" dxfId="55"/>
      <tableStyleElement type="firstRowStripe" dxfId="54"/>
      <tableStyleElement type="secondRowStripe" dxfId="5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000" b="1" i="1">
                <a:solidFill>
                  <a:srgbClr val="000000"/>
                </a:solidFill>
                <a:latin typeface="Arial black"/>
              </a:defRPr>
            </a:pPr>
            <a:r>
              <a:rPr lang="en-US" sz="3000" b="1" i="1">
                <a:solidFill>
                  <a:srgbClr val="000000"/>
                </a:solidFill>
                <a:latin typeface="Arial black"/>
              </a:rPr>
              <a:t>Daily Scatter Plot</a:t>
            </a:r>
          </a:p>
        </c:rich>
      </c:tx>
      <c:overlay val="0"/>
    </c:title>
    <c:autoTitleDeleted val="0"/>
    <c:plotArea>
      <c:layout/>
      <c:scatterChart>
        <c:scatterStyle val="lineMarker"/>
        <c:varyColors val="1"/>
        <c:ser>
          <c:idx val="0"/>
          <c:order val="0"/>
          <c:tx>
            <c:strRef>
              <c:f>Daily!$A$260</c:f>
              <c:strCache>
                <c:ptCount val="1"/>
                <c:pt idx="0">
                  <c:v>Annual Return</c:v>
                </c:pt>
              </c:strCache>
            </c:strRef>
          </c:tx>
          <c:spPr>
            <a:ln>
              <a:noFill/>
            </a:ln>
          </c:spPr>
          <c:marker>
            <c:symbol val="x"/>
            <c:size val="10"/>
            <c:spPr>
              <a:solidFill>
                <a:schemeClr val="accent1"/>
              </a:solidFill>
              <a:ln cmpd="sng">
                <a:solidFill>
                  <a:schemeClr val="accent1"/>
                </a:solidFill>
              </a:ln>
            </c:spPr>
          </c:marker>
          <c:xVal>
            <c:strRef>
              <c:f>Daily!$B$257:$L$257</c:f>
              <c:strCache>
                <c:ptCount val="11"/>
                <c:pt idx="0">
                  <c:v>Tata Chemicals</c:v>
                </c:pt>
                <c:pt idx="1">
                  <c:v>Asian Paints</c:v>
                </c:pt>
                <c:pt idx="2">
                  <c:v>Wipro</c:v>
                </c:pt>
                <c:pt idx="3">
                  <c:v>GMR INFRa</c:v>
                </c:pt>
                <c:pt idx="4">
                  <c:v>Lloyd Metals</c:v>
                </c:pt>
                <c:pt idx="5">
                  <c:v>Vedanta</c:v>
                </c:pt>
                <c:pt idx="6">
                  <c:v>Idea</c:v>
                </c:pt>
                <c:pt idx="7">
                  <c:v>Wilmar</c:v>
                </c:pt>
                <c:pt idx="8">
                  <c:v>ONGC</c:v>
                </c:pt>
                <c:pt idx="9">
                  <c:v>nvidiea</c:v>
                </c:pt>
                <c:pt idx="10">
                  <c:v>PORTFOLIO</c:v>
                </c:pt>
              </c:strCache>
            </c:strRef>
          </c:xVal>
          <c:yVal>
            <c:numRef>
              <c:f>Daily!$B$260:$L$260</c:f>
              <c:numCache>
                <c:formatCode>0.00%</c:formatCode>
                <c:ptCount val="11"/>
                <c:pt idx="0">
                  <c:v>-0.20242076412222931</c:v>
                </c:pt>
                <c:pt idx="1">
                  <c:v>-0.12342546096567752</c:v>
                </c:pt>
                <c:pt idx="2">
                  <c:v>7.999627021327349E-2</c:v>
                </c:pt>
                <c:pt idx="3">
                  <c:v>1.6137839455255998</c:v>
                </c:pt>
                <c:pt idx="4">
                  <c:v>0.98379693387659817</c:v>
                </c:pt>
                <c:pt idx="5">
                  <c:v>0.15926499449093767</c:v>
                </c:pt>
                <c:pt idx="6">
                  <c:v>-0.25242358681096722</c:v>
                </c:pt>
                <c:pt idx="7">
                  <c:v>-8.5701120025977073E-2</c:v>
                </c:pt>
                <c:pt idx="8">
                  <c:v>-4.2536846867795464E-2</c:v>
                </c:pt>
                <c:pt idx="9">
                  <c:v>0.40600183191414452</c:v>
                </c:pt>
                <c:pt idx="10">
                  <c:v>0.1538520210578862</c:v>
                </c:pt>
              </c:numCache>
            </c:numRef>
          </c:yVal>
          <c:smooth val="1"/>
          <c:extLst>
            <c:ext xmlns:c16="http://schemas.microsoft.com/office/drawing/2014/chart" uri="{C3380CC4-5D6E-409C-BE32-E72D297353CC}">
              <c16:uniqueId val="{00000000-E85D-AD48-9F29-74EA879906D4}"/>
            </c:ext>
          </c:extLst>
        </c:ser>
        <c:ser>
          <c:idx val="1"/>
          <c:order val="1"/>
          <c:tx>
            <c:strRef>
              <c:f>Daily!$A$262</c:f>
              <c:strCache>
                <c:ptCount val="1"/>
                <c:pt idx="0">
                  <c:v>Annual Risk</c:v>
                </c:pt>
              </c:strCache>
            </c:strRef>
          </c:tx>
          <c:spPr>
            <a:ln>
              <a:noFill/>
            </a:ln>
          </c:spPr>
          <c:marker>
            <c:symbol val="x"/>
            <c:size val="10"/>
            <c:spPr>
              <a:solidFill>
                <a:schemeClr val="accent2"/>
              </a:solidFill>
              <a:ln cmpd="sng">
                <a:solidFill>
                  <a:schemeClr val="accent2"/>
                </a:solidFill>
              </a:ln>
            </c:spPr>
          </c:marker>
          <c:xVal>
            <c:strRef>
              <c:f>Daily!$B$257:$L$257</c:f>
              <c:strCache>
                <c:ptCount val="11"/>
                <c:pt idx="0">
                  <c:v>Tata Chemicals</c:v>
                </c:pt>
                <c:pt idx="1">
                  <c:v>Asian Paints</c:v>
                </c:pt>
                <c:pt idx="2">
                  <c:v>Wipro</c:v>
                </c:pt>
                <c:pt idx="3">
                  <c:v>GMR INFRa</c:v>
                </c:pt>
                <c:pt idx="4">
                  <c:v>Lloyd Metals</c:v>
                </c:pt>
                <c:pt idx="5">
                  <c:v>Vedanta</c:v>
                </c:pt>
                <c:pt idx="6">
                  <c:v>Idea</c:v>
                </c:pt>
                <c:pt idx="7">
                  <c:v>Wilmar</c:v>
                </c:pt>
                <c:pt idx="8">
                  <c:v>ONGC</c:v>
                </c:pt>
                <c:pt idx="9">
                  <c:v>nvidiea</c:v>
                </c:pt>
                <c:pt idx="10">
                  <c:v>PORTFOLIO</c:v>
                </c:pt>
              </c:strCache>
            </c:strRef>
          </c:xVal>
          <c:yVal>
            <c:numRef>
              <c:f>Daily!$B$262:$L$262</c:f>
              <c:numCache>
                <c:formatCode>0.00%</c:formatCode>
                <c:ptCount val="11"/>
                <c:pt idx="0">
                  <c:v>8.7065891787957692E-2</c:v>
                </c:pt>
                <c:pt idx="1">
                  <c:v>4.8106349140777931E-2</c:v>
                </c:pt>
                <c:pt idx="2">
                  <c:v>8.7399236738556624E-2</c:v>
                </c:pt>
                <c:pt idx="3">
                  <c:v>0.28718867088150934</c:v>
                </c:pt>
                <c:pt idx="4">
                  <c:v>0.19055434690080902</c:v>
                </c:pt>
                <c:pt idx="5">
                  <c:v>0.13406244750012705</c:v>
                </c:pt>
                <c:pt idx="6">
                  <c:v>0.37966074134637573</c:v>
                </c:pt>
                <c:pt idx="7">
                  <c:v>0.17670133123079537</c:v>
                </c:pt>
                <c:pt idx="8">
                  <c:v>0.13209820361770178</c:v>
                </c:pt>
                <c:pt idx="9">
                  <c:v>0.35780183484504646</c:v>
                </c:pt>
                <c:pt idx="10">
                  <c:v>5.3461254491880272E-2</c:v>
                </c:pt>
              </c:numCache>
            </c:numRef>
          </c:yVal>
          <c:smooth val="1"/>
          <c:extLst>
            <c:ext xmlns:c16="http://schemas.microsoft.com/office/drawing/2014/chart" uri="{C3380CC4-5D6E-409C-BE32-E72D297353CC}">
              <c16:uniqueId val="{00000001-E85D-AD48-9F29-74EA879906D4}"/>
            </c:ext>
          </c:extLst>
        </c:ser>
        <c:dLbls>
          <c:showLegendKey val="0"/>
          <c:showVal val="0"/>
          <c:showCatName val="0"/>
          <c:showSerName val="0"/>
          <c:showPercent val="0"/>
          <c:showBubbleSize val="0"/>
        </c:dLbls>
        <c:axId val="2125713686"/>
        <c:axId val="1129599242"/>
      </c:scatterChart>
      <c:valAx>
        <c:axId val="2125713686"/>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129599242"/>
        <c:crosses val="autoZero"/>
        <c:crossBetween val="midCat"/>
      </c:valAx>
      <c:valAx>
        <c:axId val="112959924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2125713686"/>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000" b="1" i="1">
                <a:solidFill>
                  <a:srgbClr val="000000"/>
                </a:solidFill>
                <a:latin typeface="Arial black"/>
              </a:defRPr>
            </a:pPr>
            <a:r>
              <a:rPr lang="en-US" sz="3000" b="1" i="1">
                <a:solidFill>
                  <a:srgbClr val="000000"/>
                </a:solidFill>
                <a:latin typeface="Arial black"/>
              </a:rPr>
              <a:t>Weekly Scatter Plot</a:t>
            </a:r>
          </a:p>
        </c:rich>
      </c:tx>
      <c:overlay val="0"/>
    </c:title>
    <c:autoTitleDeleted val="0"/>
    <c:plotArea>
      <c:layout/>
      <c:scatterChart>
        <c:scatterStyle val="lineMarker"/>
        <c:varyColors val="1"/>
        <c:ser>
          <c:idx val="0"/>
          <c:order val="0"/>
          <c:tx>
            <c:strRef>
              <c:f>Weekly!$A$101</c:f>
              <c:strCache>
                <c:ptCount val="1"/>
                <c:pt idx="0">
                  <c:v>Return</c:v>
                </c:pt>
              </c:strCache>
            </c:strRef>
          </c:tx>
          <c:spPr>
            <a:ln>
              <a:noFill/>
            </a:ln>
          </c:spPr>
          <c:marker>
            <c:symbol val="x"/>
            <c:size val="10"/>
            <c:spPr>
              <a:solidFill>
                <a:schemeClr val="accent1"/>
              </a:solidFill>
              <a:ln cmpd="sng">
                <a:solidFill>
                  <a:schemeClr val="accent1"/>
                </a:solidFill>
              </a:ln>
            </c:spPr>
          </c:marker>
          <c:xVal>
            <c:strRef>
              <c:f>Weekly!$B$99:$L$99</c:f>
              <c:strCache>
                <c:ptCount val="11"/>
                <c:pt idx="0">
                  <c:v>Tata Chemicals</c:v>
                </c:pt>
                <c:pt idx="1">
                  <c:v>Asian Paints</c:v>
                </c:pt>
                <c:pt idx="2">
                  <c:v>Wipro</c:v>
                </c:pt>
                <c:pt idx="3">
                  <c:v>GMR Infra</c:v>
                </c:pt>
                <c:pt idx="4">
                  <c:v>Lloyd Metals</c:v>
                </c:pt>
                <c:pt idx="5">
                  <c:v>Vedanta</c:v>
                </c:pt>
                <c:pt idx="6">
                  <c:v>Idea</c:v>
                </c:pt>
                <c:pt idx="7">
                  <c:v>Wilmar</c:v>
                </c:pt>
                <c:pt idx="8">
                  <c:v>ONGC</c:v>
                </c:pt>
                <c:pt idx="9">
                  <c:v>Nvidiea</c:v>
                </c:pt>
                <c:pt idx="10">
                  <c:v>PORTFOLIO</c:v>
                </c:pt>
              </c:strCache>
            </c:strRef>
          </c:xVal>
          <c:yVal>
            <c:numRef>
              <c:f>Weekly!$B$101:$L$101</c:f>
              <c:numCache>
                <c:formatCode>0.000%</c:formatCode>
                <c:ptCount val="11"/>
                <c:pt idx="0">
                  <c:v>-5.6748001288958319E-5</c:v>
                </c:pt>
                <c:pt idx="1">
                  <c:v>-3.3587924933395825E-3</c:v>
                </c:pt>
                <c:pt idx="2">
                  <c:v>2.8351605669251988E-3</c:v>
                </c:pt>
                <c:pt idx="3">
                  <c:v>2.3375528468632896E-2</c:v>
                </c:pt>
                <c:pt idx="4">
                  <c:v>9.9639227551102452E-3</c:v>
                </c:pt>
                <c:pt idx="5">
                  <c:v>7.1976666247600693E-3</c:v>
                </c:pt>
                <c:pt idx="6">
                  <c:v>2.6133752152269546E-3</c:v>
                </c:pt>
                <c:pt idx="7">
                  <c:v>-3.016810790351395E-3</c:v>
                </c:pt>
                <c:pt idx="8">
                  <c:v>5.7182882039200312E-3</c:v>
                </c:pt>
                <c:pt idx="9">
                  <c:v>1.2209517350608289E-2</c:v>
                </c:pt>
                <c:pt idx="10">
                  <c:v>5.7481107900203745E-3</c:v>
                </c:pt>
              </c:numCache>
            </c:numRef>
          </c:yVal>
          <c:smooth val="1"/>
          <c:extLst>
            <c:ext xmlns:c16="http://schemas.microsoft.com/office/drawing/2014/chart" uri="{C3380CC4-5D6E-409C-BE32-E72D297353CC}">
              <c16:uniqueId val="{00000000-E16E-6842-BAE7-35887518FACC}"/>
            </c:ext>
          </c:extLst>
        </c:ser>
        <c:ser>
          <c:idx val="1"/>
          <c:order val="1"/>
          <c:tx>
            <c:strRef>
              <c:f>Weekly!$A$103</c:f>
              <c:strCache>
                <c:ptCount val="1"/>
                <c:pt idx="0">
                  <c:v>Risk</c:v>
                </c:pt>
              </c:strCache>
            </c:strRef>
          </c:tx>
          <c:spPr>
            <a:ln>
              <a:noFill/>
            </a:ln>
          </c:spPr>
          <c:marker>
            <c:symbol val="x"/>
            <c:size val="10"/>
            <c:spPr>
              <a:solidFill>
                <a:schemeClr val="accent2"/>
              </a:solidFill>
              <a:ln cmpd="sng">
                <a:solidFill>
                  <a:schemeClr val="accent2"/>
                </a:solidFill>
              </a:ln>
            </c:spPr>
          </c:marker>
          <c:xVal>
            <c:strRef>
              <c:f>Weekly!$B$99:$L$99</c:f>
              <c:strCache>
                <c:ptCount val="11"/>
                <c:pt idx="0">
                  <c:v>Tata Chemicals</c:v>
                </c:pt>
                <c:pt idx="1">
                  <c:v>Asian Paints</c:v>
                </c:pt>
                <c:pt idx="2">
                  <c:v>Wipro</c:v>
                </c:pt>
                <c:pt idx="3">
                  <c:v>GMR Infra</c:v>
                </c:pt>
                <c:pt idx="4">
                  <c:v>Lloyd Metals</c:v>
                </c:pt>
                <c:pt idx="5">
                  <c:v>Vedanta</c:v>
                </c:pt>
                <c:pt idx="6">
                  <c:v>Idea</c:v>
                </c:pt>
                <c:pt idx="7">
                  <c:v>Wilmar</c:v>
                </c:pt>
                <c:pt idx="8">
                  <c:v>ONGC</c:v>
                </c:pt>
                <c:pt idx="9">
                  <c:v>Nvidiea</c:v>
                </c:pt>
                <c:pt idx="10">
                  <c:v>PORTFOLIO</c:v>
                </c:pt>
              </c:strCache>
            </c:strRef>
          </c:xVal>
          <c:yVal>
            <c:numRef>
              <c:f>Weekly!$B$103:$L$103</c:f>
              <c:numCache>
                <c:formatCode>0.000%</c:formatCode>
                <c:ptCount val="11"/>
                <c:pt idx="0" formatCode="0.00%">
                  <c:v>2.8868799876449209E-3</c:v>
                </c:pt>
                <c:pt idx="1">
                  <c:v>7.6455846110864501E-4</c:v>
                </c:pt>
                <c:pt idx="2">
                  <c:v>1.4345956993174925E-3</c:v>
                </c:pt>
                <c:pt idx="3">
                  <c:v>8.1017751166189717E-3</c:v>
                </c:pt>
                <c:pt idx="4">
                  <c:v>3.4778055862977266E-3</c:v>
                </c:pt>
                <c:pt idx="5">
                  <c:v>2.8133751351920679E-3</c:v>
                </c:pt>
                <c:pt idx="6">
                  <c:v>7.196298163863875E-3</c:v>
                </c:pt>
                <c:pt idx="7">
                  <c:v>2.6440845267066437E-3</c:v>
                </c:pt>
                <c:pt idx="8">
                  <c:v>1.4568362015593707E-3</c:v>
                </c:pt>
                <c:pt idx="9">
                  <c:v>5.0453122568294003E-3</c:v>
                </c:pt>
                <c:pt idx="10">
                  <c:v>1.0051628090298446E-3</c:v>
                </c:pt>
              </c:numCache>
            </c:numRef>
          </c:yVal>
          <c:smooth val="1"/>
          <c:extLst>
            <c:ext xmlns:c16="http://schemas.microsoft.com/office/drawing/2014/chart" uri="{C3380CC4-5D6E-409C-BE32-E72D297353CC}">
              <c16:uniqueId val="{00000001-E16E-6842-BAE7-35887518FACC}"/>
            </c:ext>
          </c:extLst>
        </c:ser>
        <c:dLbls>
          <c:showLegendKey val="0"/>
          <c:showVal val="0"/>
          <c:showCatName val="0"/>
          <c:showSerName val="0"/>
          <c:showPercent val="0"/>
          <c:showBubbleSize val="0"/>
        </c:dLbls>
        <c:axId val="475896770"/>
        <c:axId val="326633222"/>
      </c:scatterChart>
      <c:valAx>
        <c:axId val="47589677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326633222"/>
        <c:crosses val="autoZero"/>
        <c:crossBetween val="midCat"/>
      </c:valAx>
      <c:valAx>
        <c:axId val="3266332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0%" sourceLinked="1"/>
        <c:majorTickMark val="none"/>
        <c:minorTickMark val="none"/>
        <c:tickLblPos val="nextTo"/>
        <c:spPr>
          <a:ln/>
        </c:spPr>
        <c:txPr>
          <a:bodyPr/>
          <a:lstStyle/>
          <a:p>
            <a:pPr lvl="0">
              <a:defRPr b="0">
                <a:solidFill>
                  <a:srgbClr val="000000"/>
                </a:solidFill>
                <a:latin typeface="+mn-lt"/>
              </a:defRPr>
            </a:pPr>
            <a:endParaRPr lang="en-US"/>
          </a:p>
        </c:txPr>
        <c:crossAx val="475896770"/>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3000" b="1" i="1">
                <a:solidFill>
                  <a:srgbClr val="0C343D"/>
                </a:solidFill>
                <a:latin typeface="Arial black"/>
              </a:defRPr>
            </a:pPr>
            <a:r>
              <a:rPr lang="en-US" sz="3000" b="1" i="1">
                <a:solidFill>
                  <a:srgbClr val="0C343D"/>
                </a:solidFill>
                <a:latin typeface="Arial black"/>
              </a:rPr>
              <a:t>Monthly Scatter Plot </a:t>
            </a:r>
          </a:p>
        </c:rich>
      </c:tx>
      <c:overlay val="0"/>
    </c:title>
    <c:autoTitleDeleted val="0"/>
    <c:plotArea>
      <c:layout/>
      <c:scatterChart>
        <c:scatterStyle val="lineMarker"/>
        <c:varyColors val="1"/>
        <c:ser>
          <c:idx val="0"/>
          <c:order val="0"/>
          <c:tx>
            <c:strRef>
              <c:f>Monthly!$A$55</c:f>
              <c:strCache>
                <c:ptCount val="1"/>
                <c:pt idx="0">
                  <c:v>Return</c:v>
                </c:pt>
              </c:strCache>
            </c:strRef>
          </c:tx>
          <c:spPr>
            <a:ln>
              <a:noFill/>
            </a:ln>
          </c:spPr>
          <c:marker>
            <c:symbol val="x"/>
            <c:size val="10"/>
            <c:spPr>
              <a:solidFill>
                <a:schemeClr val="accent1"/>
              </a:solidFill>
              <a:ln cmpd="sng">
                <a:solidFill>
                  <a:schemeClr val="accent1"/>
                </a:solidFill>
              </a:ln>
            </c:spPr>
          </c:marker>
          <c:xVal>
            <c:strRef>
              <c:f>Monthly!$B$53:$L$53</c:f>
              <c:strCache>
                <c:ptCount val="11"/>
                <c:pt idx="0">
                  <c:v>Tata Chemicals</c:v>
                </c:pt>
                <c:pt idx="1">
                  <c:v>Asian Paints</c:v>
                </c:pt>
                <c:pt idx="2">
                  <c:v>Wipro</c:v>
                </c:pt>
                <c:pt idx="3">
                  <c:v>GMR INFRa</c:v>
                </c:pt>
                <c:pt idx="4">
                  <c:v>Lloyd Metals</c:v>
                </c:pt>
                <c:pt idx="5">
                  <c:v>Vedanta</c:v>
                </c:pt>
                <c:pt idx="6">
                  <c:v>Idea</c:v>
                </c:pt>
                <c:pt idx="7">
                  <c:v>Wilmar</c:v>
                </c:pt>
                <c:pt idx="8">
                  <c:v>ONGC</c:v>
                </c:pt>
                <c:pt idx="9">
                  <c:v>nvidiea</c:v>
                </c:pt>
                <c:pt idx="10">
                  <c:v>PORTFOLIO</c:v>
                </c:pt>
              </c:strCache>
            </c:strRef>
          </c:xVal>
          <c:yVal>
            <c:numRef>
              <c:f>Monthly!$B$55:$L$55</c:f>
              <c:numCache>
                <c:formatCode>0.000%</c:formatCode>
                <c:ptCount val="11"/>
                <c:pt idx="0">
                  <c:v>6.387026098807755E-3</c:v>
                </c:pt>
                <c:pt idx="1">
                  <c:v>2.6557229392864673E-3</c:v>
                </c:pt>
                <c:pt idx="2">
                  <c:v>2.921031114759394E-3</c:v>
                </c:pt>
                <c:pt idx="3">
                  <c:v>5.6128319754242387E-2</c:v>
                </c:pt>
                <c:pt idx="4">
                  <c:v>0.11813533818270062</c:v>
                </c:pt>
                <c:pt idx="5">
                  <c:v>3.1014110385049021E-2</c:v>
                </c:pt>
                <c:pt idx="6">
                  <c:v>1.372314497106937E-2</c:v>
                </c:pt>
                <c:pt idx="7">
                  <c:v>-3.6690017712676982E-4</c:v>
                </c:pt>
                <c:pt idx="8">
                  <c:v>2.6030446162898967E-2</c:v>
                </c:pt>
                <c:pt idx="9">
                  <c:v>5.4030092745172044E-2</c:v>
                </c:pt>
                <c:pt idx="10">
                  <c:v>2.9787202977008011E-2</c:v>
                </c:pt>
              </c:numCache>
            </c:numRef>
          </c:yVal>
          <c:smooth val="1"/>
          <c:extLst>
            <c:ext xmlns:c16="http://schemas.microsoft.com/office/drawing/2014/chart" uri="{C3380CC4-5D6E-409C-BE32-E72D297353CC}">
              <c16:uniqueId val="{00000000-88F3-3949-A828-821458CC67F3}"/>
            </c:ext>
          </c:extLst>
        </c:ser>
        <c:ser>
          <c:idx val="1"/>
          <c:order val="1"/>
          <c:tx>
            <c:strRef>
              <c:f>Monthly!$A$57</c:f>
              <c:strCache>
                <c:ptCount val="1"/>
                <c:pt idx="0">
                  <c:v>Risk</c:v>
                </c:pt>
              </c:strCache>
            </c:strRef>
          </c:tx>
          <c:spPr>
            <a:ln>
              <a:noFill/>
            </a:ln>
          </c:spPr>
          <c:marker>
            <c:symbol val="x"/>
            <c:size val="10"/>
            <c:spPr>
              <a:solidFill>
                <a:schemeClr val="accent2"/>
              </a:solidFill>
              <a:ln cmpd="sng">
                <a:solidFill>
                  <a:schemeClr val="accent2"/>
                </a:solidFill>
              </a:ln>
            </c:spPr>
          </c:marker>
          <c:xVal>
            <c:strRef>
              <c:f>Monthly!$B$53:$L$53</c:f>
              <c:strCache>
                <c:ptCount val="11"/>
                <c:pt idx="0">
                  <c:v>Tata Chemicals</c:v>
                </c:pt>
                <c:pt idx="1">
                  <c:v>Asian Paints</c:v>
                </c:pt>
                <c:pt idx="2">
                  <c:v>Wipro</c:v>
                </c:pt>
                <c:pt idx="3">
                  <c:v>GMR INFRa</c:v>
                </c:pt>
                <c:pt idx="4">
                  <c:v>Lloyd Metals</c:v>
                </c:pt>
                <c:pt idx="5">
                  <c:v>Vedanta</c:v>
                </c:pt>
                <c:pt idx="6">
                  <c:v>Idea</c:v>
                </c:pt>
                <c:pt idx="7">
                  <c:v>Wilmar</c:v>
                </c:pt>
                <c:pt idx="8">
                  <c:v>ONGC</c:v>
                </c:pt>
                <c:pt idx="9">
                  <c:v>nvidiea</c:v>
                </c:pt>
                <c:pt idx="10">
                  <c:v>PORTFOLIO</c:v>
                </c:pt>
              </c:strCache>
            </c:strRef>
          </c:xVal>
          <c:yVal>
            <c:numRef>
              <c:f>Monthly!$B$57:$L$57</c:f>
              <c:numCache>
                <c:formatCode>0.000%</c:formatCode>
                <c:ptCount val="11"/>
                <c:pt idx="0" formatCode="0.00%">
                  <c:v>7.2671790170866545E-3</c:v>
                </c:pt>
                <c:pt idx="1">
                  <c:v>5.6388061962238676E-3</c:v>
                </c:pt>
                <c:pt idx="2">
                  <c:v>5.3025340058263058E-3</c:v>
                </c:pt>
                <c:pt idx="3">
                  <c:v>4.5610951204002652E-2</c:v>
                </c:pt>
                <c:pt idx="4">
                  <c:v>5.7760386291242055E-2</c:v>
                </c:pt>
                <c:pt idx="5">
                  <c:v>1.4404163614349159E-2</c:v>
                </c:pt>
                <c:pt idx="6">
                  <c:v>4.0381082701464795E-2</c:v>
                </c:pt>
                <c:pt idx="7">
                  <c:v>1.9673579371592472E-2</c:v>
                </c:pt>
                <c:pt idx="8">
                  <c:v>7.0303704344616604E-3</c:v>
                </c:pt>
                <c:pt idx="9">
                  <c:v>2.4669073928716492E-2</c:v>
                </c:pt>
                <c:pt idx="10">
                  <c:v>4.0688151160101077E-3</c:v>
                </c:pt>
              </c:numCache>
            </c:numRef>
          </c:yVal>
          <c:smooth val="1"/>
          <c:extLst>
            <c:ext xmlns:c16="http://schemas.microsoft.com/office/drawing/2014/chart" uri="{C3380CC4-5D6E-409C-BE32-E72D297353CC}">
              <c16:uniqueId val="{00000001-88F3-3949-A828-821458CC67F3}"/>
            </c:ext>
          </c:extLst>
        </c:ser>
        <c:dLbls>
          <c:showLegendKey val="0"/>
          <c:showVal val="0"/>
          <c:showCatName val="0"/>
          <c:showSerName val="0"/>
          <c:showPercent val="0"/>
          <c:showBubbleSize val="0"/>
        </c:dLbls>
        <c:axId val="871844247"/>
        <c:axId val="2009870411"/>
      </c:scatterChart>
      <c:valAx>
        <c:axId val="871844247"/>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009870411"/>
        <c:crosses val="autoZero"/>
        <c:crossBetween val="midCat"/>
      </c:valAx>
      <c:valAx>
        <c:axId val="200987041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0%" sourceLinked="1"/>
        <c:majorTickMark val="cross"/>
        <c:minorTickMark val="cross"/>
        <c:tickLblPos val="nextTo"/>
        <c:spPr>
          <a:ln/>
        </c:spPr>
        <c:txPr>
          <a:bodyPr/>
          <a:lstStyle/>
          <a:p>
            <a:pPr lvl="0">
              <a:defRPr b="0">
                <a:solidFill>
                  <a:srgbClr val="000000"/>
                </a:solidFill>
                <a:latin typeface="+mn-lt"/>
              </a:defRPr>
            </a:pPr>
            <a:endParaRPr lang="en-US"/>
          </a:p>
        </c:txPr>
        <c:crossAx val="871844247"/>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spPr>
    <a:solidFill>
      <a:srgbClr val="FFFFFF">
        <a:alpha val="0"/>
      </a:srgbClr>
    </a:solidFill>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757575"/>
                </a:solidFill>
                <a:latin typeface="Arial black"/>
              </a:defRPr>
            </a:pPr>
            <a:r>
              <a:rPr lang="en-US" b="1">
                <a:solidFill>
                  <a:srgbClr val="757575"/>
                </a:solidFill>
                <a:latin typeface="Arial black"/>
              </a:rPr>
              <a:t>Return Risk Analysis of Stocks And Portfolio</a:t>
            </a:r>
          </a:p>
        </c:rich>
      </c:tx>
      <c:overlay val="0"/>
    </c:title>
    <c:autoTitleDeleted val="0"/>
    <c:plotArea>
      <c:layout/>
      <c:scatterChart>
        <c:scatterStyle val="lineMarker"/>
        <c:varyColors val="1"/>
        <c:ser>
          <c:idx val="0"/>
          <c:order val="0"/>
          <c:tx>
            <c:strRef>
              <c:f>'Covariance method'!$L$5</c:f>
              <c:strCache>
                <c:ptCount val="1"/>
                <c:pt idx="0">
                  <c:v>Annual Return</c:v>
                </c:pt>
              </c:strCache>
            </c:strRef>
          </c:tx>
          <c:spPr>
            <a:ln>
              <a:noFill/>
            </a:ln>
          </c:spPr>
          <c:marker>
            <c:symbol val="x"/>
            <c:size val="10"/>
            <c:spPr>
              <a:solidFill>
                <a:schemeClr val="accent1"/>
              </a:solidFill>
              <a:ln cmpd="sng">
                <a:solidFill>
                  <a:schemeClr val="accent1"/>
                </a:solidFill>
              </a:ln>
            </c:spPr>
          </c:marker>
          <c:xVal>
            <c:strRef>
              <c:f>'Covariance method'!$M$2:$W$2</c:f>
              <c:strCache>
                <c:ptCount val="11"/>
                <c:pt idx="0">
                  <c:v>Tata Chemicals</c:v>
                </c:pt>
                <c:pt idx="1">
                  <c:v>Asian Paints</c:v>
                </c:pt>
                <c:pt idx="2">
                  <c:v>Wipro</c:v>
                </c:pt>
                <c:pt idx="3">
                  <c:v>GmrInfra</c:v>
                </c:pt>
                <c:pt idx="4">
                  <c:v>Lloyd Metals</c:v>
                </c:pt>
                <c:pt idx="5">
                  <c:v>Vedanta</c:v>
                </c:pt>
                <c:pt idx="6">
                  <c:v>idea</c:v>
                </c:pt>
                <c:pt idx="7">
                  <c:v>Adani Wilmar</c:v>
                </c:pt>
                <c:pt idx="8">
                  <c:v>ongc</c:v>
                </c:pt>
                <c:pt idx="9">
                  <c:v>Nvidiea</c:v>
                </c:pt>
                <c:pt idx="10">
                  <c:v>Portfolio</c:v>
                </c:pt>
              </c:strCache>
            </c:strRef>
          </c:xVal>
          <c:yVal>
            <c:numRef>
              <c:f>'Covariance method'!$M$5:$W$5</c:f>
              <c:numCache>
                <c:formatCode>0.00%</c:formatCode>
                <c:ptCount val="11"/>
                <c:pt idx="0">
                  <c:v>-0.20242076412222931</c:v>
                </c:pt>
                <c:pt idx="1">
                  <c:v>-0.12342546096567752</c:v>
                </c:pt>
                <c:pt idx="2">
                  <c:v>7.999627021327349E-2</c:v>
                </c:pt>
                <c:pt idx="3">
                  <c:v>1.6137839455255998</c:v>
                </c:pt>
                <c:pt idx="4">
                  <c:v>0.98379693387659817</c:v>
                </c:pt>
                <c:pt idx="5">
                  <c:v>0.15926499449093767</c:v>
                </c:pt>
                <c:pt idx="6">
                  <c:v>-0.25242358681096722</c:v>
                </c:pt>
                <c:pt idx="7">
                  <c:v>-8.5701120025977073E-2</c:v>
                </c:pt>
                <c:pt idx="8">
                  <c:v>-4.2536846867795464E-2</c:v>
                </c:pt>
                <c:pt idx="9">
                  <c:v>0.40600183191414452</c:v>
                </c:pt>
                <c:pt idx="10">
                  <c:v>0.1538520210578862</c:v>
                </c:pt>
              </c:numCache>
            </c:numRef>
          </c:yVal>
          <c:smooth val="1"/>
          <c:extLst>
            <c:ext xmlns:c16="http://schemas.microsoft.com/office/drawing/2014/chart" uri="{C3380CC4-5D6E-409C-BE32-E72D297353CC}">
              <c16:uniqueId val="{00000000-61A0-C74F-8D7F-4BE0D36EFBDC}"/>
            </c:ext>
          </c:extLst>
        </c:ser>
        <c:ser>
          <c:idx val="1"/>
          <c:order val="1"/>
          <c:tx>
            <c:strRef>
              <c:f>'Covariance method'!$L$7</c:f>
              <c:strCache>
                <c:ptCount val="1"/>
                <c:pt idx="0">
                  <c:v>Annual Risk(Variance)</c:v>
                </c:pt>
              </c:strCache>
            </c:strRef>
          </c:tx>
          <c:spPr>
            <a:ln>
              <a:noFill/>
            </a:ln>
          </c:spPr>
          <c:marker>
            <c:symbol val="x"/>
            <c:size val="10"/>
            <c:spPr>
              <a:solidFill>
                <a:schemeClr val="accent2"/>
              </a:solidFill>
              <a:ln cmpd="sng">
                <a:solidFill>
                  <a:schemeClr val="accent2"/>
                </a:solidFill>
              </a:ln>
            </c:spPr>
          </c:marker>
          <c:xVal>
            <c:strRef>
              <c:f>'Covariance method'!$M$2:$W$2</c:f>
              <c:strCache>
                <c:ptCount val="11"/>
                <c:pt idx="0">
                  <c:v>Tata Chemicals</c:v>
                </c:pt>
                <c:pt idx="1">
                  <c:v>Asian Paints</c:v>
                </c:pt>
                <c:pt idx="2">
                  <c:v>Wipro</c:v>
                </c:pt>
                <c:pt idx="3">
                  <c:v>GmrInfra</c:v>
                </c:pt>
                <c:pt idx="4">
                  <c:v>Lloyd Metals</c:v>
                </c:pt>
                <c:pt idx="5">
                  <c:v>Vedanta</c:v>
                </c:pt>
                <c:pt idx="6">
                  <c:v>idea</c:v>
                </c:pt>
                <c:pt idx="7">
                  <c:v>Adani Wilmar</c:v>
                </c:pt>
                <c:pt idx="8">
                  <c:v>ongc</c:v>
                </c:pt>
                <c:pt idx="9">
                  <c:v>Nvidiea</c:v>
                </c:pt>
                <c:pt idx="10">
                  <c:v>Portfolio</c:v>
                </c:pt>
              </c:strCache>
            </c:strRef>
          </c:xVal>
          <c:yVal>
            <c:numRef>
              <c:f>'Covariance method'!$M$7:$W$7</c:f>
              <c:numCache>
                <c:formatCode>0.00%</c:formatCode>
                <c:ptCount val="11"/>
                <c:pt idx="0">
                  <c:v>8.7065891787957692E-2</c:v>
                </c:pt>
                <c:pt idx="1">
                  <c:v>4.7817408639800801E-2</c:v>
                </c:pt>
                <c:pt idx="2">
                  <c:v>8.7399236738556624E-2</c:v>
                </c:pt>
                <c:pt idx="3">
                  <c:v>0.28718867088150934</c:v>
                </c:pt>
                <c:pt idx="4">
                  <c:v>0.19055434690080902</c:v>
                </c:pt>
                <c:pt idx="5">
                  <c:v>0.13406244750012705</c:v>
                </c:pt>
                <c:pt idx="6">
                  <c:v>0.37966074134637573</c:v>
                </c:pt>
                <c:pt idx="7">
                  <c:v>0.17670133123079537</c:v>
                </c:pt>
                <c:pt idx="8">
                  <c:v>0.13209820361770178</c:v>
                </c:pt>
                <c:pt idx="9">
                  <c:v>0.35636487968502623</c:v>
                </c:pt>
                <c:pt idx="10">
                  <c:v>5.3461254491880286E-2</c:v>
                </c:pt>
              </c:numCache>
            </c:numRef>
          </c:yVal>
          <c:smooth val="1"/>
          <c:extLst>
            <c:ext xmlns:c16="http://schemas.microsoft.com/office/drawing/2014/chart" uri="{C3380CC4-5D6E-409C-BE32-E72D297353CC}">
              <c16:uniqueId val="{00000001-61A0-C74F-8D7F-4BE0D36EFBDC}"/>
            </c:ext>
          </c:extLst>
        </c:ser>
        <c:dLbls>
          <c:showLegendKey val="0"/>
          <c:showVal val="0"/>
          <c:showCatName val="0"/>
          <c:showSerName val="0"/>
          <c:showPercent val="0"/>
          <c:showBubbleSize val="0"/>
        </c:dLbls>
        <c:axId val="1195347580"/>
        <c:axId val="2022525938"/>
      </c:scatterChart>
      <c:valAx>
        <c:axId val="1195347580"/>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Annual Risk</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022525938"/>
        <c:crosses val="autoZero"/>
        <c:crossBetween val="midCat"/>
      </c:valAx>
      <c:valAx>
        <c:axId val="202252593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Annual Return</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95347580"/>
        <c:crosses val="autoZero"/>
        <c:crossBetween val="midCat"/>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12</xdr:col>
      <xdr:colOff>9525</xdr:colOff>
      <xdr:row>256</xdr:row>
      <xdr:rowOff>266700</xdr:rowOff>
    </xdr:from>
    <xdr:ext cx="6381750" cy="4267200"/>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dr:oneCellAnchor>
    <xdr:from>
      <xdr:col>12</xdr:col>
      <xdr:colOff>0</xdr:colOff>
      <xdr:row>98</xdr:row>
      <xdr:rowOff>266700</xdr:rowOff>
    </xdr:from>
    <xdr:ext cx="6696075" cy="4105275"/>
    <xdr:graphicFrame macro="">
      <xdr:nvGraphicFramePr>
        <xdr:cNvPr id="2" name="Chart 2"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11</xdr:col>
      <xdr:colOff>1171575</xdr:colOff>
      <xdr:row>52</xdr:row>
      <xdr:rowOff>276225</xdr:rowOff>
    </xdr:from>
    <xdr:ext cx="6686550" cy="4162425"/>
    <xdr:graphicFrame macro="">
      <xdr:nvGraphicFramePr>
        <xdr:cNvPr id="3" name="Chart 3" title="Chart">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dr:oneCellAnchor>
    <xdr:from>
      <xdr:col>14</xdr:col>
      <xdr:colOff>866775</xdr:colOff>
      <xdr:row>26</xdr:row>
      <xdr:rowOff>219075</xdr:rowOff>
    </xdr:from>
    <xdr:ext cx="8153400" cy="5048250"/>
    <xdr:graphicFrame macro="">
      <xdr:nvGraphicFramePr>
        <xdr:cNvPr id="4" name="Chart 4" title="Chart">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ta_Chemicals" displayName="Tata_Chemicals" ref="A2:D255" headerRowDxfId="5" headerRowBorderDxfId="6">
  <tableColumns count="4">
    <tableColumn id="1" xr3:uid="{00000000-0010-0000-0000-000001000000}" name="Date"/>
    <tableColumn id="2" xr3:uid="{00000000-0010-0000-0000-000002000000}" name="Price"/>
    <tableColumn id="3" xr3:uid="{00000000-0010-0000-0000-000003000000}" name="Return"/>
    <tableColumn id="4" xr3:uid="{00000000-0010-0000-0000-000004000000}" name="Column 4"/>
  </tableColumns>
  <tableStyleInfo name="Daily-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Asian_Paints" displayName="Asian_Paints" ref="E2:H255" headerRowDxfId="7" headerRowBorderDxfId="8">
  <tableColumns count="4">
    <tableColumn id="1" xr3:uid="{00000000-0010-0000-0100-000001000000}" name="Date"/>
    <tableColumn id="2" xr3:uid="{00000000-0010-0000-0100-000002000000}" name="Price"/>
    <tableColumn id="3" xr3:uid="{00000000-0010-0000-0100-000003000000}" name="Return"/>
    <tableColumn id="4" xr3:uid="{00000000-0010-0000-0100-000004000000}" name="Column 4"/>
  </tableColumns>
  <tableStyleInfo name="Daily-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Wipro" displayName="Wipro" ref="I2:L255" headerRowDxfId="9" headerRowBorderDxfId="10">
  <tableColumns count="4">
    <tableColumn id="1" xr3:uid="{00000000-0010-0000-0200-000001000000}" name="Date"/>
    <tableColumn id="2" xr3:uid="{00000000-0010-0000-0200-000002000000}" name="Price"/>
    <tableColumn id="3" xr3:uid="{00000000-0010-0000-0200-000003000000}" name="Return"/>
    <tableColumn id="4" xr3:uid="{00000000-0010-0000-0200-000004000000}" name="Column 4"/>
  </tableColumns>
  <tableStyleInfo name="Daily-style 3"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GMR_Infra" displayName="GMR_Infra" ref="M2:P256" headerRowDxfId="11" headerRowBorderDxfId="12">
  <tableColumns count="4">
    <tableColumn id="1" xr3:uid="{00000000-0010-0000-0300-000001000000}" name="Date"/>
    <tableColumn id="2" xr3:uid="{00000000-0010-0000-0300-000002000000}" name="Price"/>
    <tableColumn id="3" xr3:uid="{00000000-0010-0000-0300-000003000000}" name="Return"/>
    <tableColumn id="4" xr3:uid="{00000000-0010-0000-0300-000004000000}" name="Column 4"/>
  </tableColumns>
  <tableStyleInfo name="Daily-style 4"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Lloyd_Metals" displayName="Lloyd_Metals" ref="Q2:T255" headerRowDxfId="13" headerRowBorderDxfId="14">
  <tableColumns count="4">
    <tableColumn id="1" xr3:uid="{00000000-0010-0000-0400-000001000000}" name="Date"/>
    <tableColumn id="2" xr3:uid="{00000000-0010-0000-0400-000002000000}" name="Price"/>
    <tableColumn id="3" xr3:uid="{00000000-0010-0000-0400-000003000000}" name="Return"/>
    <tableColumn id="4" xr3:uid="{00000000-0010-0000-0400-000004000000}" name="Column 4"/>
  </tableColumns>
  <tableStyleInfo name="Daily-style 5"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Vedanta" displayName="Vedanta" ref="U2:X255" headerRowDxfId="15" headerRowBorderDxfId="16">
  <tableColumns count="4">
    <tableColumn id="1" xr3:uid="{00000000-0010-0000-0500-000001000000}" name="Date"/>
    <tableColumn id="2" xr3:uid="{00000000-0010-0000-0500-000002000000}" name="Price"/>
    <tableColumn id="3" xr3:uid="{00000000-0010-0000-0500-000003000000}" name="Return"/>
    <tableColumn id="4" xr3:uid="{00000000-0010-0000-0500-000004000000}" name="Column 4"/>
  </tableColumns>
  <tableStyleInfo name="Daily-style 6"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Vodafone_Idea" displayName="Vodafone_Idea" ref="Y2:AB255" headerRowDxfId="17" headerRowBorderDxfId="18">
  <tableColumns count="4">
    <tableColumn id="1" xr3:uid="{00000000-0010-0000-0600-000001000000}" name="Date"/>
    <tableColumn id="2" xr3:uid="{00000000-0010-0000-0600-000002000000}" name="Price"/>
    <tableColumn id="3" xr3:uid="{00000000-0010-0000-0600-000003000000}" name="Return"/>
    <tableColumn id="4" xr3:uid="{00000000-0010-0000-0600-000004000000}" name="Column 4"/>
  </tableColumns>
  <tableStyleInfo name="Daily-style 7"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Adani_Wilmar" displayName="Adani_Wilmar" ref="AC2:AF255" headerRowDxfId="19" headerRowBorderDxfId="20">
  <tableColumns count="4">
    <tableColumn id="1" xr3:uid="{00000000-0010-0000-0700-000001000000}" name="Date"/>
    <tableColumn id="2" xr3:uid="{00000000-0010-0000-0700-000002000000}" name="Price"/>
    <tableColumn id="3" xr3:uid="{00000000-0010-0000-0700-000003000000}" name="Return"/>
    <tableColumn id="4" xr3:uid="{00000000-0010-0000-0700-000004000000}" name="Column 4"/>
  </tableColumns>
  <tableStyleInfo name="Daily-style 8"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ONGC" displayName="ONGC" ref="AG2:AJ255" headerRowDxfId="21" headerRowBorderDxfId="22">
  <tableColumns count="4">
    <tableColumn id="1" xr3:uid="{00000000-0010-0000-0800-000001000000}" name="Date"/>
    <tableColumn id="2" xr3:uid="{00000000-0010-0000-0800-000002000000}" name="Price"/>
    <tableColumn id="3" xr3:uid="{00000000-0010-0000-0800-000003000000}" name="Return"/>
    <tableColumn id="4" xr3:uid="{00000000-0010-0000-0800-000004000000}" name="Column 4"/>
  </tableColumns>
  <tableStyleInfo name="Daily-style 9"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Nvidiea" displayName="Nvidiea" ref="AK2:AN255" headerRowDxfId="23">
  <tableColumns count="4">
    <tableColumn id="1" xr3:uid="{00000000-0010-0000-0900-000001000000}" name="Date"/>
    <tableColumn id="2" xr3:uid="{00000000-0010-0000-0900-000002000000}" name="Price"/>
    <tableColumn id="3" xr3:uid="{00000000-0010-0000-0900-000003000000}" name="Return" dataDxfId="4"/>
    <tableColumn id="4" xr3:uid="{00000000-0010-0000-0900-000004000000}" name="PORTFOLIO" dataDxfId="1"/>
  </tableColumns>
  <tableStyleInfo name="Daily-style 10"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ta_Chemicals_2" displayName="Tata_Chemicals_2" ref="A2:D97" headerRowDxfId="24" headerRowBorderDxfId="25">
  <tableColumns count="4">
    <tableColumn id="1" xr3:uid="{00000000-0010-0000-0A00-000001000000}" name="Date"/>
    <tableColumn id="2" xr3:uid="{00000000-0010-0000-0A00-000002000000}" name="Price"/>
    <tableColumn id="3" xr3:uid="{00000000-0010-0000-0A00-000003000000}" name="Return"/>
    <tableColumn id="4" xr3:uid="{00000000-0010-0000-0A00-000004000000}" name="Column 4"/>
  </tableColumns>
  <tableStyleInfo name="Weekly-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Asian_Paints_2" displayName="Asian_Paints_2" ref="E2:H97" headerRowDxfId="26" headerRowBorderDxfId="27">
  <tableColumns count="4">
    <tableColumn id="1" xr3:uid="{00000000-0010-0000-0B00-000001000000}" name="Date"/>
    <tableColumn id="2" xr3:uid="{00000000-0010-0000-0B00-000002000000}" name="Price"/>
    <tableColumn id="3" xr3:uid="{00000000-0010-0000-0B00-000003000000}" name="Return"/>
    <tableColumn id="4" xr3:uid="{00000000-0010-0000-0B00-000004000000}" name="Column 4"/>
  </tableColumns>
  <tableStyleInfo name="Weekly-style 2"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Wipro_2" displayName="Wipro_2" ref="I2:L97" headerRowDxfId="28" headerRowBorderDxfId="29">
  <tableColumns count="4">
    <tableColumn id="1" xr3:uid="{00000000-0010-0000-0C00-000001000000}" name="Date"/>
    <tableColumn id="2" xr3:uid="{00000000-0010-0000-0C00-000002000000}" name="Price"/>
    <tableColumn id="3" xr3:uid="{00000000-0010-0000-0C00-000003000000}" name="Return"/>
    <tableColumn id="4" xr3:uid="{00000000-0010-0000-0C00-000004000000}" name="Column 4"/>
  </tableColumns>
  <tableStyleInfo name="Weekly-style 3"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GMR_Infra_2" displayName="GMR_Infra_2" ref="M2:P98" headerRowDxfId="30" headerRowBorderDxfId="31">
  <tableColumns count="4">
    <tableColumn id="1" xr3:uid="{00000000-0010-0000-0D00-000001000000}" name="Date"/>
    <tableColumn id="2" xr3:uid="{00000000-0010-0000-0D00-000002000000}" name="Price"/>
    <tableColumn id="3" xr3:uid="{00000000-0010-0000-0D00-000003000000}" name="Return"/>
    <tableColumn id="4" xr3:uid="{00000000-0010-0000-0D00-000004000000}" name="Column 4"/>
  </tableColumns>
  <tableStyleInfo name="Weekly-style 4" showFirstColumn="1" showLastColumn="1"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E000000}" name="Lloyd_Metals_2" displayName="Lloyd_Metals_2" ref="Q2:T97" headerRowDxfId="32" headerRowBorderDxfId="33">
  <tableColumns count="4">
    <tableColumn id="1" xr3:uid="{00000000-0010-0000-0E00-000001000000}" name="Date"/>
    <tableColumn id="2" xr3:uid="{00000000-0010-0000-0E00-000002000000}" name="Price"/>
    <tableColumn id="3" xr3:uid="{00000000-0010-0000-0E00-000003000000}" name="Return"/>
    <tableColumn id="4" xr3:uid="{00000000-0010-0000-0E00-000004000000}" name="Column 4"/>
  </tableColumns>
  <tableStyleInfo name="Weekly-style 5" showFirstColumn="1" showLastColumn="1"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F000000}" name="Vedanta_2" displayName="Vedanta_2" ref="U2:X97" headerRowDxfId="34" headerRowBorderDxfId="35">
  <tableColumns count="4">
    <tableColumn id="1" xr3:uid="{00000000-0010-0000-0F00-000001000000}" name="Date"/>
    <tableColumn id="2" xr3:uid="{00000000-0010-0000-0F00-000002000000}" name="Price"/>
    <tableColumn id="3" xr3:uid="{00000000-0010-0000-0F00-000003000000}" name="Return"/>
    <tableColumn id="4" xr3:uid="{00000000-0010-0000-0F00-000004000000}" name="Column 4"/>
  </tableColumns>
  <tableStyleInfo name="Weekly-style 6" showFirstColumn="1" showLastColumn="1"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0000000}" name="Vodafone_Idea_2" displayName="Vodafone_Idea_2" ref="Y2:AB97" headerRowDxfId="36" headerRowBorderDxfId="37">
  <tableColumns count="4">
    <tableColumn id="1" xr3:uid="{00000000-0010-0000-1000-000001000000}" name="Date"/>
    <tableColumn id="2" xr3:uid="{00000000-0010-0000-1000-000002000000}" name="Price"/>
    <tableColumn id="3" xr3:uid="{00000000-0010-0000-1000-000003000000}" name="Return"/>
    <tableColumn id="4" xr3:uid="{00000000-0010-0000-1000-000004000000}" name="Column 4"/>
  </tableColumns>
  <tableStyleInfo name="Weekly-style 7" showFirstColumn="1" showLastColumn="1"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1000000}" name="Adani_Wilmar_2" displayName="Adani_Wilmar_2" ref="AC2:AF97" headerRowDxfId="38" headerRowBorderDxfId="39">
  <tableColumns count="4">
    <tableColumn id="1" xr3:uid="{00000000-0010-0000-1100-000001000000}" name="Date"/>
    <tableColumn id="2" xr3:uid="{00000000-0010-0000-1100-000002000000}" name="Price"/>
    <tableColumn id="3" xr3:uid="{00000000-0010-0000-1100-000003000000}" name="Return"/>
    <tableColumn id="4" xr3:uid="{00000000-0010-0000-1100-000004000000}" name="Column 4"/>
  </tableColumns>
  <tableStyleInfo name="Weekly-style 8" showFirstColumn="1" showLastColumn="1"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12000000}" name="ONGC_2" displayName="ONGC_2" ref="AG2:AJ97" headerRowDxfId="40" headerRowBorderDxfId="41">
  <tableColumns count="4">
    <tableColumn id="1" xr3:uid="{00000000-0010-0000-1200-000001000000}" name="Date"/>
    <tableColumn id="2" xr3:uid="{00000000-0010-0000-1200-000002000000}" name="Price"/>
    <tableColumn id="3" xr3:uid="{00000000-0010-0000-1200-000003000000}" name="Return"/>
    <tableColumn id="4" xr3:uid="{00000000-0010-0000-1200-000004000000}" name="Column 4"/>
  </tableColumns>
  <tableStyleInfo name="Weekly-style 9" showFirstColumn="1" showLastColumn="1"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3000000}" name="Nvidiea_2" displayName="Nvidiea_2" ref="AK2:AN97" headerRowDxfId="42">
  <tableColumns count="4">
    <tableColumn id="1" xr3:uid="{00000000-0010-0000-1300-000001000000}" name="Date"/>
    <tableColumn id="2" xr3:uid="{00000000-0010-0000-1300-000002000000}" name="Price"/>
    <tableColumn id="3" xr3:uid="{00000000-0010-0000-1300-000003000000}" name="Return" dataDxfId="3"/>
    <tableColumn id="4" xr3:uid="{00000000-0010-0000-1300-000004000000}" name="PORTFOLIO" dataDxfId="2"/>
  </tableColumns>
  <tableStyleInfo name="Weekly-style 10" showFirstColumn="1" showLastColumn="1"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14000000}" name="Tata_Chemicals_3" displayName="Tata_Chemicals_3" ref="A2:D51" headerRowDxfId="52">
  <tableColumns count="4">
    <tableColumn id="1" xr3:uid="{00000000-0010-0000-1400-000001000000}" name="Date"/>
    <tableColumn id="2" xr3:uid="{00000000-0010-0000-1400-000002000000}" name="Price"/>
    <tableColumn id="3" xr3:uid="{00000000-0010-0000-1400-000003000000}" name="Return"/>
    <tableColumn id="4" xr3:uid="{00000000-0010-0000-1400-000004000000}" name="Column 4"/>
  </tableColumns>
  <tableStyleInfo name="Monthly-style" showFirstColumn="1" showLastColumn="1"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5000000}" name="Asian_Paints_3" displayName="Asian_Paints_3" ref="E2:H51" headerRowDxfId="51">
  <tableColumns count="4">
    <tableColumn id="1" xr3:uid="{00000000-0010-0000-1500-000001000000}" name="Date"/>
    <tableColumn id="2" xr3:uid="{00000000-0010-0000-1500-000002000000}" name="Price"/>
    <tableColumn id="3" xr3:uid="{00000000-0010-0000-1500-000003000000}" name="Return"/>
    <tableColumn id="4" xr3:uid="{00000000-0010-0000-1500-000004000000}" name="Column 4"/>
  </tableColumns>
  <tableStyleInfo name="Monthly-style 2" showFirstColumn="1" showLastColumn="1"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6000000}" name="Wipro_3" displayName="Wipro_3" ref="I2:L51" headerRowDxfId="50">
  <tableColumns count="4">
    <tableColumn id="1" xr3:uid="{00000000-0010-0000-1600-000001000000}" name="Date"/>
    <tableColumn id="2" xr3:uid="{00000000-0010-0000-1600-000002000000}" name="Price"/>
    <tableColumn id="3" xr3:uid="{00000000-0010-0000-1600-000003000000}" name="Return"/>
    <tableColumn id="4" xr3:uid="{00000000-0010-0000-1600-000004000000}" name="Column 4"/>
  </tableColumns>
  <tableStyleInfo name="Monthly-style 3" showFirstColumn="1" showLastColumn="1"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7000000}" name="GMR_Infra_3" displayName="GMR_Infra_3" ref="M2:P52" headerRowDxfId="49">
  <tableColumns count="4">
    <tableColumn id="1" xr3:uid="{00000000-0010-0000-1700-000001000000}" name="Date"/>
    <tableColumn id="2" xr3:uid="{00000000-0010-0000-1700-000002000000}" name="Price"/>
    <tableColumn id="3" xr3:uid="{00000000-0010-0000-1700-000003000000}" name="Return"/>
    <tableColumn id="4" xr3:uid="{00000000-0010-0000-1700-000004000000}" name="Column 4"/>
  </tableColumns>
  <tableStyleInfo name="Monthly-style 4" showFirstColumn="1" showLastColumn="1"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18000000}" name="Lloyd_Metals_3" displayName="Lloyd_Metals_3" ref="Q2:T51" headerRowDxfId="48">
  <tableColumns count="4">
    <tableColumn id="1" xr3:uid="{00000000-0010-0000-1800-000001000000}" name="Date"/>
    <tableColumn id="2" xr3:uid="{00000000-0010-0000-1800-000002000000}" name="Price"/>
    <tableColumn id="3" xr3:uid="{00000000-0010-0000-1800-000003000000}" name="Return"/>
    <tableColumn id="4" xr3:uid="{00000000-0010-0000-1800-000004000000}" name="Column 4"/>
  </tableColumns>
  <tableStyleInfo name="Monthly-style 5" showFirstColumn="1" showLastColumn="1"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19000000}" name="Vedanta_3" displayName="Vedanta_3" ref="U2:X51" headerRowDxfId="47">
  <tableColumns count="4">
    <tableColumn id="1" xr3:uid="{00000000-0010-0000-1900-000001000000}" name="Date"/>
    <tableColumn id="2" xr3:uid="{00000000-0010-0000-1900-000002000000}" name="Price"/>
    <tableColumn id="3" xr3:uid="{00000000-0010-0000-1900-000003000000}" name="Return"/>
    <tableColumn id="4" xr3:uid="{00000000-0010-0000-1900-000004000000}" name="Column 4"/>
  </tableColumns>
  <tableStyleInfo name="Monthly-style 6" showFirstColumn="1" showLastColumn="1"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1A000000}" name="Vodafone_Idea_3" displayName="Vodafone_Idea_3" ref="Y2:AB51" headerRowDxfId="46">
  <tableColumns count="4">
    <tableColumn id="1" xr3:uid="{00000000-0010-0000-1A00-000001000000}" name="Date"/>
    <tableColumn id="2" xr3:uid="{00000000-0010-0000-1A00-000002000000}" name="Price"/>
    <tableColumn id="3" xr3:uid="{00000000-0010-0000-1A00-000003000000}" name="Return"/>
    <tableColumn id="4" xr3:uid="{00000000-0010-0000-1A00-000004000000}" name="Column 4"/>
  </tableColumns>
  <tableStyleInfo name="Monthly-style 7" showFirstColumn="1" showLastColumn="1"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1B000000}" name="Adani_Wilmar_3" displayName="Adani_Wilmar_3" ref="AC2:AF51" headerRowDxfId="45">
  <tableColumns count="4">
    <tableColumn id="1" xr3:uid="{00000000-0010-0000-1B00-000001000000}" name="Date"/>
    <tableColumn id="2" xr3:uid="{00000000-0010-0000-1B00-000002000000}" name="Price"/>
    <tableColumn id="3" xr3:uid="{00000000-0010-0000-1B00-000003000000}" name="Return"/>
    <tableColumn id="4" xr3:uid="{00000000-0010-0000-1B00-000004000000}" name="Column 4"/>
  </tableColumns>
  <tableStyleInfo name="Monthly-style 8" showFirstColumn="1" showLastColumn="1"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C000000}" name="ONGC_3" displayName="ONGC_3" ref="AG2:AJ51" headerRowDxfId="44">
  <tableColumns count="4">
    <tableColumn id="1" xr3:uid="{00000000-0010-0000-1C00-000001000000}" name="Date"/>
    <tableColumn id="2" xr3:uid="{00000000-0010-0000-1C00-000002000000}" name="Price"/>
    <tableColumn id="3" xr3:uid="{00000000-0010-0000-1C00-000003000000}" name="Return"/>
    <tableColumn id="4" xr3:uid="{00000000-0010-0000-1C00-000004000000}" name="Column 4"/>
  </tableColumns>
  <tableStyleInfo name="Monthly-style 9" showFirstColumn="1" showLastColumn="1"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1D000000}" name="Nvidiea_3" displayName="Nvidiea_3" ref="AK2:AN51" headerRowDxfId="43">
  <tableColumns count="4">
    <tableColumn id="1" xr3:uid="{00000000-0010-0000-1D00-000001000000}" name="Date"/>
    <tableColumn id="2" xr3:uid="{00000000-0010-0000-1D00-000002000000}" name="Price"/>
    <tableColumn id="3" xr3:uid="{00000000-0010-0000-1D00-000003000000}" name="Return"/>
    <tableColumn id="4" xr3:uid="{00000000-0010-0000-1D00-000004000000}" name="PORTFOLIO" dataDxfId="0"/>
  </tableColumns>
  <tableStyleInfo name="Monthly-style 10"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table" Target="../tables/table7.xml"/><Relationship Id="rId3" Type="http://schemas.openxmlformats.org/officeDocument/2006/relationships/table" Target="../tables/table2.xml"/><Relationship Id="rId7" Type="http://schemas.openxmlformats.org/officeDocument/2006/relationships/table" Target="../tables/table6.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s>
</file>

<file path=xl/worksheets/_rels/sheet2.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table" Target="../tables/table12.xml"/><Relationship Id="rId7" Type="http://schemas.openxmlformats.org/officeDocument/2006/relationships/table" Target="../tables/table16.xml"/><Relationship Id="rId2" Type="http://schemas.openxmlformats.org/officeDocument/2006/relationships/table" Target="../tables/table11.xml"/><Relationship Id="rId1" Type="http://schemas.openxmlformats.org/officeDocument/2006/relationships/drawing" Target="../drawings/drawing2.xml"/><Relationship Id="rId6" Type="http://schemas.openxmlformats.org/officeDocument/2006/relationships/table" Target="../tables/table15.xml"/><Relationship Id="rId11" Type="http://schemas.openxmlformats.org/officeDocument/2006/relationships/table" Target="../tables/table20.xml"/><Relationship Id="rId5" Type="http://schemas.openxmlformats.org/officeDocument/2006/relationships/table" Target="../tables/table14.xml"/><Relationship Id="rId10" Type="http://schemas.openxmlformats.org/officeDocument/2006/relationships/table" Target="../tables/table19.xml"/><Relationship Id="rId4" Type="http://schemas.openxmlformats.org/officeDocument/2006/relationships/table" Target="../tables/table13.xml"/><Relationship Id="rId9" Type="http://schemas.openxmlformats.org/officeDocument/2006/relationships/table" Target="../tables/table18.xml"/></Relationships>
</file>

<file path=xl/worksheets/_rels/sheet3.xml.rels><?xml version="1.0" encoding="UTF-8" standalone="yes"?>
<Relationships xmlns="http://schemas.openxmlformats.org/package/2006/relationships"><Relationship Id="rId8" Type="http://schemas.openxmlformats.org/officeDocument/2006/relationships/table" Target="../tables/table27.xml"/><Relationship Id="rId3" Type="http://schemas.openxmlformats.org/officeDocument/2006/relationships/table" Target="../tables/table22.xml"/><Relationship Id="rId7" Type="http://schemas.openxmlformats.org/officeDocument/2006/relationships/table" Target="../tables/table26.xml"/><Relationship Id="rId2" Type="http://schemas.openxmlformats.org/officeDocument/2006/relationships/table" Target="../tables/table21.xml"/><Relationship Id="rId1" Type="http://schemas.openxmlformats.org/officeDocument/2006/relationships/drawing" Target="../drawings/drawing3.xml"/><Relationship Id="rId6" Type="http://schemas.openxmlformats.org/officeDocument/2006/relationships/table" Target="../tables/table25.xml"/><Relationship Id="rId11" Type="http://schemas.openxmlformats.org/officeDocument/2006/relationships/table" Target="../tables/table30.xml"/><Relationship Id="rId5" Type="http://schemas.openxmlformats.org/officeDocument/2006/relationships/table" Target="../tables/table24.xml"/><Relationship Id="rId10" Type="http://schemas.openxmlformats.org/officeDocument/2006/relationships/table" Target="../tables/table29.xml"/><Relationship Id="rId4" Type="http://schemas.openxmlformats.org/officeDocument/2006/relationships/table" Target="../tables/table23.xml"/><Relationship Id="rId9" Type="http://schemas.openxmlformats.org/officeDocument/2006/relationships/table" Target="../tables/table28.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N279"/>
  <sheetViews>
    <sheetView showGridLines="0" topLeftCell="Z1" workbookViewId="0">
      <pane ySplit="2" topLeftCell="A3" activePane="bottomLeft" state="frozen"/>
      <selection pane="bottomLeft" activeCell="AK17" sqref="AK17"/>
    </sheetView>
  </sheetViews>
  <sheetFormatPr baseColWidth="10" defaultColWidth="12.6640625" defaultRowHeight="15.75" customHeight="1" x14ac:dyDescent="0.15"/>
  <cols>
    <col min="1" max="2" width="13.6640625" customWidth="1"/>
    <col min="3" max="3" width="11.33203125" customWidth="1"/>
    <col min="4" max="4" width="8.83203125" customWidth="1"/>
    <col min="5" max="7" width="11.33203125" customWidth="1"/>
    <col min="8" max="8" width="9.33203125" customWidth="1"/>
    <col min="9" max="11" width="11.33203125" customWidth="1"/>
    <col min="12" max="12" width="10.33203125" customWidth="1"/>
    <col min="16" max="16" width="8" customWidth="1"/>
    <col min="40" max="40" width="21" customWidth="1"/>
  </cols>
  <sheetData>
    <row r="1" spans="1:40" ht="15.75" customHeight="1" x14ac:dyDescent="0.15">
      <c r="A1" s="95" t="s">
        <v>8</v>
      </c>
      <c r="B1" s="96"/>
      <c r="C1" s="96"/>
      <c r="D1" s="97"/>
      <c r="E1" s="95" t="s">
        <v>9</v>
      </c>
      <c r="F1" s="96"/>
      <c r="G1" s="96"/>
      <c r="H1" s="97"/>
      <c r="I1" s="95" t="s">
        <v>10</v>
      </c>
      <c r="J1" s="96"/>
      <c r="K1" s="96"/>
      <c r="L1" s="97"/>
      <c r="M1" s="95" t="s">
        <v>42</v>
      </c>
      <c r="N1" s="96"/>
      <c r="O1" s="96"/>
      <c r="P1" s="97"/>
      <c r="Q1" s="95" t="s">
        <v>12</v>
      </c>
      <c r="R1" s="96"/>
      <c r="S1" s="96"/>
      <c r="T1" s="97"/>
      <c r="U1" s="95" t="s">
        <v>13</v>
      </c>
      <c r="V1" s="96"/>
      <c r="W1" s="96"/>
      <c r="X1" s="97"/>
      <c r="Y1" s="95" t="s">
        <v>32</v>
      </c>
      <c r="Z1" s="96"/>
      <c r="AA1" s="96"/>
      <c r="AB1" s="97"/>
      <c r="AC1" s="95" t="s">
        <v>33</v>
      </c>
      <c r="AD1" s="96"/>
      <c r="AE1" s="96"/>
      <c r="AF1" s="97"/>
      <c r="AG1" s="95" t="s">
        <v>34</v>
      </c>
      <c r="AH1" s="96"/>
      <c r="AI1" s="96"/>
      <c r="AJ1" s="97"/>
      <c r="AK1" s="95" t="s">
        <v>26</v>
      </c>
      <c r="AL1" s="96"/>
      <c r="AM1" s="96"/>
      <c r="AN1" s="98"/>
    </row>
    <row r="2" spans="1:40" ht="28" x14ac:dyDescent="0.15">
      <c r="A2" s="99" t="s">
        <v>0</v>
      </c>
      <c r="B2" s="100" t="s">
        <v>1</v>
      </c>
      <c r="C2" s="100" t="s">
        <v>2</v>
      </c>
      <c r="D2" s="101" t="s">
        <v>3</v>
      </c>
      <c r="E2" s="99" t="s">
        <v>0</v>
      </c>
      <c r="F2" s="100" t="s">
        <v>1</v>
      </c>
      <c r="G2" s="100" t="s">
        <v>2</v>
      </c>
      <c r="H2" s="101" t="s">
        <v>3</v>
      </c>
      <c r="I2" s="99" t="s">
        <v>0</v>
      </c>
      <c r="J2" s="100" t="s">
        <v>1</v>
      </c>
      <c r="K2" s="100" t="s">
        <v>2</v>
      </c>
      <c r="L2" s="101" t="s">
        <v>3</v>
      </c>
      <c r="M2" s="99" t="s">
        <v>0</v>
      </c>
      <c r="N2" s="100" t="s">
        <v>1</v>
      </c>
      <c r="O2" s="100" t="s">
        <v>2</v>
      </c>
      <c r="P2" s="101" t="s">
        <v>3</v>
      </c>
      <c r="Q2" s="99" t="s">
        <v>0</v>
      </c>
      <c r="R2" s="100" t="s">
        <v>1</v>
      </c>
      <c r="S2" s="100" t="s">
        <v>2</v>
      </c>
      <c r="T2" s="101" t="s">
        <v>3</v>
      </c>
      <c r="U2" s="99" t="s">
        <v>0</v>
      </c>
      <c r="V2" s="100" t="s">
        <v>1</v>
      </c>
      <c r="W2" s="100" t="s">
        <v>2</v>
      </c>
      <c r="X2" s="101" t="s">
        <v>3</v>
      </c>
      <c r="Y2" s="99" t="s">
        <v>0</v>
      </c>
      <c r="Z2" s="100" t="s">
        <v>1</v>
      </c>
      <c r="AA2" s="100" t="s">
        <v>2</v>
      </c>
      <c r="AB2" s="101" t="s">
        <v>3</v>
      </c>
      <c r="AC2" s="99" t="s">
        <v>0</v>
      </c>
      <c r="AD2" s="100" t="s">
        <v>1</v>
      </c>
      <c r="AE2" s="100" t="s">
        <v>2</v>
      </c>
      <c r="AF2" s="101" t="s">
        <v>3</v>
      </c>
      <c r="AG2" s="99" t="s">
        <v>0</v>
      </c>
      <c r="AH2" s="100" t="s">
        <v>1</v>
      </c>
      <c r="AI2" s="100" t="s">
        <v>2</v>
      </c>
      <c r="AJ2" s="101" t="s">
        <v>3</v>
      </c>
      <c r="AK2" s="99" t="s">
        <v>0</v>
      </c>
      <c r="AL2" s="100" t="s">
        <v>1</v>
      </c>
      <c r="AM2" s="119" t="s">
        <v>2</v>
      </c>
      <c r="AN2" s="120" t="s">
        <v>4</v>
      </c>
    </row>
    <row r="3" spans="1:40" ht="15" customHeight="1" x14ac:dyDescent="0.2">
      <c r="A3" s="1">
        <v>45769</v>
      </c>
      <c r="B3" s="2">
        <v>851.85</v>
      </c>
      <c r="C3" s="3">
        <f t="shared" ref="C3:C250" si="0">(B3/B4)-1</f>
        <v>-2.1085925144964657E-3</v>
      </c>
      <c r="D3" s="4"/>
      <c r="E3" s="1">
        <v>45769</v>
      </c>
      <c r="F3" s="2">
        <v>2432</v>
      </c>
      <c r="G3" s="3">
        <f t="shared" ref="G3:G250" si="1">(F3/F4)-1</f>
        <v>-5.3169734151329306E-3</v>
      </c>
      <c r="H3" s="5"/>
      <c r="I3" s="1">
        <v>45769</v>
      </c>
      <c r="J3" s="2">
        <v>234.15</v>
      </c>
      <c r="K3" s="3">
        <f t="shared" ref="K3:K250" si="2">(J3/J4)-1</f>
        <v>-1.8033130635353278E-2</v>
      </c>
      <c r="L3" s="5"/>
      <c r="M3" s="1">
        <v>45769</v>
      </c>
      <c r="N3" s="2">
        <v>136.25</v>
      </c>
      <c r="O3" s="3">
        <f t="shared" ref="O3:O250" si="3">(N3/N4)-1</f>
        <v>1.2032979276535682E-2</v>
      </c>
      <c r="P3" s="5"/>
      <c r="Q3" s="1">
        <v>45769</v>
      </c>
      <c r="R3" s="2">
        <v>1319.7</v>
      </c>
      <c r="S3" s="3">
        <f t="shared" ref="S3:S250" si="4">(R3/R4)-1</f>
        <v>2.3419930205506034E-2</v>
      </c>
      <c r="T3" s="5"/>
      <c r="U3" s="1">
        <v>45769</v>
      </c>
      <c r="V3" s="2">
        <v>413.05</v>
      </c>
      <c r="W3" s="3">
        <f t="shared" ref="W3:W250" si="5">(V3/V4)-1</f>
        <v>2.6702269692924219E-3</v>
      </c>
      <c r="X3" s="5"/>
      <c r="Y3" s="1">
        <v>45769</v>
      </c>
      <c r="Z3" s="2">
        <v>7.97</v>
      </c>
      <c r="AA3" s="3">
        <f t="shared" ref="AA3:AA250" si="6">(Z3/Z4)-1</f>
        <v>-1.239157372986377E-2</v>
      </c>
      <c r="AB3" s="5"/>
      <c r="AC3" s="1">
        <v>45769</v>
      </c>
      <c r="AD3" s="2">
        <v>283.60000000000002</v>
      </c>
      <c r="AE3" s="3">
        <f t="shared" ref="AE3:AE250" si="7">(AD3/AD4)-1</f>
        <v>-6.1328193446644752E-3</v>
      </c>
      <c r="AF3" s="5"/>
      <c r="AG3" s="1">
        <v>45769</v>
      </c>
      <c r="AH3" s="2">
        <v>247.78</v>
      </c>
      <c r="AI3" s="3">
        <f t="shared" ref="AI3:AI250" si="8">(AH3/AH4)-1</f>
        <v>-8.0070462006566201E-3</v>
      </c>
      <c r="AJ3" s="5"/>
      <c r="AK3" s="6">
        <v>45768</v>
      </c>
      <c r="AL3" s="7">
        <v>96.91</v>
      </c>
      <c r="AM3" s="116">
        <f t="shared" ref="AM3:AM250" si="9">(AL3/AL4)-1</f>
        <v>-4.5127598778204714E-2</v>
      </c>
      <c r="AN3" s="124">
        <f t="shared" ref="AN3:AN250" si="10">SUMPRODUCT($B$258:$K$258, CHOOSE({1,2,3,4,5,6,7,8,9,10}, AM3, AI3, AE3, AA3, W3, S3, O3, K3, G3, C3))</f>
        <v>-5.8994598167038115E-3</v>
      </c>
    </row>
    <row r="4" spans="1:40" ht="15" customHeight="1" x14ac:dyDescent="0.2">
      <c r="A4" s="8">
        <v>45768</v>
      </c>
      <c r="B4" s="9">
        <v>853.65</v>
      </c>
      <c r="C4" s="10">
        <f t="shared" si="0"/>
        <v>5.7731958762885505E-3</v>
      </c>
      <c r="D4" s="11"/>
      <c r="E4" s="8">
        <v>45768</v>
      </c>
      <c r="F4" s="9">
        <v>2445</v>
      </c>
      <c r="G4" s="10">
        <f t="shared" si="1"/>
        <v>-9.2791442116779699E-3</v>
      </c>
      <c r="H4" s="12"/>
      <c r="I4" s="8">
        <v>45768</v>
      </c>
      <c r="J4" s="9">
        <v>238.45</v>
      </c>
      <c r="K4" s="10">
        <f t="shared" si="2"/>
        <v>6.5428450823130646E-3</v>
      </c>
      <c r="L4" s="12"/>
      <c r="M4" s="8">
        <v>45768</v>
      </c>
      <c r="N4" s="9">
        <v>134.63</v>
      </c>
      <c r="O4" s="10">
        <f t="shared" si="3"/>
        <v>3.7277268321778134E-3</v>
      </c>
      <c r="P4" s="12"/>
      <c r="Q4" s="8">
        <v>45768</v>
      </c>
      <c r="R4" s="9">
        <v>1289.5</v>
      </c>
      <c r="S4" s="10">
        <f t="shared" si="4"/>
        <v>2.5656974032031155E-3</v>
      </c>
      <c r="T4" s="12"/>
      <c r="U4" s="8">
        <v>45768</v>
      </c>
      <c r="V4" s="9">
        <v>411.95</v>
      </c>
      <c r="W4" s="10">
        <f t="shared" si="5"/>
        <v>2.974628171478555E-2</v>
      </c>
      <c r="X4" s="12"/>
      <c r="Y4" s="8">
        <v>45768</v>
      </c>
      <c r="Z4" s="9">
        <v>8.07</v>
      </c>
      <c r="AA4" s="10">
        <f t="shared" si="6"/>
        <v>0.10396716826265395</v>
      </c>
      <c r="AB4" s="12"/>
      <c r="AC4" s="8">
        <v>45768</v>
      </c>
      <c r="AD4" s="9">
        <v>285.35000000000002</v>
      </c>
      <c r="AE4" s="10">
        <f t="shared" si="7"/>
        <v>3.1640007031112916E-3</v>
      </c>
      <c r="AF4" s="12"/>
      <c r="AG4" s="8">
        <v>45768</v>
      </c>
      <c r="AH4" s="9">
        <v>249.78</v>
      </c>
      <c r="AI4" s="10">
        <f t="shared" si="8"/>
        <v>2.583268306706632E-2</v>
      </c>
      <c r="AJ4" s="12"/>
      <c r="AK4" s="13">
        <v>45764</v>
      </c>
      <c r="AL4" s="14">
        <v>101.49</v>
      </c>
      <c r="AM4" s="117">
        <f t="shared" si="9"/>
        <v>-2.8710881424059753E-2</v>
      </c>
      <c r="AN4" s="124">
        <f t="shared" si="10"/>
        <v>1.4332957330586194E-2</v>
      </c>
    </row>
    <row r="5" spans="1:40" ht="15" customHeight="1" x14ac:dyDescent="0.2">
      <c r="A5" s="1">
        <v>45764</v>
      </c>
      <c r="B5" s="2">
        <v>848.75</v>
      </c>
      <c r="C5" s="3">
        <f t="shared" si="0"/>
        <v>1.4749262536872809E-3</v>
      </c>
      <c r="D5" s="4"/>
      <c r="E5" s="1">
        <v>45764</v>
      </c>
      <c r="F5" s="2">
        <v>2467.9</v>
      </c>
      <c r="G5" s="3">
        <f t="shared" si="1"/>
        <v>3.2521647221430694E-3</v>
      </c>
      <c r="H5" s="5"/>
      <c r="I5" s="1">
        <v>45764</v>
      </c>
      <c r="J5" s="2">
        <v>236.9</v>
      </c>
      <c r="K5" s="3">
        <f t="shared" si="2"/>
        <v>-4.340803553401984E-2</v>
      </c>
      <c r="L5" s="5"/>
      <c r="M5" s="1">
        <v>45764</v>
      </c>
      <c r="N5" s="2">
        <v>134.13</v>
      </c>
      <c r="O5" s="3">
        <f t="shared" si="3"/>
        <v>1.7215228272410066E-2</v>
      </c>
      <c r="P5" s="5"/>
      <c r="Q5" s="1">
        <v>45764</v>
      </c>
      <c r="R5" s="2">
        <v>1286.2</v>
      </c>
      <c r="S5" s="3">
        <f t="shared" si="4"/>
        <v>1.6353866521299221E-3</v>
      </c>
      <c r="T5" s="5"/>
      <c r="U5" s="1">
        <v>45764</v>
      </c>
      <c r="V5" s="2">
        <v>400.05</v>
      </c>
      <c r="W5" s="3">
        <f t="shared" si="5"/>
        <v>3.3860045146727469E-3</v>
      </c>
      <c r="X5" s="5"/>
      <c r="Y5" s="1">
        <v>45764</v>
      </c>
      <c r="Z5" s="2">
        <v>7.31</v>
      </c>
      <c r="AA5" s="3">
        <f t="shared" si="6"/>
        <v>5.5020632737277086E-3</v>
      </c>
      <c r="AB5" s="5"/>
      <c r="AC5" s="1">
        <v>45764</v>
      </c>
      <c r="AD5" s="2">
        <v>284.45</v>
      </c>
      <c r="AE5" s="3">
        <f t="shared" si="7"/>
        <v>4.9461225931812791E-3</v>
      </c>
      <c r="AF5" s="5"/>
      <c r="AG5" s="1">
        <v>45764</v>
      </c>
      <c r="AH5" s="2">
        <v>243.49</v>
      </c>
      <c r="AI5" s="3">
        <f t="shared" si="8"/>
        <v>9.4104966420696101E-3</v>
      </c>
      <c r="AJ5" s="5"/>
      <c r="AK5" s="6">
        <v>45763</v>
      </c>
      <c r="AL5" s="7">
        <v>104.49</v>
      </c>
      <c r="AM5" s="116">
        <f t="shared" si="9"/>
        <v>-6.8716577540107071E-2</v>
      </c>
      <c r="AN5" s="124">
        <f t="shared" si="10"/>
        <v>-6.5302220150105228E-3</v>
      </c>
    </row>
    <row r="6" spans="1:40" ht="15" customHeight="1" x14ac:dyDescent="0.2">
      <c r="A6" s="8">
        <v>45763</v>
      </c>
      <c r="B6" s="9">
        <v>847.5</v>
      </c>
      <c r="C6" s="10">
        <f t="shared" si="0"/>
        <v>7.0846617074038498E-4</v>
      </c>
      <c r="D6" s="11"/>
      <c r="E6" s="8">
        <v>45763</v>
      </c>
      <c r="F6" s="9">
        <v>2459.9</v>
      </c>
      <c r="G6" s="10">
        <f t="shared" si="1"/>
        <v>1.8296973961998697E-2</v>
      </c>
      <c r="H6" s="12"/>
      <c r="I6" s="8">
        <v>45763</v>
      </c>
      <c r="J6" s="9">
        <v>247.65</v>
      </c>
      <c r="K6" s="10">
        <f t="shared" si="2"/>
        <v>1.4959016393442548E-2</v>
      </c>
      <c r="L6" s="12"/>
      <c r="M6" s="8">
        <v>45763</v>
      </c>
      <c r="N6" s="9">
        <v>131.86000000000001</v>
      </c>
      <c r="O6" s="10">
        <f t="shared" si="3"/>
        <v>0</v>
      </c>
      <c r="P6" s="12"/>
      <c r="Q6" s="8">
        <v>45763</v>
      </c>
      <c r="R6" s="9">
        <v>1284.0999999999999</v>
      </c>
      <c r="S6" s="10">
        <f t="shared" si="4"/>
        <v>3.6902454780361582E-2</v>
      </c>
      <c r="T6" s="12"/>
      <c r="U6" s="8">
        <v>45763</v>
      </c>
      <c r="V6" s="9">
        <v>398.7</v>
      </c>
      <c r="W6" s="10">
        <f t="shared" si="5"/>
        <v>7.3269327943406015E-3</v>
      </c>
      <c r="X6" s="12"/>
      <c r="Y6" s="8">
        <v>45763</v>
      </c>
      <c r="Z6" s="9">
        <v>7.27</v>
      </c>
      <c r="AA6" s="10">
        <f t="shared" si="6"/>
        <v>-6.830601092896238E-3</v>
      </c>
      <c r="AB6" s="12"/>
      <c r="AC6" s="8">
        <v>45763</v>
      </c>
      <c r="AD6" s="9">
        <v>283.05</v>
      </c>
      <c r="AE6" s="10">
        <f t="shared" si="7"/>
        <v>9.9910793933988273E-3</v>
      </c>
      <c r="AF6" s="12"/>
      <c r="AG6" s="8">
        <v>45763</v>
      </c>
      <c r="AH6" s="9">
        <v>241.22</v>
      </c>
      <c r="AI6" s="10">
        <f t="shared" si="8"/>
        <v>3.6658214792212762E-2</v>
      </c>
      <c r="AJ6" s="12"/>
      <c r="AK6" s="13">
        <v>45762</v>
      </c>
      <c r="AL6" s="14">
        <v>112.2</v>
      </c>
      <c r="AM6" s="117">
        <f t="shared" si="9"/>
        <v>1.3458585493631992E-2</v>
      </c>
      <c r="AN6" s="124">
        <f t="shared" si="10"/>
        <v>1.3147112268723117E-2</v>
      </c>
    </row>
    <row r="7" spans="1:40" ht="15" customHeight="1" x14ac:dyDescent="0.2">
      <c r="A7" s="1">
        <v>45762</v>
      </c>
      <c r="B7" s="2">
        <v>846.9</v>
      </c>
      <c r="C7" s="3">
        <f t="shared" si="0"/>
        <v>1.7602883748873532E-2</v>
      </c>
      <c r="D7" s="4"/>
      <c r="E7" s="1">
        <v>45762</v>
      </c>
      <c r="F7" s="2">
        <v>2415.6999999999998</v>
      </c>
      <c r="G7" s="3">
        <f t="shared" si="1"/>
        <v>9.2329545454545858E-3</v>
      </c>
      <c r="H7" s="5"/>
      <c r="I7" s="1">
        <v>45762</v>
      </c>
      <c r="J7" s="2">
        <v>244</v>
      </c>
      <c r="K7" s="3">
        <f t="shared" si="2"/>
        <v>1.7726798748696648E-2</v>
      </c>
      <c r="L7" s="5"/>
      <c r="M7" s="1">
        <v>45762</v>
      </c>
      <c r="N7" s="2">
        <v>131.86000000000001</v>
      </c>
      <c r="O7" s="3">
        <f t="shared" si="3"/>
        <v>0.12932511133949998</v>
      </c>
      <c r="P7" s="5"/>
      <c r="Q7" s="1">
        <v>45762</v>
      </c>
      <c r="R7" s="2">
        <v>1238.4000000000001</v>
      </c>
      <c r="S7" s="3">
        <f t="shared" si="4"/>
        <v>3.4284043930346231E-2</v>
      </c>
      <c r="T7" s="5"/>
      <c r="U7" s="1">
        <v>45762</v>
      </c>
      <c r="V7" s="2">
        <v>395.8</v>
      </c>
      <c r="W7" s="3">
        <f t="shared" si="5"/>
        <v>4.1167960015783267E-2</v>
      </c>
      <c r="X7" s="5"/>
      <c r="Y7" s="1">
        <v>45762</v>
      </c>
      <c r="Z7" s="2">
        <v>7.32</v>
      </c>
      <c r="AA7" s="3">
        <f t="shared" si="6"/>
        <v>2.0920502092050208E-2</v>
      </c>
      <c r="AB7" s="5"/>
      <c r="AC7" s="1">
        <v>45762</v>
      </c>
      <c r="AD7" s="2">
        <v>280.25</v>
      </c>
      <c r="AE7" s="3">
        <f t="shared" si="7"/>
        <v>2.8251696936341997E-2</v>
      </c>
      <c r="AF7" s="5"/>
      <c r="AG7" s="1">
        <v>45762</v>
      </c>
      <c r="AH7" s="2">
        <v>232.69</v>
      </c>
      <c r="AI7" s="3">
        <f t="shared" si="8"/>
        <v>1.0070755740764881E-2</v>
      </c>
      <c r="AJ7" s="5"/>
      <c r="AK7" s="6">
        <v>45761</v>
      </c>
      <c r="AL7" s="7">
        <v>110.71</v>
      </c>
      <c r="AM7" s="116">
        <f t="shared" si="9"/>
        <v>-1.9832326692510449E-3</v>
      </c>
      <c r="AN7" s="124">
        <f t="shared" si="10"/>
        <v>3.0659947442856026E-2</v>
      </c>
    </row>
    <row r="8" spans="1:40" ht="15" customHeight="1" x14ac:dyDescent="0.2">
      <c r="A8" s="8">
        <v>45758</v>
      </c>
      <c r="B8" s="9">
        <v>832.25</v>
      </c>
      <c r="C8" s="10">
        <f t="shared" si="0"/>
        <v>2.5569932224275949E-2</v>
      </c>
      <c r="D8" s="11"/>
      <c r="E8" s="8">
        <v>45758</v>
      </c>
      <c r="F8" s="9">
        <v>2393.6</v>
      </c>
      <c r="G8" s="10">
        <f t="shared" si="1"/>
        <v>-7.2786844451818711E-3</v>
      </c>
      <c r="H8" s="12"/>
      <c r="I8" s="8">
        <v>45758</v>
      </c>
      <c r="J8" s="9">
        <v>239.75</v>
      </c>
      <c r="K8" s="10">
        <f t="shared" si="2"/>
        <v>1.3099514050285199E-2</v>
      </c>
      <c r="L8" s="12"/>
      <c r="M8" s="8">
        <v>45758</v>
      </c>
      <c r="N8" s="9">
        <v>116.76</v>
      </c>
      <c r="O8" s="10">
        <f t="shared" si="3"/>
        <v>1.9737991266375543E-2</v>
      </c>
      <c r="P8" s="12"/>
      <c r="Q8" s="8">
        <v>45758</v>
      </c>
      <c r="R8" s="9">
        <v>1197.3499999999999</v>
      </c>
      <c r="S8" s="10">
        <f t="shared" si="4"/>
        <v>3.9772480569666868E-2</v>
      </c>
      <c r="T8" s="12"/>
      <c r="U8" s="8">
        <v>45758</v>
      </c>
      <c r="V8" s="9">
        <v>380.15</v>
      </c>
      <c r="W8" s="10">
        <f t="shared" si="5"/>
        <v>2.5907434894076209E-2</v>
      </c>
      <c r="X8" s="12"/>
      <c r="Y8" s="8">
        <v>45758</v>
      </c>
      <c r="Z8" s="9">
        <v>7.17</v>
      </c>
      <c r="AA8" s="10">
        <f t="shared" si="6"/>
        <v>1.1283497884344129E-2</v>
      </c>
      <c r="AB8" s="12"/>
      <c r="AC8" s="8">
        <v>45758</v>
      </c>
      <c r="AD8" s="9">
        <v>272.55</v>
      </c>
      <c r="AE8" s="10">
        <f t="shared" si="7"/>
        <v>3.1284504968716043E-3</v>
      </c>
      <c r="AF8" s="12"/>
      <c r="AG8" s="8">
        <v>45758</v>
      </c>
      <c r="AH8" s="9">
        <v>230.37</v>
      </c>
      <c r="AI8" s="10">
        <f t="shared" si="8"/>
        <v>3.7983238713165779E-2</v>
      </c>
      <c r="AJ8" s="12"/>
      <c r="AK8" s="8">
        <v>45758</v>
      </c>
      <c r="AL8" s="14">
        <v>110.93</v>
      </c>
      <c r="AM8" s="117">
        <f t="shared" si="9"/>
        <v>3.1235474574695665E-2</v>
      </c>
      <c r="AN8" s="124">
        <f t="shared" si="10"/>
        <v>2.0043933022857507E-2</v>
      </c>
    </row>
    <row r="9" spans="1:40" ht="15" customHeight="1" x14ac:dyDescent="0.2">
      <c r="A9" s="1">
        <v>45756</v>
      </c>
      <c r="B9" s="2">
        <v>811.5</v>
      </c>
      <c r="C9" s="3">
        <f t="shared" si="0"/>
        <v>2.780352177942591E-3</v>
      </c>
      <c r="D9" s="4"/>
      <c r="E9" s="1">
        <v>45756</v>
      </c>
      <c r="F9" s="2">
        <v>2411.15</v>
      </c>
      <c r="G9" s="3">
        <f t="shared" si="1"/>
        <v>7.0796090552169844E-3</v>
      </c>
      <c r="H9" s="5"/>
      <c r="I9" s="1">
        <v>45756</v>
      </c>
      <c r="J9" s="2">
        <v>236.65</v>
      </c>
      <c r="K9" s="3">
        <f t="shared" si="2"/>
        <v>-4.2871587462082861E-2</v>
      </c>
      <c r="L9" s="5"/>
      <c r="M9" s="1">
        <v>45756</v>
      </c>
      <c r="N9" s="2">
        <v>114.5</v>
      </c>
      <c r="O9" s="3">
        <f t="shared" si="3"/>
        <v>2.02263209480531E-2</v>
      </c>
      <c r="P9" s="5"/>
      <c r="Q9" s="1">
        <v>45756</v>
      </c>
      <c r="R9" s="2">
        <v>1151.55</v>
      </c>
      <c r="S9" s="3">
        <f t="shared" si="4"/>
        <v>-3.6319511276622474E-2</v>
      </c>
      <c r="T9" s="5"/>
      <c r="U9" s="1">
        <v>45756</v>
      </c>
      <c r="V9" s="2">
        <v>370.55</v>
      </c>
      <c r="W9" s="3">
        <f t="shared" si="5"/>
        <v>-1.4756713639989427E-2</v>
      </c>
      <c r="X9" s="5"/>
      <c r="Y9" s="1">
        <v>45756</v>
      </c>
      <c r="Z9" s="2">
        <v>7.09</v>
      </c>
      <c r="AA9" s="3">
        <f t="shared" si="6"/>
        <v>-1.1157601115760141E-2</v>
      </c>
      <c r="AB9" s="5"/>
      <c r="AC9" s="1">
        <v>45756</v>
      </c>
      <c r="AD9" s="2">
        <v>271.7</v>
      </c>
      <c r="AE9" s="3">
        <f t="shared" si="7"/>
        <v>-1.3614086041023765E-2</v>
      </c>
      <c r="AF9" s="5"/>
      <c r="AG9" s="1">
        <v>45756</v>
      </c>
      <c r="AH9" s="2">
        <v>221.94</v>
      </c>
      <c r="AI9" s="3">
        <f t="shared" si="8"/>
        <v>-2.0824141886526037E-2</v>
      </c>
      <c r="AJ9" s="5"/>
      <c r="AK9" s="1">
        <v>45757</v>
      </c>
      <c r="AL9" s="7">
        <v>107.57</v>
      </c>
      <c r="AM9" s="116">
        <f t="shared" si="9"/>
        <v>-5.9127088253301929E-2</v>
      </c>
      <c r="AN9" s="124">
        <f t="shared" si="10"/>
        <v>-1.6858444749409399E-2</v>
      </c>
    </row>
    <row r="10" spans="1:40" ht="15" customHeight="1" x14ac:dyDescent="0.2">
      <c r="A10" s="8">
        <v>45755</v>
      </c>
      <c r="B10" s="9">
        <v>809.25</v>
      </c>
      <c r="C10" s="10">
        <f t="shared" si="0"/>
        <v>1.0930668332292282E-2</v>
      </c>
      <c r="D10" s="11"/>
      <c r="E10" s="8">
        <v>45755</v>
      </c>
      <c r="F10" s="9">
        <v>2394.1999999999998</v>
      </c>
      <c r="G10" s="10">
        <f t="shared" si="1"/>
        <v>2.2572447519593419E-2</v>
      </c>
      <c r="H10" s="12"/>
      <c r="I10" s="8">
        <v>45755</v>
      </c>
      <c r="J10" s="9">
        <v>247.25</v>
      </c>
      <c r="K10" s="10">
        <f t="shared" si="2"/>
        <v>1.7908604363935821E-2</v>
      </c>
      <c r="L10" s="12"/>
      <c r="M10" s="8">
        <v>45755</v>
      </c>
      <c r="N10" s="9">
        <v>112.23</v>
      </c>
      <c r="O10" s="10">
        <f t="shared" si="3"/>
        <v>4.0033361134278689E-2</v>
      </c>
      <c r="P10" s="12"/>
      <c r="Q10" s="8">
        <v>45755</v>
      </c>
      <c r="R10" s="9">
        <v>1194.95</v>
      </c>
      <c r="S10" s="10">
        <f t="shared" si="4"/>
        <v>6.8541536260395386E-2</v>
      </c>
      <c r="T10" s="12"/>
      <c r="U10" s="8">
        <v>45755</v>
      </c>
      <c r="V10" s="9">
        <v>376.1</v>
      </c>
      <c r="W10" s="10">
        <f t="shared" si="5"/>
        <v>5.480550728512279E-3</v>
      </c>
      <c r="X10" s="12"/>
      <c r="Y10" s="8">
        <v>45755</v>
      </c>
      <c r="Z10" s="9">
        <v>7.17</v>
      </c>
      <c r="AA10" s="10">
        <f t="shared" si="6"/>
        <v>-2.5815217391304435E-2</v>
      </c>
      <c r="AB10" s="12"/>
      <c r="AC10" s="8">
        <v>45755</v>
      </c>
      <c r="AD10" s="9">
        <v>275.45</v>
      </c>
      <c r="AE10" s="10">
        <f t="shared" si="7"/>
        <v>2.1130676552363337E-2</v>
      </c>
      <c r="AF10" s="12"/>
      <c r="AG10" s="8">
        <v>45755</v>
      </c>
      <c r="AH10" s="9">
        <v>226.66</v>
      </c>
      <c r="AI10" s="10">
        <f t="shared" si="8"/>
        <v>3.1022561863173204E-2</v>
      </c>
      <c r="AJ10" s="12"/>
      <c r="AK10" s="8">
        <v>45756</v>
      </c>
      <c r="AL10" s="14">
        <v>114.33</v>
      </c>
      <c r="AM10" s="117">
        <f t="shared" si="9"/>
        <v>0.18722741433021817</v>
      </c>
      <c r="AN10" s="124">
        <f t="shared" si="10"/>
        <v>3.7903260369345805E-2</v>
      </c>
    </row>
    <row r="11" spans="1:40" ht="15" customHeight="1" x14ac:dyDescent="0.2">
      <c r="A11" s="1">
        <v>45754</v>
      </c>
      <c r="B11" s="2">
        <v>800.5</v>
      </c>
      <c r="C11" s="3">
        <f t="shared" si="0"/>
        <v>-1.4647956671590356E-2</v>
      </c>
      <c r="D11" s="4"/>
      <c r="E11" s="1">
        <v>45754</v>
      </c>
      <c r="F11" s="2">
        <v>2341.35</v>
      </c>
      <c r="G11" s="3">
        <f t="shared" si="1"/>
        <v>-6.2392563825047764E-3</v>
      </c>
      <c r="H11" s="5"/>
      <c r="I11" s="1">
        <v>45754</v>
      </c>
      <c r="J11" s="2">
        <v>242.9</v>
      </c>
      <c r="K11" s="3">
        <f t="shared" si="2"/>
        <v>-1.380430369468133E-2</v>
      </c>
      <c r="L11" s="5"/>
      <c r="M11" s="1">
        <v>45754</v>
      </c>
      <c r="N11" s="2">
        <v>107.91</v>
      </c>
      <c r="O11" s="3">
        <f t="shared" si="3"/>
        <v>-4.3605424089337985E-2</v>
      </c>
      <c r="P11" s="5"/>
      <c r="Q11" s="1">
        <v>45754</v>
      </c>
      <c r="R11" s="2">
        <v>1118.3</v>
      </c>
      <c r="S11" s="3">
        <f t="shared" si="4"/>
        <v>-9.7999677367317295E-2</v>
      </c>
      <c r="T11" s="5"/>
      <c r="U11" s="1">
        <v>45754</v>
      </c>
      <c r="V11" s="2">
        <v>374.05</v>
      </c>
      <c r="W11" s="3">
        <f t="shared" si="5"/>
        <v>-6.8252584381616632E-2</v>
      </c>
      <c r="X11" s="5"/>
      <c r="Y11" s="1">
        <v>45754</v>
      </c>
      <c r="Z11" s="2">
        <v>7.36</v>
      </c>
      <c r="AA11" s="3">
        <f t="shared" si="6"/>
        <v>-6.9532237673830544E-2</v>
      </c>
      <c r="AB11" s="5"/>
      <c r="AC11" s="1">
        <v>45754</v>
      </c>
      <c r="AD11" s="2">
        <v>269.75</v>
      </c>
      <c r="AE11" s="3">
        <f t="shared" si="7"/>
        <v>1.3526207026113291E-2</v>
      </c>
      <c r="AF11" s="5"/>
      <c r="AG11" s="1">
        <v>45754</v>
      </c>
      <c r="AH11" s="2">
        <v>219.84</v>
      </c>
      <c r="AI11" s="3">
        <f t="shared" si="8"/>
        <v>-2.7299677005442224E-2</v>
      </c>
      <c r="AJ11" s="5"/>
      <c r="AK11" s="1">
        <v>45755</v>
      </c>
      <c r="AL11" s="7">
        <v>96.3</v>
      </c>
      <c r="AM11" s="116">
        <f t="shared" si="9"/>
        <v>-1.3723883654240154E-2</v>
      </c>
      <c r="AN11" s="124">
        <f t="shared" si="10"/>
        <v>-3.4157879389444805E-2</v>
      </c>
    </row>
    <row r="12" spans="1:40" ht="15" customHeight="1" x14ac:dyDescent="0.2">
      <c r="A12" s="8">
        <v>45751</v>
      </c>
      <c r="B12" s="9">
        <v>812.4</v>
      </c>
      <c r="C12" s="10">
        <f t="shared" si="0"/>
        <v>-4.4122837980938967E-2</v>
      </c>
      <c r="D12" s="11"/>
      <c r="E12" s="8">
        <v>45751</v>
      </c>
      <c r="F12" s="9">
        <v>2356.0500000000002</v>
      </c>
      <c r="G12" s="10">
        <f t="shared" si="1"/>
        <v>2.8305099174257276E-3</v>
      </c>
      <c r="H12" s="12"/>
      <c r="I12" s="8">
        <v>45751</v>
      </c>
      <c r="J12" s="9">
        <v>246.3</v>
      </c>
      <c r="K12" s="10">
        <f t="shared" si="2"/>
        <v>-3.9204212990052723E-2</v>
      </c>
      <c r="L12" s="12"/>
      <c r="M12" s="8">
        <v>45751</v>
      </c>
      <c r="N12" s="9">
        <v>112.83</v>
      </c>
      <c r="O12" s="10">
        <f t="shared" si="3"/>
        <v>-5.9593265544257368E-2</v>
      </c>
      <c r="P12" s="12"/>
      <c r="Q12" s="8">
        <v>45751</v>
      </c>
      <c r="R12" s="9">
        <v>1239.8</v>
      </c>
      <c r="S12" s="10">
        <f t="shared" si="4"/>
        <v>-6.1077662917944697E-2</v>
      </c>
      <c r="T12" s="12"/>
      <c r="U12" s="8">
        <v>45751</v>
      </c>
      <c r="V12" s="9">
        <v>401.45</v>
      </c>
      <c r="W12" s="10">
        <f t="shared" si="5"/>
        <v>-8.6575654152445947E-2</v>
      </c>
      <c r="X12" s="12"/>
      <c r="Y12" s="8">
        <v>45751</v>
      </c>
      <c r="Z12" s="9">
        <v>7.91</v>
      </c>
      <c r="AA12" s="10">
        <f t="shared" si="6"/>
        <v>-3.4188034188034067E-2</v>
      </c>
      <c r="AB12" s="12"/>
      <c r="AC12" s="8">
        <v>45751</v>
      </c>
      <c r="AD12" s="9">
        <v>266.14999999999998</v>
      </c>
      <c r="AE12" s="10">
        <f t="shared" si="7"/>
        <v>-1.5535417051969813E-2</v>
      </c>
      <c r="AF12" s="12"/>
      <c r="AG12" s="8">
        <v>45751</v>
      </c>
      <c r="AH12" s="9">
        <v>226.01</v>
      </c>
      <c r="AI12" s="10">
        <f t="shared" si="8"/>
        <v>-7.1102708478895327E-2</v>
      </c>
      <c r="AJ12" s="12"/>
      <c r="AK12" s="8">
        <v>45754</v>
      </c>
      <c r="AL12" s="14">
        <v>97.64</v>
      </c>
      <c r="AM12" s="117">
        <f t="shared" si="9"/>
        <v>3.5309087053334798E-2</v>
      </c>
      <c r="AN12" s="124">
        <f t="shared" si="10"/>
        <v>-3.7326019633377845E-2</v>
      </c>
    </row>
    <row r="13" spans="1:40" ht="15" customHeight="1" x14ac:dyDescent="0.2">
      <c r="A13" s="1">
        <v>45750</v>
      </c>
      <c r="B13" s="2">
        <v>849.9</v>
      </c>
      <c r="C13" s="3">
        <f t="shared" si="0"/>
        <v>-1.8790369935408613E-3</v>
      </c>
      <c r="D13" s="4"/>
      <c r="E13" s="1">
        <v>45750</v>
      </c>
      <c r="F13" s="2">
        <v>2349.4</v>
      </c>
      <c r="G13" s="3">
        <f t="shared" si="1"/>
        <v>1.8533370905859048E-2</v>
      </c>
      <c r="H13" s="5"/>
      <c r="I13" s="1">
        <v>45750</v>
      </c>
      <c r="J13" s="2">
        <v>256.35000000000002</v>
      </c>
      <c r="K13" s="3">
        <f t="shared" si="2"/>
        <v>-2.7503793626707185E-2</v>
      </c>
      <c r="L13" s="5"/>
      <c r="M13" s="1">
        <v>45750</v>
      </c>
      <c r="N13" s="2">
        <v>119.98</v>
      </c>
      <c r="O13" s="3">
        <f t="shared" si="3"/>
        <v>2.9959653189115087E-2</v>
      </c>
      <c r="P13" s="5"/>
      <c r="Q13" s="1">
        <v>45750</v>
      </c>
      <c r="R13" s="2">
        <v>1320.45</v>
      </c>
      <c r="S13" s="3">
        <f t="shared" si="4"/>
        <v>-7.0311325011279679E-3</v>
      </c>
      <c r="T13" s="5"/>
      <c r="U13" s="1">
        <v>45750</v>
      </c>
      <c r="V13" s="2">
        <v>439.5</v>
      </c>
      <c r="W13" s="3">
        <f t="shared" si="5"/>
        <v>-3.9659128154703294E-2</v>
      </c>
      <c r="X13" s="5"/>
      <c r="Y13" s="1">
        <v>45750</v>
      </c>
      <c r="Z13" s="2">
        <v>8.19</v>
      </c>
      <c r="AA13" s="3">
        <f t="shared" si="6"/>
        <v>-3.6496350364965124E-3</v>
      </c>
      <c r="AB13" s="5"/>
      <c r="AC13" s="1">
        <v>45750</v>
      </c>
      <c r="AD13" s="2">
        <v>270.35000000000002</v>
      </c>
      <c r="AE13" s="3">
        <f t="shared" si="7"/>
        <v>1.0654205607476763E-2</v>
      </c>
      <c r="AF13" s="5"/>
      <c r="AG13" s="1">
        <v>45750</v>
      </c>
      <c r="AH13" s="2">
        <v>243.31</v>
      </c>
      <c r="AI13" s="3">
        <f t="shared" si="8"/>
        <v>-2.9245132460899992E-2</v>
      </c>
      <c r="AJ13" s="5"/>
      <c r="AK13" s="1">
        <v>45751</v>
      </c>
      <c r="AL13" s="7">
        <v>94.31</v>
      </c>
      <c r="AM13" s="116">
        <f t="shared" si="9"/>
        <v>-7.3575638506876206E-2</v>
      </c>
      <c r="AN13" s="124">
        <f t="shared" si="10"/>
        <v>-1.2339626757790113E-2</v>
      </c>
    </row>
    <row r="14" spans="1:40" ht="15" customHeight="1" x14ac:dyDescent="0.2">
      <c r="A14" s="8">
        <v>45749</v>
      </c>
      <c r="B14" s="9">
        <v>851.5</v>
      </c>
      <c r="C14" s="10">
        <f t="shared" si="0"/>
        <v>1.3992259601071755E-2</v>
      </c>
      <c r="D14" s="11"/>
      <c r="E14" s="8">
        <v>45749</v>
      </c>
      <c r="F14" s="9">
        <v>2306.65</v>
      </c>
      <c r="G14" s="10">
        <f t="shared" si="1"/>
        <v>-4.0371329879101969E-3</v>
      </c>
      <c r="H14" s="12"/>
      <c r="I14" s="8">
        <v>45749</v>
      </c>
      <c r="J14" s="9">
        <v>263.60000000000002</v>
      </c>
      <c r="K14" s="10">
        <f t="shared" si="2"/>
        <v>3.8080731150038627E-3</v>
      </c>
      <c r="L14" s="12"/>
      <c r="M14" s="8">
        <v>45749</v>
      </c>
      <c r="N14" s="9">
        <v>116.49</v>
      </c>
      <c r="O14" s="10">
        <f t="shared" si="3"/>
        <v>1.0145681581685828E-2</v>
      </c>
      <c r="P14" s="12"/>
      <c r="Q14" s="8">
        <v>45749</v>
      </c>
      <c r="R14" s="9">
        <v>1329.8</v>
      </c>
      <c r="S14" s="10">
        <f t="shared" si="4"/>
        <v>4.1469240709558708E-2</v>
      </c>
      <c r="T14" s="12"/>
      <c r="U14" s="8">
        <v>45749</v>
      </c>
      <c r="V14" s="9">
        <v>457.65</v>
      </c>
      <c r="W14" s="10">
        <f t="shared" si="5"/>
        <v>5.4656755574988836E-4</v>
      </c>
      <c r="X14" s="12"/>
      <c r="Y14" s="8">
        <v>45749</v>
      </c>
      <c r="Z14" s="9">
        <v>8.2200000000000006</v>
      </c>
      <c r="AA14" s="10">
        <f t="shared" si="6"/>
        <v>1.4814814814814836E-2</v>
      </c>
      <c r="AB14" s="12"/>
      <c r="AC14" s="8">
        <v>45749</v>
      </c>
      <c r="AD14" s="9">
        <v>267.5</v>
      </c>
      <c r="AE14" s="10">
        <f t="shared" si="7"/>
        <v>7.532956685499137E-3</v>
      </c>
      <c r="AF14" s="12"/>
      <c r="AG14" s="8">
        <v>45749</v>
      </c>
      <c r="AH14" s="9">
        <v>250.64</v>
      </c>
      <c r="AI14" s="10">
        <f t="shared" si="8"/>
        <v>1.035997903817476E-2</v>
      </c>
      <c r="AJ14" s="12"/>
      <c r="AK14" s="8">
        <v>45750</v>
      </c>
      <c r="AL14" s="14">
        <v>101.8</v>
      </c>
      <c r="AM14" s="117">
        <f t="shared" si="9"/>
        <v>-7.806556783191454E-2</v>
      </c>
      <c r="AN14" s="124">
        <f t="shared" si="10"/>
        <v>2.056687228173404E-3</v>
      </c>
    </row>
    <row r="15" spans="1:40" ht="15" customHeight="1" x14ac:dyDescent="0.2">
      <c r="A15" s="1">
        <v>45748</v>
      </c>
      <c r="B15" s="2">
        <v>839.75</v>
      </c>
      <c r="C15" s="3">
        <f t="shared" si="0"/>
        <v>-2.9078506185686193E-2</v>
      </c>
      <c r="D15" s="4"/>
      <c r="E15" s="1">
        <v>45748</v>
      </c>
      <c r="F15" s="2">
        <v>2316</v>
      </c>
      <c r="G15" s="3">
        <f t="shared" si="1"/>
        <v>-1.0531262683442622E-2</v>
      </c>
      <c r="H15" s="5"/>
      <c r="I15" s="1">
        <v>45748</v>
      </c>
      <c r="J15" s="2">
        <v>262.60000000000002</v>
      </c>
      <c r="K15" s="3">
        <f t="shared" si="2"/>
        <v>1.3346043851287792E-3</v>
      </c>
      <c r="L15" s="5"/>
      <c r="M15" s="1">
        <v>45748</v>
      </c>
      <c r="N15" s="2">
        <v>115.32</v>
      </c>
      <c r="O15" s="3">
        <f t="shared" si="3"/>
        <v>8.6591445814745427E-3</v>
      </c>
      <c r="P15" s="5"/>
      <c r="Q15" s="1">
        <v>45748</v>
      </c>
      <c r="R15" s="2">
        <v>1276.8499999999999</v>
      </c>
      <c r="S15" s="3">
        <f t="shared" si="4"/>
        <v>-8.0792386871237909E-3</v>
      </c>
      <c r="T15" s="5"/>
      <c r="U15" s="1">
        <v>45748</v>
      </c>
      <c r="V15" s="2">
        <v>457.4</v>
      </c>
      <c r="W15" s="3">
        <f t="shared" si="5"/>
        <v>-1.294777729823049E-2</v>
      </c>
      <c r="X15" s="5"/>
      <c r="Y15" s="1">
        <v>45748</v>
      </c>
      <c r="Z15" s="2">
        <v>8.1</v>
      </c>
      <c r="AA15" s="3">
        <f t="shared" si="6"/>
        <v>0.19117647058823528</v>
      </c>
      <c r="AB15" s="5"/>
      <c r="AC15" s="1">
        <v>45748</v>
      </c>
      <c r="AD15" s="2">
        <v>265.5</v>
      </c>
      <c r="AE15" s="3">
        <f t="shared" si="7"/>
        <v>2.7794982966862891E-2</v>
      </c>
      <c r="AF15" s="5"/>
      <c r="AG15" s="1">
        <v>45748</v>
      </c>
      <c r="AH15" s="2">
        <v>248.07</v>
      </c>
      <c r="AI15" s="3">
        <f t="shared" si="8"/>
        <v>6.8593229969964309E-3</v>
      </c>
      <c r="AJ15" s="5"/>
      <c r="AK15" s="1">
        <v>45749</v>
      </c>
      <c r="AL15" s="7">
        <v>110.42</v>
      </c>
      <c r="AM15" s="116">
        <f t="shared" si="9"/>
        <v>2.451202905129346E-3</v>
      </c>
      <c r="AN15" s="124">
        <f t="shared" si="10"/>
        <v>1.7763894356934418E-2</v>
      </c>
    </row>
    <row r="16" spans="1:40" ht="15" customHeight="1" x14ac:dyDescent="0.2">
      <c r="A16" s="8">
        <v>45744</v>
      </c>
      <c r="B16" s="9">
        <v>864.9</v>
      </c>
      <c r="C16" s="10">
        <f t="shared" si="0"/>
        <v>2.0169851380042569E-2</v>
      </c>
      <c r="D16" s="11"/>
      <c r="E16" s="8">
        <v>45744</v>
      </c>
      <c r="F16" s="9">
        <v>2340.65</v>
      </c>
      <c r="G16" s="10">
        <f t="shared" si="1"/>
        <v>1.0906291433214754E-3</v>
      </c>
      <c r="H16" s="12"/>
      <c r="I16" s="8">
        <v>45744</v>
      </c>
      <c r="J16" s="9">
        <v>262.25</v>
      </c>
      <c r="K16" s="10">
        <f t="shared" si="2"/>
        <v>-3.6554004408523078E-2</v>
      </c>
      <c r="L16" s="12"/>
      <c r="M16" s="8">
        <v>45744</v>
      </c>
      <c r="N16" s="9">
        <v>114.33</v>
      </c>
      <c r="O16" s="10">
        <f t="shared" si="3"/>
        <v>-6.4308681672025081E-3</v>
      </c>
      <c r="P16" s="12"/>
      <c r="Q16" s="8">
        <v>45744</v>
      </c>
      <c r="R16" s="9">
        <v>1287.25</v>
      </c>
      <c r="S16" s="10">
        <f t="shared" si="4"/>
        <v>-6.9867639638243606E-4</v>
      </c>
      <c r="T16" s="12"/>
      <c r="U16" s="8">
        <v>45744</v>
      </c>
      <c r="V16" s="9">
        <v>463.4</v>
      </c>
      <c r="W16" s="10">
        <f t="shared" si="5"/>
        <v>-1.8947814120885087E-2</v>
      </c>
      <c r="X16" s="12"/>
      <c r="Y16" s="8">
        <v>45744</v>
      </c>
      <c r="Z16" s="9">
        <v>6.8</v>
      </c>
      <c r="AA16" s="10">
        <f t="shared" si="6"/>
        <v>-1.7341040462427793E-2</v>
      </c>
      <c r="AB16" s="12"/>
      <c r="AC16" s="8">
        <v>45744</v>
      </c>
      <c r="AD16" s="9">
        <v>258.32</v>
      </c>
      <c r="AE16" s="10">
        <f t="shared" si="7"/>
        <v>9.1019180436735514E-3</v>
      </c>
      <c r="AF16" s="12"/>
      <c r="AG16" s="8">
        <v>45744</v>
      </c>
      <c r="AH16" s="9">
        <v>246.38</v>
      </c>
      <c r="AI16" s="10">
        <f t="shared" si="8"/>
        <v>1.7384481975471822E-2</v>
      </c>
      <c r="AJ16" s="12"/>
      <c r="AK16" s="8">
        <v>45748</v>
      </c>
      <c r="AL16" s="14">
        <v>110.15</v>
      </c>
      <c r="AM16" s="117">
        <f t="shared" si="9"/>
        <v>1.6331426462447007E-2</v>
      </c>
      <c r="AN16" s="124">
        <f t="shared" si="10"/>
        <v>-1.5894096550464485E-3</v>
      </c>
    </row>
    <row r="17" spans="1:40" ht="15" customHeight="1" x14ac:dyDescent="0.2">
      <c r="A17" s="1">
        <v>45743</v>
      </c>
      <c r="B17" s="2">
        <v>847.8</v>
      </c>
      <c r="C17" s="3">
        <f t="shared" si="0"/>
        <v>-3.6432013162533972E-3</v>
      </c>
      <c r="D17" s="4"/>
      <c r="E17" s="1">
        <v>45743</v>
      </c>
      <c r="F17" s="2">
        <v>2338.1</v>
      </c>
      <c r="G17" s="3">
        <f t="shared" si="1"/>
        <v>6.4352280309061261E-3</v>
      </c>
      <c r="H17" s="5"/>
      <c r="I17" s="1">
        <v>45743</v>
      </c>
      <c r="J17" s="2">
        <v>272.2</v>
      </c>
      <c r="K17" s="3">
        <f t="shared" si="2"/>
        <v>1.7950635751682986E-2</v>
      </c>
      <c r="L17" s="5"/>
      <c r="M17" s="1">
        <v>45743</v>
      </c>
      <c r="N17" s="2">
        <v>115.07</v>
      </c>
      <c r="O17" s="3">
        <f t="shared" si="3"/>
        <v>6.9523189887535919E-2</v>
      </c>
      <c r="P17" s="5"/>
      <c r="Q17" s="1">
        <v>45743</v>
      </c>
      <c r="R17" s="2">
        <v>1288.1500000000001</v>
      </c>
      <c r="S17" s="3">
        <f t="shared" si="4"/>
        <v>1.7335334070446962E-2</v>
      </c>
      <c r="T17" s="5"/>
      <c r="U17" s="1">
        <v>45743</v>
      </c>
      <c r="V17" s="2">
        <v>472.35</v>
      </c>
      <c r="W17" s="3">
        <f t="shared" si="5"/>
        <v>1.7666702574598903E-2</v>
      </c>
      <c r="X17" s="5"/>
      <c r="Y17" s="1">
        <v>45743</v>
      </c>
      <c r="Z17" s="2">
        <v>6.92</v>
      </c>
      <c r="AA17" s="3">
        <f t="shared" si="6"/>
        <v>-1.7045454545454586E-2</v>
      </c>
      <c r="AB17" s="5"/>
      <c r="AC17" s="1">
        <v>45743</v>
      </c>
      <c r="AD17" s="2">
        <v>255.99</v>
      </c>
      <c r="AE17" s="3">
        <f t="shared" si="7"/>
        <v>2.0653084007814737E-2</v>
      </c>
      <c r="AF17" s="5"/>
      <c r="AG17" s="1">
        <v>45743</v>
      </c>
      <c r="AH17" s="2">
        <v>242.17</v>
      </c>
      <c r="AI17" s="3">
        <f t="shared" si="8"/>
        <v>1.0220256966460894E-2</v>
      </c>
      <c r="AJ17" s="5"/>
      <c r="AK17" s="6">
        <v>45747</v>
      </c>
      <c r="AL17" s="7">
        <v>108.38</v>
      </c>
      <c r="AM17" s="116">
        <f t="shared" si="9"/>
        <v>-1.1762560408498324E-2</v>
      </c>
      <c r="AN17" s="124">
        <f t="shared" si="10"/>
        <v>1.2733321501924022E-2</v>
      </c>
    </row>
    <row r="18" spans="1:40" ht="15" customHeight="1" x14ac:dyDescent="0.2">
      <c r="A18" s="8">
        <v>45742</v>
      </c>
      <c r="B18" s="9">
        <v>850.9</v>
      </c>
      <c r="C18" s="10">
        <f t="shared" si="0"/>
        <v>-5.8998773292833206E-3</v>
      </c>
      <c r="D18" s="11"/>
      <c r="E18" s="8">
        <v>45742</v>
      </c>
      <c r="F18" s="9">
        <v>2323.15</v>
      </c>
      <c r="G18" s="10">
        <f t="shared" si="1"/>
        <v>-3.2607529765096288E-3</v>
      </c>
      <c r="H18" s="12"/>
      <c r="I18" s="8">
        <v>45742</v>
      </c>
      <c r="J18" s="9">
        <v>267.39999999999998</v>
      </c>
      <c r="K18" s="10">
        <f t="shared" si="2"/>
        <v>-1.3284132841328455E-2</v>
      </c>
      <c r="L18" s="12"/>
      <c r="M18" s="8">
        <v>45742</v>
      </c>
      <c r="N18" s="9">
        <v>107.59</v>
      </c>
      <c r="O18" s="10">
        <f t="shared" si="3"/>
        <v>-1.2845215157353818E-2</v>
      </c>
      <c r="P18" s="12"/>
      <c r="Q18" s="8">
        <v>45742</v>
      </c>
      <c r="R18" s="9">
        <v>1266.2</v>
      </c>
      <c r="S18" s="10">
        <f t="shared" si="4"/>
        <v>-1.0162601626016232E-2</v>
      </c>
      <c r="T18" s="12"/>
      <c r="U18" s="8">
        <v>45742</v>
      </c>
      <c r="V18" s="9">
        <v>464.15</v>
      </c>
      <c r="W18" s="10">
        <f t="shared" si="5"/>
        <v>5.0887830229535691E-3</v>
      </c>
      <c r="X18" s="12"/>
      <c r="Y18" s="8">
        <v>45742</v>
      </c>
      <c r="Z18" s="9">
        <v>7.04</v>
      </c>
      <c r="AA18" s="10">
        <f t="shared" si="6"/>
        <v>-1.5384615384615441E-2</v>
      </c>
      <c r="AB18" s="12"/>
      <c r="AC18" s="8">
        <v>45742</v>
      </c>
      <c r="AD18" s="9">
        <v>250.81</v>
      </c>
      <c r="AE18" s="10">
        <f t="shared" si="7"/>
        <v>-3.3673665960315957E-2</v>
      </c>
      <c r="AF18" s="12"/>
      <c r="AG18" s="8">
        <v>45742</v>
      </c>
      <c r="AH18" s="9">
        <v>239.72</v>
      </c>
      <c r="AI18" s="10">
        <f t="shared" si="8"/>
        <v>-1.0443756449948438E-2</v>
      </c>
      <c r="AJ18" s="12"/>
      <c r="AK18" s="13">
        <v>45744</v>
      </c>
      <c r="AL18" s="14">
        <v>109.67</v>
      </c>
      <c r="AM18" s="117">
        <f t="shared" si="9"/>
        <v>-1.5794669299111552E-2</v>
      </c>
      <c r="AN18" s="124">
        <f t="shared" si="10"/>
        <v>-1.1566050400152929E-2</v>
      </c>
    </row>
    <row r="19" spans="1:40" ht="15" customHeight="1" x14ac:dyDescent="0.2">
      <c r="A19" s="1">
        <v>45741</v>
      </c>
      <c r="B19" s="2">
        <v>855.95</v>
      </c>
      <c r="C19" s="3">
        <f t="shared" si="0"/>
        <v>3.8702867530640006E-3</v>
      </c>
      <c r="D19" s="4"/>
      <c r="E19" s="1">
        <v>45741</v>
      </c>
      <c r="F19" s="2">
        <v>2330.75</v>
      </c>
      <c r="G19" s="3">
        <f t="shared" si="1"/>
        <v>3.5522066738429281E-3</v>
      </c>
      <c r="H19" s="5"/>
      <c r="I19" s="1">
        <v>45741</v>
      </c>
      <c r="J19" s="2">
        <v>271</v>
      </c>
      <c r="K19" s="3">
        <f t="shared" si="2"/>
        <v>5.9391239792132566E-3</v>
      </c>
      <c r="L19" s="5"/>
      <c r="M19" s="1">
        <v>45741</v>
      </c>
      <c r="N19" s="2">
        <v>108.99</v>
      </c>
      <c r="O19" s="3">
        <f t="shared" si="3"/>
        <v>-4.2519546692436072E-2</v>
      </c>
      <c r="P19" s="5"/>
      <c r="Q19" s="1">
        <v>45741</v>
      </c>
      <c r="R19" s="2">
        <v>1279.2</v>
      </c>
      <c r="S19" s="3">
        <f t="shared" si="4"/>
        <v>-2.0370654005207434E-2</v>
      </c>
      <c r="T19" s="5"/>
      <c r="U19" s="1">
        <v>45741</v>
      </c>
      <c r="V19" s="2">
        <v>461.8</v>
      </c>
      <c r="W19" s="3">
        <f t="shared" si="5"/>
        <v>-2.2128110111169885E-2</v>
      </c>
      <c r="X19" s="5"/>
      <c r="Y19" s="1">
        <v>45741</v>
      </c>
      <c r="Z19" s="2">
        <v>7.15</v>
      </c>
      <c r="AA19" s="3">
        <f t="shared" si="6"/>
        <v>-2.588555858310615E-2</v>
      </c>
      <c r="AB19" s="5"/>
      <c r="AC19" s="1">
        <v>45741</v>
      </c>
      <c r="AD19" s="2">
        <v>259.55</v>
      </c>
      <c r="AE19" s="3">
        <f t="shared" si="7"/>
        <v>-8.4049665711556365E-3</v>
      </c>
      <c r="AF19" s="5"/>
      <c r="AG19" s="1">
        <v>45741</v>
      </c>
      <c r="AH19" s="2">
        <v>242.25</v>
      </c>
      <c r="AI19" s="3">
        <f t="shared" si="8"/>
        <v>-6.4799245375877224E-3</v>
      </c>
      <c r="AJ19" s="5"/>
      <c r="AK19" s="6">
        <v>45743</v>
      </c>
      <c r="AL19" s="7">
        <v>111.43</v>
      </c>
      <c r="AM19" s="116">
        <f t="shared" si="9"/>
        <v>-2.0481715893108321E-2</v>
      </c>
      <c r="AN19" s="124">
        <f t="shared" si="10"/>
        <v>-1.3290885898765101E-2</v>
      </c>
    </row>
    <row r="20" spans="1:40" ht="15" customHeight="1" x14ac:dyDescent="0.2">
      <c r="A20" s="8">
        <v>45740</v>
      </c>
      <c r="B20" s="9">
        <v>852.65</v>
      </c>
      <c r="C20" s="10">
        <f t="shared" si="0"/>
        <v>6.373561522573068E-3</v>
      </c>
      <c r="D20" s="11"/>
      <c r="E20" s="8">
        <v>45740</v>
      </c>
      <c r="F20" s="9">
        <v>2322.5</v>
      </c>
      <c r="G20" s="10">
        <f t="shared" si="1"/>
        <v>9.6070248652408985E-3</v>
      </c>
      <c r="H20" s="12"/>
      <c r="I20" s="8">
        <v>45740</v>
      </c>
      <c r="J20" s="9">
        <v>269.39999999999998</v>
      </c>
      <c r="K20" s="10">
        <f t="shared" si="2"/>
        <v>1.9296254256526479E-2</v>
      </c>
      <c r="L20" s="12"/>
      <c r="M20" s="8">
        <v>45740</v>
      </c>
      <c r="N20" s="9">
        <v>113.83</v>
      </c>
      <c r="O20" s="10">
        <f t="shared" si="3"/>
        <v>1.7611299839084493E-2</v>
      </c>
      <c r="P20" s="12"/>
      <c r="Q20" s="8">
        <v>45740</v>
      </c>
      <c r="R20" s="9">
        <v>1305.8</v>
      </c>
      <c r="S20" s="10">
        <f t="shared" si="4"/>
        <v>-4.8393857409595453E-3</v>
      </c>
      <c r="T20" s="12"/>
      <c r="U20" s="8">
        <v>45740</v>
      </c>
      <c r="V20" s="9">
        <v>472.25</v>
      </c>
      <c r="W20" s="10">
        <f t="shared" si="5"/>
        <v>1.0592766959126809E-2</v>
      </c>
      <c r="X20" s="12"/>
      <c r="Y20" s="8">
        <v>45740</v>
      </c>
      <c r="Z20" s="9">
        <v>7.34</v>
      </c>
      <c r="AA20" s="10">
        <f t="shared" si="6"/>
        <v>-3.6745406824147064E-2</v>
      </c>
      <c r="AB20" s="12"/>
      <c r="AC20" s="8">
        <v>45740</v>
      </c>
      <c r="AD20" s="9">
        <v>261.75</v>
      </c>
      <c r="AE20" s="10">
        <f t="shared" si="7"/>
        <v>-1.3195098963242224E-2</v>
      </c>
      <c r="AF20" s="12"/>
      <c r="AG20" s="8">
        <v>45740</v>
      </c>
      <c r="AH20" s="9">
        <v>243.83</v>
      </c>
      <c r="AI20" s="10">
        <f t="shared" si="8"/>
        <v>5.8163517861564706E-3</v>
      </c>
      <c r="AJ20" s="12"/>
      <c r="AK20" s="13">
        <v>45742</v>
      </c>
      <c r="AL20" s="14">
        <v>113.76</v>
      </c>
      <c r="AM20" s="117">
        <f t="shared" si="9"/>
        <v>-5.7419835943325781E-2</v>
      </c>
      <c r="AN20" s="124">
        <f t="shared" si="10"/>
        <v>-4.2902468242966389E-3</v>
      </c>
    </row>
    <row r="21" spans="1:40" ht="15" customHeight="1" x14ac:dyDescent="0.2">
      <c r="A21" s="1">
        <v>45737</v>
      </c>
      <c r="B21" s="2">
        <v>847.25</v>
      </c>
      <c r="C21" s="3">
        <f t="shared" si="0"/>
        <v>1.1702191175592569E-2</v>
      </c>
      <c r="D21" s="4"/>
      <c r="E21" s="1">
        <v>45737</v>
      </c>
      <c r="F21" s="2">
        <v>2300.4</v>
      </c>
      <c r="G21" s="3">
        <f t="shared" si="1"/>
        <v>5.7712486883527703E-3</v>
      </c>
      <c r="H21" s="5"/>
      <c r="I21" s="1">
        <v>45737</v>
      </c>
      <c r="J21" s="2">
        <v>264.3</v>
      </c>
      <c r="K21" s="3">
        <f t="shared" si="2"/>
        <v>-1.3805970149253666E-2</v>
      </c>
      <c r="L21" s="5"/>
      <c r="M21" s="1">
        <v>45737</v>
      </c>
      <c r="N21" s="2">
        <v>111.86</v>
      </c>
      <c r="O21" s="3">
        <f t="shared" si="3"/>
        <v>3.4782608695652195E-2</v>
      </c>
      <c r="P21" s="5"/>
      <c r="Q21" s="1">
        <v>45737</v>
      </c>
      <c r="R21" s="2">
        <v>1312.15</v>
      </c>
      <c r="S21" s="3">
        <f t="shared" si="4"/>
        <v>4.3957355398202003E-2</v>
      </c>
      <c r="T21" s="5"/>
      <c r="U21" s="1">
        <v>45737</v>
      </c>
      <c r="V21" s="2">
        <v>467.3</v>
      </c>
      <c r="W21" s="3">
        <f t="shared" si="5"/>
        <v>-7.3287307488050235E-3</v>
      </c>
      <c r="X21" s="5"/>
      <c r="Y21" s="1">
        <v>45737</v>
      </c>
      <c r="Z21" s="2">
        <v>7.62</v>
      </c>
      <c r="AA21" s="3">
        <f t="shared" si="6"/>
        <v>4.9586776859504189E-2</v>
      </c>
      <c r="AB21" s="5"/>
      <c r="AC21" s="1">
        <v>45737</v>
      </c>
      <c r="AD21" s="2">
        <v>265.25</v>
      </c>
      <c r="AE21" s="3">
        <f t="shared" si="7"/>
        <v>4.0685812931575693E-2</v>
      </c>
      <c r="AF21" s="5"/>
      <c r="AG21" s="1">
        <v>45737</v>
      </c>
      <c r="AH21" s="2">
        <v>242.42</v>
      </c>
      <c r="AI21" s="3">
        <f t="shared" si="8"/>
        <v>2.8991043762468527E-2</v>
      </c>
      <c r="AJ21" s="5"/>
      <c r="AK21" s="6">
        <v>45741</v>
      </c>
      <c r="AL21" s="7">
        <v>120.69</v>
      </c>
      <c r="AM21" s="116">
        <f t="shared" si="9"/>
        <v>-5.9303187546330127E-3</v>
      </c>
      <c r="AN21" s="124">
        <f t="shared" si="10"/>
        <v>1.8841201785865624E-2</v>
      </c>
    </row>
    <row r="22" spans="1:40" ht="15" customHeight="1" x14ac:dyDescent="0.2">
      <c r="A22" s="8">
        <v>45736</v>
      </c>
      <c r="B22" s="9">
        <v>837.45</v>
      </c>
      <c r="C22" s="10">
        <f t="shared" si="0"/>
        <v>5.2214620093626873E-3</v>
      </c>
      <c r="D22" s="11"/>
      <c r="E22" s="8">
        <v>45736</v>
      </c>
      <c r="F22" s="9">
        <v>2287.1999999999998</v>
      </c>
      <c r="G22" s="10">
        <f t="shared" si="1"/>
        <v>2.8500021923094643E-3</v>
      </c>
      <c r="H22" s="12"/>
      <c r="I22" s="8">
        <v>45736</v>
      </c>
      <c r="J22" s="9">
        <v>268</v>
      </c>
      <c r="K22" s="10">
        <f t="shared" si="2"/>
        <v>8.6563793752352236E-3</v>
      </c>
      <c r="L22" s="12"/>
      <c r="M22" s="8">
        <v>45736</v>
      </c>
      <c r="N22" s="9">
        <v>108.1</v>
      </c>
      <c r="O22" s="10">
        <f t="shared" si="3"/>
        <v>-2.8595148049073149E-3</v>
      </c>
      <c r="P22" s="12"/>
      <c r="Q22" s="8">
        <v>45736</v>
      </c>
      <c r="R22" s="9">
        <v>1256.9000000000001</v>
      </c>
      <c r="S22" s="10">
        <f t="shared" si="4"/>
        <v>5.9626235543639439E-3</v>
      </c>
      <c r="T22" s="12"/>
      <c r="U22" s="8">
        <v>45736</v>
      </c>
      <c r="V22" s="9">
        <v>470.75</v>
      </c>
      <c r="W22" s="10">
        <f t="shared" si="5"/>
        <v>2.2147432417761292E-2</v>
      </c>
      <c r="X22" s="12"/>
      <c r="Y22" s="8">
        <v>45736</v>
      </c>
      <c r="Z22" s="9">
        <v>7.26</v>
      </c>
      <c r="AA22" s="10">
        <f t="shared" si="6"/>
        <v>-2.4193548387096864E-2</v>
      </c>
      <c r="AB22" s="12"/>
      <c r="AC22" s="8">
        <v>45736</v>
      </c>
      <c r="AD22" s="9">
        <v>254.88</v>
      </c>
      <c r="AE22" s="10">
        <f t="shared" si="7"/>
        <v>-8.6240689925520808E-4</v>
      </c>
      <c r="AF22" s="12"/>
      <c r="AG22" s="8">
        <v>45736</v>
      </c>
      <c r="AH22" s="9">
        <v>235.59</v>
      </c>
      <c r="AI22" s="10">
        <f t="shared" si="8"/>
        <v>1.2985337747774883E-2</v>
      </c>
      <c r="AJ22" s="12"/>
      <c r="AK22" s="13">
        <v>45740</v>
      </c>
      <c r="AL22" s="14">
        <v>121.41</v>
      </c>
      <c r="AM22" s="117">
        <f t="shared" si="9"/>
        <v>3.152081563296516E-2</v>
      </c>
      <c r="AN22" s="124">
        <f t="shared" si="10"/>
        <v>6.1428582838513263E-3</v>
      </c>
    </row>
    <row r="23" spans="1:40" ht="15" customHeight="1" x14ac:dyDescent="0.2">
      <c r="A23" s="1">
        <v>45735</v>
      </c>
      <c r="B23" s="2">
        <v>833.1</v>
      </c>
      <c r="C23" s="3">
        <f t="shared" si="0"/>
        <v>1.8957925636007733E-2</v>
      </c>
      <c r="D23" s="4"/>
      <c r="E23" s="1">
        <v>45735</v>
      </c>
      <c r="F23" s="2">
        <v>2280.6999999999998</v>
      </c>
      <c r="G23" s="3">
        <f t="shared" si="1"/>
        <v>2.9684029991865479E-3</v>
      </c>
      <c r="H23" s="5"/>
      <c r="I23" s="1">
        <v>45735</v>
      </c>
      <c r="J23" s="2">
        <v>265.7</v>
      </c>
      <c r="K23" s="3">
        <f t="shared" si="2"/>
        <v>1.7033492822966512E-2</v>
      </c>
      <c r="L23" s="5"/>
      <c r="M23" s="1">
        <v>45735</v>
      </c>
      <c r="N23" s="2">
        <v>108.41</v>
      </c>
      <c r="O23" s="3">
        <f t="shared" si="3"/>
        <v>4.3206312548113912E-2</v>
      </c>
      <c r="P23" s="5"/>
      <c r="Q23" s="1">
        <v>45735</v>
      </c>
      <c r="R23" s="2">
        <v>1249.45</v>
      </c>
      <c r="S23" s="3">
        <f t="shared" si="4"/>
        <v>4.4603294038960017E-2</v>
      </c>
      <c r="T23" s="5"/>
      <c r="U23" s="1">
        <v>45735</v>
      </c>
      <c r="V23" s="2">
        <v>460.55</v>
      </c>
      <c r="W23" s="3">
        <f t="shared" si="5"/>
        <v>1.1956521739131531E-3</v>
      </c>
      <c r="X23" s="5"/>
      <c r="Y23" s="1">
        <v>45735</v>
      </c>
      <c r="Z23" s="2">
        <v>7.44</v>
      </c>
      <c r="AA23" s="3">
        <f t="shared" si="6"/>
        <v>4.788732394366213E-2</v>
      </c>
      <c r="AB23" s="5"/>
      <c r="AC23" s="1">
        <v>45735</v>
      </c>
      <c r="AD23" s="2">
        <v>255.1</v>
      </c>
      <c r="AE23" s="3">
        <f t="shared" si="7"/>
        <v>2.8090114053117343E-2</v>
      </c>
      <c r="AF23" s="5"/>
      <c r="AG23" s="1">
        <v>45735</v>
      </c>
      <c r="AH23" s="2">
        <v>232.57</v>
      </c>
      <c r="AI23" s="3">
        <f t="shared" si="8"/>
        <v>1.9386524211613132E-3</v>
      </c>
      <c r="AJ23" s="5"/>
      <c r="AK23" s="6">
        <v>45737</v>
      </c>
      <c r="AL23" s="7">
        <v>117.7</v>
      </c>
      <c r="AM23" s="116">
        <f t="shared" si="9"/>
        <v>-7.002446637981885E-3</v>
      </c>
      <c r="AN23" s="124">
        <f t="shared" si="10"/>
        <v>1.9887872399910682E-2</v>
      </c>
    </row>
    <row r="24" spans="1:40" ht="15" customHeight="1" x14ac:dyDescent="0.2">
      <c r="A24" s="8">
        <v>45734</v>
      </c>
      <c r="B24" s="9">
        <v>817.6</v>
      </c>
      <c r="C24" s="10">
        <f t="shared" si="0"/>
        <v>1.7801568529814515E-2</v>
      </c>
      <c r="D24" s="11"/>
      <c r="E24" s="8">
        <v>45734</v>
      </c>
      <c r="F24" s="9">
        <v>2273.9499999999998</v>
      </c>
      <c r="G24" s="10">
        <f t="shared" si="1"/>
        <v>2.4509472640850349E-2</v>
      </c>
      <c r="H24" s="12"/>
      <c r="I24" s="8">
        <v>45734</v>
      </c>
      <c r="J24" s="9">
        <v>261.25</v>
      </c>
      <c r="K24" s="10">
        <f t="shared" si="2"/>
        <v>5.3877236867423406E-3</v>
      </c>
      <c r="L24" s="12"/>
      <c r="M24" s="8">
        <v>45734</v>
      </c>
      <c r="N24" s="9">
        <v>103.92</v>
      </c>
      <c r="O24" s="10">
        <f t="shared" si="3"/>
        <v>2.8809028809028803E-2</v>
      </c>
      <c r="P24" s="12"/>
      <c r="Q24" s="8">
        <v>45734</v>
      </c>
      <c r="R24" s="9">
        <v>1196.0999999999999</v>
      </c>
      <c r="S24" s="10">
        <f t="shared" si="4"/>
        <v>6.4193247030561729E-2</v>
      </c>
      <c r="T24" s="12"/>
      <c r="U24" s="8">
        <v>45734</v>
      </c>
      <c r="V24" s="9">
        <v>460</v>
      </c>
      <c r="W24" s="10">
        <f t="shared" si="5"/>
        <v>2.9197896856471672E-2</v>
      </c>
      <c r="X24" s="12"/>
      <c r="Y24" s="8">
        <v>45734</v>
      </c>
      <c r="Z24" s="9">
        <v>7.1</v>
      </c>
      <c r="AA24" s="10">
        <f t="shared" si="6"/>
        <v>2.3054755043227626E-2</v>
      </c>
      <c r="AB24" s="12"/>
      <c r="AC24" s="8">
        <v>45734</v>
      </c>
      <c r="AD24" s="9">
        <v>248.13</v>
      </c>
      <c r="AE24" s="10">
        <f t="shared" si="7"/>
        <v>1.1289533746331903E-2</v>
      </c>
      <c r="AF24" s="12"/>
      <c r="AG24" s="8">
        <v>45734</v>
      </c>
      <c r="AH24" s="9">
        <v>232.12</v>
      </c>
      <c r="AI24" s="10">
        <f t="shared" si="8"/>
        <v>1.0359536867763586E-2</v>
      </c>
      <c r="AJ24" s="12"/>
      <c r="AK24" s="13">
        <v>45736</v>
      </c>
      <c r="AL24" s="14">
        <v>118.53</v>
      </c>
      <c r="AM24" s="117">
        <f t="shared" si="9"/>
        <v>8.5942818243702757E-3</v>
      </c>
      <c r="AN24" s="124">
        <f t="shared" si="10"/>
        <v>2.2319704503516277E-2</v>
      </c>
    </row>
    <row r="25" spans="1:40" ht="15" customHeight="1" x14ac:dyDescent="0.2">
      <c r="A25" s="1">
        <v>45733</v>
      </c>
      <c r="B25" s="2">
        <v>803.3</v>
      </c>
      <c r="C25" s="3">
        <f t="shared" si="0"/>
        <v>9.0440899384498508E-3</v>
      </c>
      <c r="D25" s="4"/>
      <c r="E25" s="1">
        <v>45733</v>
      </c>
      <c r="F25" s="2">
        <v>2219.5500000000002</v>
      </c>
      <c r="G25" s="3">
        <f t="shared" si="1"/>
        <v>-5.265988437233915E-3</v>
      </c>
      <c r="H25" s="5"/>
      <c r="I25" s="1">
        <v>45733</v>
      </c>
      <c r="J25" s="2">
        <v>259.85000000000002</v>
      </c>
      <c r="K25" s="3">
        <f t="shared" si="2"/>
        <v>-1.5719696969696884E-2</v>
      </c>
      <c r="L25" s="5"/>
      <c r="M25" s="1">
        <v>45733</v>
      </c>
      <c r="N25" s="2">
        <v>101.01</v>
      </c>
      <c r="O25" s="3">
        <f t="shared" si="3"/>
        <v>7.2796170721978193E-3</v>
      </c>
      <c r="P25" s="5"/>
      <c r="Q25" s="1">
        <v>45733</v>
      </c>
      <c r="R25" s="2">
        <v>1123.95</v>
      </c>
      <c r="S25" s="3">
        <f t="shared" si="4"/>
        <v>1.9165626671422409E-3</v>
      </c>
      <c r="T25" s="5"/>
      <c r="U25" s="1">
        <v>45733</v>
      </c>
      <c r="V25" s="2">
        <v>446.95</v>
      </c>
      <c r="W25" s="3">
        <f t="shared" si="5"/>
        <v>9.0303646009708416E-3</v>
      </c>
      <c r="X25" s="5"/>
      <c r="Y25" s="1">
        <v>45733</v>
      </c>
      <c r="Z25" s="2">
        <v>6.94</v>
      </c>
      <c r="AA25" s="3">
        <f t="shared" si="6"/>
        <v>-1.4388489208633226E-3</v>
      </c>
      <c r="AB25" s="5"/>
      <c r="AC25" s="1">
        <v>45733</v>
      </c>
      <c r="AD25" s="2">
        <v>245.36</v>
      </c>
      <c r="AE25" s="3">
        <f t="shared" si="7"/>
        <v>-6.9211154733475055E-3</v>
      </c>
      <c r="AF25" s="5"/>
      <c r="AG25" s="1">
        <v>45733</v>
      </c>
      <c r="AH25" s="2">
        <v>229.74</v>
      </c>
      <c r="AI25" s="3">
        <f t="shared" si="8"/>
        <v>1.9119016989752824E-2</v>
      </c>
      <c r="AJ25" s="5"/>
      <c r="AK25" s="6">
        <v>45735</v>
      </c>
      <c r="AL25" s="7">
        <v>117.52</v>
      </c>
      <c r="AM25" s="116">
        <f t="shared" si="9"/>
        <v>1.8106211556787599E-2</v>
      </c>
      <c r="AN25" s="124">
        <f t="shared" si="10"/>
        <v>3.5150213024159552E-3</v>
      </c>
    </row>
    <row r="26" spans="1:40" ht="15" customHeight="1" x14ac:dyDescent="0.2">
      <c r="A26" s="8">
        <v>45729</v>
      </c>
      <c r="B26" s="9">
        <v>796.1</v>
      </c>
      <c r="C26" s="10">
        <f t="shared" si="0"/>
        <v>-1.2282878411910669E-2</v>
      </c>
      <c r="D26" s="11"/>
      <c r="E26" s="8">
        <v>45729</v>
      </c>
      <c r="F26" s="9">
        <v>2231.3000000000002</v>
      </c>
      <c r="G26" s="10">
        <f t="shared" si="1"/>
        <v>-8.8837560520588221E-3</v>
      </c>
      <c r="H26" s="12"/>
      <c r="I26" s="8">
        <v>45729</v>
      </c>
      <c r="J26" s="9">
        <v>264</v>
      </c>
      <c r="K26" s="10">
        <f t="shared" si="2"/>
        <v>-1.6942841184137025E-2</v>
      </c>
      <c r="L26" s="12"/>
      <c r="M26" s="8">
        <v>45729</v>
      </c>
      <c r="N26" s="9">
        <v>100.28</v>
      </c>
      <c r="O26" s="10">
        <f t="shared" si="3"/>
        <v>-1.4834463110325213E-2</v>
      </c>
      <c r="P26" s="12"/>
      <c r="Q26" s="8">
        <v>45729</v>
      </c>
      <c r="R26" s="9">
        <v>1121.8</v>
      </c>
      <c r="S26" s="10">
        <f t="shared" si="4"/>
        <v>6.7758582005832402E-3</v>
      </c>
      <c r="T26" s="12"/>
      <c r="U26" s="8">
        <v>45729</v>
      </c>
      <c r="V26" s="9">
        <v>442.95</v>
      </c>
      <c r="W26" s="10">
        <f t="shared" si="5"/>
        <v>-4.4948870659624607E-3</v>
      </c>
      <c r="X26" s="12"/>
      <c r="Y26" s="8">
        <v>45729</v>
      </c>
      <c r="Z26" s="9">
        <v>6.95</v>
      </c>
      <c r="AA26" s="10">
        <f t="shared" si="6"/>
        <v>-1.6973125884017004E-2</v>
      </c>
      <c r="AB26" s="12"/>
      <c r="AC26" s="8">
        <v>45729</v>
      </c>
      <c r="AD26" s="9">
        <v>247.07</v>
      </c>
      <c r="AE26" s="10">
        <f t="shared" si="7"/>
        <v>-1.2825635288476911E-2</v>
      </c>
      <c r="AF26" s="12"/>
      <c r="AG26" s="8">
        <v>45729</v>
      </c>
      <c r="AH26" s="9">
        <v>225.43</v>
      </c>
      <c r="AI26" s="10">
        <f t="shared" si="8"/>
        <v>4.5900178253119872E-3</v>
      </c>
      <c r="AJ26" s="12"/>
      <c r="AK26" s="13">
        <v>45734</v>
      </c>
      <c r="AL26" s="14">
        <v>115.43</v>
      </c>
      <c r="AM26" s="117">
        <f t="shared" si="9"/>
        <v>-3.4301012298167732E-2</v>
      </c>
      <c r="AN26" s="124">
        <f t="shared" si="10"/>
        <v>-1.1017272326916062E-2</v>
      </c>
    </row>
    <row r="27" spans="1:40" ht="15" customHeight="1" x14ac:dyDescent="0.2">
      <c r="A27" s="1">
        <v>45728</v>
      </c>
      <c r="B27" s="2">
        <v>806</v>
      </c>
      <c r="C27" s="3">
        <f t="shared" si="0"/>
        <v>-1.2133839931364077E-2</v>
      </c>
      <c r="D27" s="4"/>
      <c r="E27" s="1">
        <v>45728</v>
      </c>
      <c r="F27" s="2">
        <v>2251.3000000000002</v>
      </c>
      <c r="G27" s="3">
        <f t="shared" si="1"/>
        <v>-1.5782110693363549E-2</v>
      </c>
      <c r="H27" s="5"/>
      <c r="I27" s="1">
        <v>45728</v>
      </c>
      <c r="J27" s="2">
        <v>268.55</v>
      </c>
      <c r="K27" s="3">
        <f t="shared" si="2"/>
        <v>-3.3123312331233112E-2</v>
      </c>
      <c r="L27" s="5"/>
      <c r="M27" s="1">
        <v>45728</v>
      </c>
      <c r="N27" s="2">
        <v>101.79</v>
      </c>
      <c r="O27" s="3">
        <f t="shared" si="3"/>
        <v>-6.1511423550086874E-3</v>
      </c>
      <c r="P27" s="5"/>
      <c r="Q27" s="1">
        <v>45728</v>
      </c>
      <c r="R27" s="2">
        <v>1114.25</v>
      </c>
      <c r="S27" s="3">
        <f t="shared" si="4"/>
        <v>-2.553675280948009E-2</v>
      </c>
      <c r="T27" s="5"/>
      <c r="U27" s="1">
        <v>45728</v>
      </c>
      <c r="V27" s="2">
        <v>444.95</v>
      </c>
      <c r="W27" s="3">
        <f t="shared" si="5"/>
        <v>7.7001472086966061E-3</v>
      </c>
      <c r="X27" s="5"/>
      <c r="Y27" s="1">
        <v>45728</v>
      </c>
      <c r="Z27" s="2">
        <v>7.07</v>
      </c>
      <c r="AA27" s="3">
        <f t="shared" si="6"/>
        <v>-3.6784741144414101E-2</v>
      </c>
      <c r="AB27" s="5"/>
      <c r="AC27" s="1">
        <v>45728</v>
      </c>
      <c r="AD27" s="2">
        <v>250.28</v>
      </c>
      <c r="AE27" s="3">
        <f t="shared" si="7"/>
        <v>-1.8509803921568646E-2</v>
      </c>
      <c r="AF27" s="5"/>
      <c r="AG27" s="1">
        <v>45728</v>
      </c>
      <c r="AH27" s="2">
        <v>224.4</v>
      </c>
      <c r="AI27" s="3">
        <f t="shared" si="8"/>
        <v>-1.0232886379675343E-2</v>
      </c>
      <c r="AJ27" s="5"/>
      <c r="AK27" s="6">
        <v>45733</v>
      </c>
      <c r="AL27" s="7">
        <v>119.53</v>
      </c>
      <c r="AM27" s="116">
        <f t="shared" si="9"/>
        <v>-1.7588559217555644E-2</v>
      </c>
      <c r="AN27" s="124">
        <f t="shared" si="10"/>
        <v>-1.6814300157496669E-2</v>
      </c>
    </row>
    <row r="28" spans="1:40" ht="15" customHeight="1" x14ac:dyDescent="0.2">
      <c r="A28" s="8">
        <v>45727</v>
      </c>
      <c r="B28" s="9">
        <v>815.9</v>
      </c>
      <c r="C28" s="10">
        <f t="shared" si="0"/>
        <v>2.1494810538598141E-3</v>
      </c>
      <c r="D28" s="11"/>
      <c r="E28" s="8">
        <v>45727</v>
      </c>
      <c r="F28" s="9">
        <v>2287.4</v>
      </c>
      <c r="G28" s="10">
        <f t="shared" si="1"/>
        <v>3.8620205389274798E-3</v>
      </c>
      <c r="H28" s="12"/>
      <c r="I28" s="8">
        <v>45727</v>
      </c>
      <c r="J28" s="9">
        <v>277.75</v>
      </c>
      <c r="K28" s="10">
        <f t="shared" si="2"/>
        <v>-1.1213955144179333E-2</v>
      </c>
      <c r="L28" s="12"/>
      <c r="M28" s="8">
        <v>45727</v>
      </c>
      <c r="N28" s="9">
        <v>102.42</v>
      </c>
      <c r="O28" s="10">
        <f t="shared" si="3"/>
        <v>-4.1808458920757907E-3</v>
      </c>
      <c r="P28" s="12"/>
      <c r="Q28" s="8">
        <v>45727</v>
      </c>
      <c r="R28" s="9">
        <v>1143.45</v>
      </c>
      <c r="S28" s="10">
        <f t="shared" si="4"/>
        <v>-1.0556829489897446E-2</v>
      </c>
      <c r="T28" s="12"/>
      <c r="U28" s="8">
        <v>45727</v>
      </c>
      <c r="V28" s="9">
        <v>441.55</v>
      </c>
      <c r="W28" s="10">
        <f t="shared" si="5"/>
        <v>9.4878829446731761E-3</v>
      </c>
      <c r="X28" s="12"/>
      <c r="Y28" s="8">
        <v>45727</v>
      </c>
      <c r="Z28" s="9">
        <v>7.34</v>
      </c>
      <c r="AA28" s="10">
        <f t="shared" si="6"/>
        <v>1.1019283746556585E-2</v>
      </c>
      <c r="AB28" s="12"/>
      <c r="AC28" s="8">
        <v>45727</v>
      </c>
      <c r="AD28" s="9">
        <v>255</v>
      </c>
      <c r="AE28" s="10">
        <f t="shared" si="7"/>
        <v>1.0221060137865612E-2</v>
      </c>
      <c r="AF28" s="12"/>
      <c r="AG28" s="8">
        <v>45727</v>
      </c>
      <c r="AH28" s="9">
        <v>226.72</v>
      </c>
      <c r="AI28" s="10">
        <f t="shared" si="8"/>
        <v>1.5816120793942456E-2</v>
      </c>
      <c r="AJ28" s="12"/>
      <c r="AK28" s="13">
        <v>45730</v>
      </c>
      <c r="AL28" s="14">
        <v>121.67</v>
      </c>
      <c r="AM28" s="117">
        <f t="shared" si="9"/>
        <v>5.2690776951029639E-2</v>
      </c>
      <c r="AN28" s="124">
        <f t="shared" si="10"/>
        <v>7.9294995640702207E-3</v>
      </c>
    </row>
    <row r="29" spans="1:40" ht="15" customHeight="1" x14ac:dyDescent="0.2">
      <c r="A29" s="1">
        <v>45726</v>
      </c>
      <c r="B29" s="2">
        <v>814.15</v>
      </c>
      <c r="C29" s="3">
        <f t="shared" si="0"/>
        <v>-1.4105237335949594E-3</v>
      </c>
      <c r="D29" s="4"/>
      <c r="E29" s="1">
        <v>45726</v>
      </c>
      <c r="F29" s="2">
        <v>2278.6</v>
      </c>
      <c r="G29" s="3">
        <f t="shared" si="1"/>
        <v>3.7885462555065086E-3</v>
      </c>
      <c r="H29" s="5"/>
      <c r="I29" s="1">
        <v>45726</v>
      </c>
      <c r="J29" s="2">
        <v>280.89999999999998</v>
      </c>
      <c r="K29" s="3">
        <f t="shared" si="2"/>
        <v>-1.3693820224719211E-2</v>
      </c>
      <c r="L29" s="5"/>
      <c r="M29" s="1">
        <v>45726</v>
      </c>
      <c r="N29" s="2">
        <v>102.85</v>
      </c>
      <c r="O29" s="3">
        <f t="shared" si="3"/>
        <v>-2.0942408376963373E-2</v>
      </c>
      <c r="P29" s="5"/>
      <c r="Q29" s="1">
        <v>45726</v>
      </c>
      <c r="R29" s="2">
        <v>1155.6500000000001</v>
      </c>
      <c r="S29" s="3">
        <f t="shared" si="4"/>
        <v>3.4297125987670096E-3</v>
      </c>
      <c r="T29" s="5"/>
      <c r="U29" s="1">
        <v>45726</v>
      </c>
      <c r="V29" s="2">
        <v>437.4</v>
      </c>
      <c r="W29" s="3">
        <f t="shared" si="5"/>
        <v>-1.8071612975642637E-2</v>
      </c>
      <c r="X29" s="5"/>
      <c r="Y29" s="1">
        <v>45726</v>
      </c>
      <c r="Z29" s="2">
        <v>7.26</v>
      </c>
      <c r="AA29" s="3">
        <f t="shared" si="6"/>
        <v>-3.8410596026490107E-2</v>
      </c>
      <c r="AB29" s="5"/>
      <c r="AC29" s="1">
        <v>45726</v>
      </c>
      <c r="AD29" s="2">
        <v>252.42</v>
      </c>
      <c r="AE29" s="3">
        <f t="shared" si="7"/>
        <v>-3.2280325103511642E-2</v>
      </c>
      <c r="AF29" s="5"/>
      <c r="AG29" s="1">
        <v>45726</v>
      </c>
      <c r="AH29" s="2">
        <v>223.19</v>
      </c>
      <c r="AI29" s="3">
        <f t="shared" si="8"/>
        <v>-4.1650564644252652E-2</v>
      </c>
      <c r="AJ29" s="5"/>
      <c r="AK29" s="6">
        <v>45729</v>
      </c>
      <c r="AL29" s="7">
        <v>115.58</v>
      </c>
      <c r="AM29" s="116">
        <f t="shared" si="9"/>
        <v>-1.382408847416583E-3</v>
      </c>
      <c r="AN29" s="124">
        <f t="shared" si="10"/>
        <v>-1.6062400107831765E-2</v>
      </c>
    </row>
    <row r="30" spans="1:40" ht="15" customHeight="1" x14ac:dyDescent="0.2">
      <c r="A30" s="8">
        <v>45723</v>
      </c>
      <c r="B30" s="9">
        <v>815.3</v>
      </c>
      <c r="C30" s="10">
        <f t="shared" si="0"/>
        <v>7.3646741131683235E-4</v>
      </c>
      <c r="D30" s="11"/>
      <c r="E30" s="8">
        <v>45723</v>
      </c>
      <c r="F30" s="9">
        <v>2270</v>
      </c>
      <c r="G30" s="10">
        <f t="shared" si="1"/>
        <v>1.0142435066367028E-3</v>
      </c>
      <c r="H30" s="12"/>
      <c r="I30" s="8">
        <v>45723</v>
      </c>
      <c r="J30" s="9">
        <v>284.8</v>
      </c>
      <c r="K30" s="10">
        <f t="shared" si="2"/>
        <v>-3.8474991255682545E-3</v>
      </c>
      <c r="L30" s="12"/>
      <c r="M30" s="8">
        <v>45723</v>
      </c>
      <c r="N30" s="9">
        <v>105.05</v>
      </c>
      <c r="O30" s="10">
        <f t="shared" si="3"/>
        <v>2.4678111587982832E-2</v>
      </c>
      <c r="P30" s="12"/>
      <c r="Q30" s="8">
        <v>45723</v>
      </c>
      <c r="R30" s="9">
        <v>1151.7</v>
      </c>
      <c r="S30" s="10">
        <f t="shared" si="4"/>
        <v>4.3584632113084609E-2</v>
      </c>
      <c r="T30" s="12"/>
      <c r="U30" s="8">
        <v>45723</v>
      </c>
      <c r="V30" s="9">
        <v>445.45</v>
      </c>
      <c r="W30" s="10">
        <f t="shared" si="5"/>
        <v>5.643977875606776E-3</v>
      </c>
      <c r="X30" s="12"/>
      <c r="Y30" s="8">
        <v>45723</v>
      </c>
      <c r="Z30" s="9">
        <v>7.55</v>
      </c>
      <c r="AA30" s="10">
        <f t="shared" si="6"/>
        <v>-2.3285899094437346E-2</v>
      </c>
      <c r="AB30" s="12"/>
      <c r="AC30" s="8">
        <v>45723</v>
      </c>
      <c r="AD30" s="9">
        <v>260.83999999999997</v>
      </c>
      <c r="AE30" s="10">
        <f t="shared" si="7"/>
        <v>8.5450257124075613E-3</v>
      </c>
      <c r="AF30" s="12"/>
      <c r="AG30" s="8">
        <v>45723</v>
      </c>
      <c r="AH30" s="9">
        <v>232.89</v>
      </c>
      <c r="AI30" s="10">
        <f t="shared" si="8"/>
        <v>1.2467755803955427E-3</v>
      </c>
      <c r="AJ30" s="12"/>
      <c r="AK30" s="8">
        <v>45728</v>
      </c>
      <c r="AL30" s="14">
        <v>115.74</v>
      </c>
      <c r="AM30" s="117">
        <f t="shared" si="9"/>
        <v>6.4178006620080774E-2</v>
      </c>
      <c r="AN30" s="124">
        <f t="shared" si="10"/>
        <v>1.2249384218750606E-2</v>
      </c>
    </row>
    <row r="31" spans="1:40" ht="15" customHeight="1" x14ac:dyDescent="0.2">
      <c r="A31" s="1">
        <v>45722</v>
      </c>
      <c r="B31" s="2">
        <v>814.7</v>
      </c>
      <c r="C31" s="3">
        <f t="shared" si="0"/>
        <v>1.494954528466419E-2</v>
      </c>
      <c r="D31" s="4"/>
      <c r="E31" s="1">
        <v>45722</v>
      </c>
      <c r="F31" s="2">
        <v>2267.6999999999998</v>
      </c>
      <c r="G31" s="3">
        <f t="shared" si="1"/>
        <v>4.7847884850864997E-2</v>
      </c>
      <c r="H31" s="5"/>
      <c r="I31" s="1">
        <v>45722</v>
      </c>
      <c r="J31" s="2">
        <v>285.89999999999998</v>
      </c>
      <c r="K31" s="3">
        <f t="shared" si="2"/>
        <v>2.8060329708872178E-3</v>
      </c>
      <c r="L31" s="5"/>
      <c r="M31" s="1">
        <v>45722</v>
      </c>
      <c r="N31" s="2">
        <v>102.52</v>
      </c>
      <c r="O31" s="3">
        <f t="shared" si="3"/>
        <v>3.1595894546186276E-2</v>
      </c>
      <c r="P31" s="5"/>
      <c r="Q31" s="1">
        <v>45722</v>
      </c>
      <c r="R31" s="2">
        <v>1103.5999999999999</v>
      </c>
      <c r="S31" s="3">
        <f t="shared" si="4"/>
        <v>7.3749756762016005E-2</v>
      </c>
      <c r="T31" s="5"/>
      <c r="U31" s="1">
        <v>45722</v>
      </c>
      <c r="V31" s="2">
        <v>442.95</v>
      </c>
      <c r="W31" s="3">
        <f t="shared" si="5"/>
        <v>3.2637836577689816E-2</v>
      </c>
      <c r="X31" s="5"/>
      <c r="Y31" s="1">
        <v>45722</v>
      </c>
      <c r="Z31" s="2">
        <v>7.73</v>
      </c>
      <c r="AA31" s="3">
        <f t="shared" si="6"/>
        <v>-1.653944020356235E-2</v>
      </c>
      <c r="AB31" s="5"/>
      <c r="AC31" s="1">
        <v>45722</v>
      </c>
      <c r="AD31" s="2">
        <v>258.63</v>
      </c>
      <c r="AE31" s="3">
        <f t="shared" si="7"/>
        <v>8.12630601346509E-4</v>
      </c>
      <c r="AF31" s="5"/>
      <c r="AG31" s="1">
        <v>45722</v>
      </c>
      <c r="AH31" s="2">
        <v>232.6</v>
      </c>
      <c r="AI31" s="3">
        <f t="shared" si="8"/>
        <v>1.5986721411723526E-2</v>
      </c>
      <c r="AJ31" s="5"/>
      <c r="AK31" s="1">
        <v>45727</v>
      </c>
      <c r="AL31" s="7">
        <v>108.76</v>
      </c>
      <c r="AM31" s="116">
        <f t="shared" si="9"/>
        <v>1.6638624041876993E-2</v>
      </c>
      <c r="AN31" s="124">
        <f t="shared" si="10"/>
        <v>2.2048548684369319E-2</v>
      </c>
    </row>
    <row r="32" spans="1:40" ht="15" customHeight="1" x14ac:dyDescent="0.2">
      <c r="A32" s="8">
        <v>45721</v>
      </c>
      <c r="B32" s="9">
        <v>802.7</v>
      </c>
      <c r="C32" s="10">
        <f t="shared" si="0"/>
        <v>2.5159642401021864E-2</v>
      </c>
      <c r="D32" s="11"/>
      <c r="E32" s="8">
        <v>45721</v>
      </c>
      <c r="F32" s="9">
        <v>2164.15</v>
      </c>
      <c r="G32" s="10">
        <f t="shared" si="1"/>
        <v>1.5032127948970686E-2</v>
      </c>
      <c r="H32" s="12"/>
      <c r="I32" s="8">
        <v>45721</v>
      </c>
      <c r="J32" s="9">
        <v>285.10000000000002</v>
      </c>
      <c r="K32" s="10">
        <f t="shared" si="2"/>
        <v>1.8214285714285738E-2</v>
      </c>
      <c r="L32" s="12"/>
      <c r="M32" s="8">
        <v>45721</v>
      </c>
      <c r="N32" s="9">
        <v>99.38</v>
      </c>
      <c r="O32" s="10">
        <f t="shared" si="3"/>
        <v>4.4895384291872453E-2</v>
      </c>
      <c r="P32" s="12"/>
      <c r="Q32" s="8">
        <v>45721</v>
      </c>
      <c r="R32" s="9">
        <v>1027.8</v>
      </c>
      <c r="S32" s="10">
        <f t="shared" si="4"/>
        <v>5.8932618998557507E-2</v>
      </c>
      <c r="T32" s="12"/>
      <c r="U32" s="8">
        <v>45721</v>
      </c>
      <c r="V32" s="9">
        <v>428.95</v>
      </c>
      <c r="W32" s="10">
        <f t="shared" si="5"/>
        <v>5.4578979717271103E-2</v>
      </c>
      <c r="X32" s="12"/>
      <c r="Y32" s="8">
        <v>45721</v>
      </c>
      <c r="Z32" s="9">
        <v>7.86</v>
      </c>
      <c r="AA32" s="10">
        <f t="shared" si="6"/>
        <v>5.7873485868102481E-2</v>
      </c>
      <c r="AB32" s="12"/>
      <c r="AC32" s="8">
        <v>45721</v>
      </c>
      <c r="AD32" s="9">
        <v>258.42</v>
      </c>
      <c r="AE32" s="10">
        <f t="shared" si="7"/>
        <v>7.7333555675991317E-2</v>
      </c>
      <c r="AF32" s="12"/>
      <c r="AG32" s="8">
        <v>45721</v>
      </c>
      <c r="AH32" s="9">
        <v>228.94</v>
      </c>
      <c r="AI32" s="10">
        <f t="shared" si="8"/>
        <v>9.6136884812136891E-3</v>
      </c>
      <c r="AJ32" s="12"/>
      <c r="AK32" s="8">
        <v>45726</v>
      </c>
      <c r="AL32" s="14">
        <v>106.98</v>
      </c>
      <c r="AM32" s="117">
        <f t="shared" si="9"/>
        <v>-5.0669979590025727E-2</v>
      </c>
      <c r="AN32" s="124">
        <f t="shared" si="10"/>
        <v>3.1096378950726113E-2</v>
      </c>
    </row>
    <row r="33" spans="1:40" ht="15" customHeight="1" x14ac:dyDescent="0.2">
      <c r="A33" s="1">
        <v>45720</v>
      </c>
      <c r="B33" s="2">
        <v>783</v>
      </c>
      <c r="C33" s="3">
        <f t="shared" si="0"/>
        <v>-5.7774109580343014E-3</v>
      </c>
      <c r="D33" s="4"/>
      <c r="E33" s="1">
        <v>45720</v>
      </c>
      <c r="F33" s="2">
        <v>2132.1</v>
      </c>
      <c r="G33" s="3">
        <f t="shared" si="1"/>
        <v>-1.5832717872969027E-2</v>
      </c>
      <c r="H33" s="5"/>
      <c r="I33" s="1">
        <v>45720</v>
      </c>
      <c r="J33" s="2">
        <v>280</v>
      </c>
      <c r="K33" s="3">
        <f t="shared" si="2"/>
        <v>-1.2519837771116205E-2</v>
      </c>
      <c r="L33" s="5"/>
      <c r="M33" s="1">
        <v>45720</v>
      </c>
      <c r="N33" s="2">
        <v>95.11</v>
      </c>
      <c r="O33" s="3">
        <f t="shared" si="3"/>
        <v>1.2670357751277672E-2</v>
      </c>
      <c r="P33" s="5"/>
      <c r="Q33" s="1">
        <v>45720</v>
      </c>
      <c r="R33" s="2">
        <v>970.6</v>
      </c>
      <c r="S33" s="3">
        <f t="shared" si="4"/>
        <v>-1.2714881497304487E-2</v>
      </c>
      <c r="T33" s="5"/>
      <c r="U33" s="1">
        <v>45720</v>
      </c>
      <c r="V33" s="2">
        <v>406.75</v>
      </c>
      <c r="W33" s="3">
        <f t="shared" si="5"/>
        <v>-5.8658193816447657E-3</v>
      </c>
      <c r="X33" s="5"/>
      <c r="Y33" s="1">
        <v>45720</v>
      </c>
      <c r="Z33" s="2">
        <v>7.43</v>
      </c>
      <c r="AA33" s="3">
        <f t="shared" si="6"/>
        <v>-4.0214477211796273E-3</v>
      </c>
      <c r="AB33" s="5"/>
      <c r="AC33" s="1">
        <v>45720</v>
      </c>
      <c r="AD33" s="2">
        <v>239.87</v>
      </c>
      <c r="AE33" s="3">
        <f t="shared" si="7"/>
        <v>-1.1741924851680907E-2</v>
      </c>
      <c r="AF33" s="5"/>
      <c r="AG33" s="1">
        <v>45720</v>
      </c>
      <c r="AH33" s="2">
        <v>226.76</v>
      </c>
      <c r="AI33" s="3">
        <f t="shared" si="8"/>
        <v>7.2402611824278207E-3</v>
      </c>
      <c r="AJ33" s="5"/>
      <c r="AK33" s="1">
        <v>45723</v>
      </c>
      <c r="AL33" s="7">
        <v>112.69</v>
      </c>
      <c r="AM33" s="116">
        <f t="shared" si="9"/>
        <v>1.9173374333001814E-2</v>
      </c>
      <c r="AN33" s="124">
        <f t="shared" si="10"/>
        <v>-2.939004678722202E-3</v>
      </c>
    </row>
    <row r="34" spans="1:40" ht="15" customHeight="1" x14ac:dyDescent="0.2">
      <c r="A34" s="8">
        <v>45719</v>
      </c>
      <c r="B34" s="9">
        <v>787.55</v>
      </c>
      <c r="C34" s="10">
        <f t="shared" si="0"/>
        <v>1.3121502540683005E-2</v>
      </c>
      <c r="D34" s="11"/>
      <c r="E34" s="8">
        <v>45719</v>
      </c>
      <c r="F34" s="9">
        <v>2166.4</v>
      </c>
      <c r="G34" s="10">
        <f t="shared" si="1"/>
        <v>-6.1245555682990505E-3</v>
      </c>
      <c r="H34" s="12"/>
      <c r="I34" s="8">
        <v>45719</v>
      </c>
      <c r="J34" s="9">
        <v>283.55</v>
      </c>
      <c r="K34" s="10">
        <f t="shared" si="2"/>
        <v>2.1249774896452411E-2</v>
      </c>
      <c r="L34" s="12"/>
      <c r="M34" s="8">
        <v>45719</v>
      </c>
      <c r="N34" s="9">
        <v>93.92</v>
      </c>
      <c r="O34" s="10">
        <f t="shared" si="3"/>
        <v>-4.8525985209198597E-2</v>
      </c>
      <c r="P34" s="12"/>
      <c r="Q34" s="8">
        <v>45719</v>
      </c>
      <c r="R34" s="9">
        <v>983.1</v>
      </c>
      <c r="S34" s="10">
        <f t="shared" si="4"/>
        <v>-3.7214768387033637E-2</v>
      </c>
      <c r="T34" s="12"/>
      <c r="U34" s="8">
        <v>45719</v>
      </c>
      <c r="V34" s="9">
        <v>409.15</v>
      </c>
      <c r="W34" s="10">
        <f t="shared" si="5"/>
        <v>3.6478784040531842E-2</v>
      </c>
      <c r="X34" s="12"/>
      <c r="Y34" s="8">
        <v>45719</v>
      </c>
      <c r="Z34" s="9">
        <v>7.46</v>
      </c>
      <c r="AA34" s="10">
        <f t="shared" si="6"/>
        <v>-1.192052980132452E-2</v>
      </c>
      <c r="AB34" s="12"/>
      <c r="AC34" s="8">
        <v>45719</v>
      </c>
      <c r="AD34" s="9">
        <v>242.72</v>
      </c>
      <c r="AE34" s="10">
        <f t="shared" si="7"/>
        <v>-1.3934592728011452E-2</v>
      </c>
      <c r="AF34" s="12"/>
      <c r="AG34" s="8">
        <v>45719</v>
      </c>
      <c r="AH34" s="9">
        <v>225.13</v>
      </c>
      <c r="AI34" s="10">
        <f t="shared" si="8"/>
        <v>-5.3274139844616819E-4</v>
      </c>
      <c r="AJ34" s="12"/>
      <c r="AK34" s="8">
        <v>45722</v>
      </c>
      <c r="AL34" s="14">
        <v>110.57</v>
      </c>
      <c r="AM34" s="117">
        <f t="shared" si="9"/>
        <v>-5.737425404944585E-2</v>
      </c>
      <c r="AN34" s="124">
        <f t="shared" si="10"/>
        <v>-1.0477736566409202E-2</v>
      </c>
    </row>
    <row r="35" spans="1:40" ht="15" customHeight="1" x14ac:dyDescent="0.2">
      <c r="A35" s="1">
        <v>45716</v>
      </c>
      <c r="B35" s="2">
        <v>777.35</v>
      </c>
      <c r="C35" s="3">
        <f t="shared" si="0"/>
        <v>-3.0554343081623747E-2</v>
      </c>
      <c r="D35" s="4"/>
      <c r="E35" s="1">
        <v>45716</v>
      </c>
      <c r="F35" s="2">
        <v>2179.75</v>
      </c>
      <c r="G35" s="3">
        <f t="shared" si="1"/>
        <v>-1.5314074040611692E-2</v>
      </c>
      <c r="H35" s="5"/>
      <c r="I35" s="1">
        <v>45716</v>
      </c>
      <c r="J35" s="2">
        <v>277.64999999999998</v>
      </c>
      <c r="K35" s="3">
        <f t="shared" si="2"/>
        <v>-5.7215619694397368E-2</v>
      </c>
      <c r="L35" s="5"/>
      <c r="M35" s="1">
        <v>45716</v>
      </c>
      <c r="N35" s="2">
        <v>98.71</v>
      </c>
      <c r="O35" s="3">
        <f t="shared" si="3"/>
        <v>-3.8851022395326229E-2</v>
      </c>
      <c r="P35" s="5"/>
      <c r="Q35" s="1">
        <v>45716</v>
      </c>
      <c r="R35" s="2">
        <v>1021.1</v>
      </c>
      <c r="S35" s="3">
        <f t="shared" si="4"/>
        <v>-3.4877126654064283E-2</v>
      </c>
      <c r="T35" s="5"/>
      <c r="U35" s="1">
        <v>45716</v>
      </c>
      <c r="V35" s="2">
        <v>394.75</v>
      </c>
      <c r="W35" s="3">
        <f t="shared" si="5"/>
        <v>-2.4224446916326858E-2</v>
      </c>
      <c r="X35" s="5"/>
      <c r="Y35" s="1">
        <v>45716</v>
      </c>
      <c r="Z35" s="2">
        <v>7.55</v>
      </c>
      <c r="AA35" s="3">
        <f t="shared" si="6"/>
        <v>-3.2051282051282048E-2</v>
      </c>
      <c r="AB35" s="5"/>
      <c r="AC35" s="1">
        <v>45716</v>
      </c>
      <c r="AD35" s="2">
        <v>246.15</v>
      </c>
      <c r="AE35" s="3">
        <f t="shared" si="7"/>
        <v>1.6276703967446071E-3</v>
      </c>
      <c r="AF35" s="5"/>
      <c r="AG35" s="1">
        <v>45716</v>
      </c>
      <c r="AH35" s="2">
        <v>225.25</v>
      </c>
      <c r="AI35" s="3">
        <f t="shared" si="8"/>
        <v>-2.4891774891774854E-2</v>
      </c>
      <c r="AJ35" s="5"/>
      <c r="AK35" s="1">
        <v>45721</v>
      </c>
      <c r="AL35" s="7">
        <v>117.3</v>
      </c>
      <c r="AM35" s="116">
        <f t="shared" si="9"/>
        <v>1.1294077075610032E-2</v>
      </c>
      <c r="AN35" s="124">
        <f t="shared" si="10"/>
        <v>-2.4505794225305244E-2</v>
      </c>
    </row>
    <row r="36" spans="1:40" ht="15" customHeight="1" x14ac:dyDescent="0.2">
      <c r="A36" s="8">
        <v>45715</v>
      </c>
      <c r="B36" s="9">
        <v>801.85</v>
      </c>
      <c r="C36" s="10">
        <f t="shared" si="0"/>
        <v>-3.1231122387338384E-2</v>
      </c>
      <c r="D36" s="11"/>
      <c r="E36" s="8">
        <v>45715</v>
      </c>
      <c r="F36" s="9">
        <v>2213.65</v>
      </c>
      <c r="G36" s="10">
        <f t="shared" si="1"/>
        <v>-4.9893246432183291E-3</v>
      </c>
      <c r="H36" s="12"/>
      <c r="I36" s="8">
        <v>45715</v>
      </c>
      <c r="J36" s="9">
        <v>294.5</v>
      </c>
      <c r="K36" s="10">
        <f t="shared" si="2"/>
        <v>1.0985238585650592E-2</v>
      </c>
      <c r="L36" s="12"/>
      <c r="M36" s="8">
        <v>45715</v>
      </c>
      <c r="N36" s="9">
        <v>102.7</v>
      </c>
      <c r="O36" s="10">
        <f t="shared" si="3"/>
        <v>-2.5339280630160443E-2</v>
      </c>
      <c r="P36" s="12"/>
      <c r="Q36" s="8">
        <v>45715</v>
      </c>
      <c r="R36" s="9">
        <v>1058</v>
      </c>
      <c r="S36" s="10">
        <f t="shared" si="4"/>
        <v>-5.8676987410472004E-2</v>
      </c>
      <c r="T36" s="12"/>
      <c r="U36" s="8">
        <v>45715</v>
      </c>
      <c r="V36" s="9">
        <v>404.55</v>
      </c>
      <c r="W36" s="10">
        <f t="shared" si="5"/>
        <v>-1.1484422724496013E-2</v>
      </c>
      <c r="X36" s="12"/>
      <c r="Y36" s="8">
        <v>45715</v>
      </c>
      <c r="Z36" s="9">
        <v>7.8</v>
      </c>
      <c r="AA36" s="10">
        <f t="shared" si="6"/>
        <v>-1.3906447534766109E-2</v>
      </c>
      <c r="AB36" s="12"/>
      <c r="AC36" s="8">
        <v>45715</v>
      </c>
      <c r="AD36" s="9">
        <v>245.75</v>
      </c>
      <c r="AE36" s="10">
        <f t="shared" si="7"/>
        <v>-4.5074800854867036E-2</v>
      </c>
      <c r="AF36" s="12"/>
      <c r="AG36" s="8">
        <v>45715</v>
      </c>
      <c r="AH36" s="9">
        <v>231</v>
      </c>
      <c r="AI36" s="10">
        <f t="shared" si="8"/>
        <v>-8.5836909871244149E-3</v>
      </c>
      <c r="AJ36" s="12"/>
      <c r="AK36" s="8">
        <v>45720</v>
      </c>
      <c r="AL36" s="14">
        <v>115.99</v>
      </c>
      <c r="AM36" s="117">
        <f t="shared" si="9"/>
        <v>1.6920918814658847E-2</v>
      </c>
      <c r="AN36" s="124">
        <f t="shared" si="10"/>
        <v>-1.7137991977213329E-2</v>
      </c>
    </row>
    <row r="37" spans="1:40" ht="15" customHeight="1" x14ac:dyDescent="0.2">
      <c r="A37" s="1">
        <v>45713</v>
      </c>
      <c r="B37" s="2">
        <v>827.7</v>
      </c>
      <c r="C37" s="3">
        <f t="shared" si="0"/>
        <v>-1.0342559933042339E-2</v>
      </c>
      <c r="D37" s="4"/>
      <c r="E37" s="1">
        <v>45713</v>
      </c>
      <c r="F37" s="2">
        <v>2224.75</v>
      </c>
      <c r="G37" s="3">
        <f t="shared" si="1"/>
        <v>-9.5494613124387229E-3</v>
      </c>
      <c r="H37" s="5"/>
      <c r="I37" s="1">
        <v>45713</v>
      </c>
      <c r="J37" s="2">
        <v>291.3</v>
      </c>
      <c r="K37" s="3">
        <f t="shared" si="2"/>
        <v>-1.2709710218607007E-2</v>
      </c>
      <c r="L37" s="5"/>
      <c r="M37" s="1">
        <v>45713</v>
      </c>
      <c r="N37" s="2">
        <v>105.37</v>
      </c>
      <c r="O37" s="3">
        <f t="shared" si="3"/>
        <v>1.5320871073424502E-2</v>
      </c>
      <c r="P37" s="5"/>
      <c r="Q37" s="1">
        <v>45713</v>
      </c>
      <c r="R37" s="2">
        <v>1123.95</v>
      </c>
      <c r="S37" s="3">
        <f t="shared" si="4"/>
        <v>-1.9796799372083895E-2</v>
      </c>
      <c r="T37" s="5"/>
      <c r="U37" s="1">
        <v>45713</v>
      </c>
      <c r="V37" s="2">
        <v>409.25</v>
      </c>
      <c r="W37" s="3">
        <f t="shared" si="5"/>
        <v>-3.2162705451105666E-2</v>
      </c>
      <c r="X37" s="5"/>
      <c r="Y37" s="1">
        <v>45713</v>
      </c>
      <c r="Z37" s="2">
        <v>7.91</v>
      </c>
      <c r="AA37" s="3">
        <f t="shared" si="6"/>
        <v>-1.2626262626261875E-3</v>
      </c>
      <c r="AB37" s="5"/>
      <c r="AC37" s="1">
        <v>45713</v>
      </c>
      <c r="AD37" s="2">
        <v>257.35000000000002</v>
      </c>
      <c r="AE37" s="3">
        <f t="shared" si="7"/>
        <v>-2.1482889733840271E-2</v>
      </c>
      <c r="AF37" s="5"/>
      <c r="AG37" s="1">
        <v>45713</v>
      </c>
      <c r="AH37" s="2">
        <v>233</v>
      </c>
      <c r="AI37" s="3">
        <f t="shared" si="8"/>
        <v>-5.7606144655429903E-3</v>
      </c>
      <c r="AJ37" s="5"/>
      <c r="AK37" s="1">
        <v>45719</v>
      </c>
      <c r="AL37" s="7">
        <v>114.06</v>
      </c>
      <c r="AM37" s="116">
        <f t="shared" si="9"/>
        <v>-8.6935638808837701E-2</v>
      </c>
      <c r="AN37" s="124">
        <f t="shared" si="10"/>
        <v>-1.8468213448470029E-2</v>
      </c>
    </row>
    <row r="38" spans="1:40" ht="15" customHeight="1" x14ac:dyDescent="0.2">
      <c r="A38" s="8">
        <v>45712</v>
      </c>
      <c r="B38" s="9">
        <v>836.35</v>
      </c>
      <c r="C38" s="10">
        <f t="shared" si="0"/>
        <v>-1.1465043437149047E-2</v>
      </c>
      <c r="D38" s="11"/>
      <c r="E38" s="8">
        <v>45712</v>
      </c>
      <c r="F38" s="9">
        <v>2246.1999999999998</v>
      </c>
      <c r="G38" s="10">
        <f t="shared" si="1"/>
        <v>-5.0496102055280767E-3</v>
      </c>
      <c r="H38" s="12"/>
      <c r="I38" s="8">
        <v>45712</v>
      </c>
      <c r="J38" s="9">
        <v>295.05</v>
      </c>
      <c r="K38" s="10">
        <f t="shared" si="2"/>
        <v>-3.6885914803329589E-2</v>
      </c>
      <c r="L38" s="12"/>
      <c r="M38" s="8">
        <v>45712</v>
      </c>
      <c r="N38" s="9">
        <v>103.78</v>
      </c>
      <c r="O38" s="10">
        <f t="shared" si="3"/>
        <v>-5.1110907927219507E-2</v>
      </c>
      <c r="P38" s="12"/>
      <c r="Q38" s="8">
        <v>45712</v>
      </c>
      <c r="R38" s="9">
        <v>1146.6500000000001</v>
      </c>
      <c r="S38" s="10">
        <f t="shared" si="4"/>
        <v>-3.9294541493862689E-2</v>
      </c>
      <c r="T38" s="12"/>
      <c r="U38" s="8">
        <v>45712</v>
      </c>
      <c r="V38" s="9">
        <v>422.85</v>
      </c>
      <c r="W38" s="10">
        <f t="shared" si="5"/>
        <v>-3.502966681880415E-2</v>
      </c>
      <c r="X38" s="12"/>
      <c r="Y38" s="8">
        <v>45712</v>
      </c>
      <c r="Z38" s="9">
        <v>7.92</v>
      </c>
      <c r="AA38" s="10">
        <f t="shared" si="6"/>
        <v>-1.492537313432829E-2</v>
      </c>
      <c r="AB38" s="12"/>
      <c r="AC38" s="8">
        <v>45712</v>
      </c>
      <c r="AD38" s="9">
        <v>263</v>
      </c>
      <c r="AE38" s="10">
        <f t="shared" si="7"/>
        <v>1.017860572306506E-2</v>
      </c>
      <c r="AF38" s="12"/>
      <c r="AG38" s="8">
        <v>45712</v>
      </c>
      <c r="AH38" s="9">
        <v>234.35</v>
      </c>
      <c r="AI38" s="10">
        <f t="shared" si="8"/>
        <v>-2.3134639433097126E-2</v>
      </c>
      <c r="AJ38" s="12"/>
      <c r="AK38" s="13">
        <v>45716</v>
      </c>
      <c r="AL38" s="14">
        <v>124.92</v>
      </c>
      <c r="AM38" s="117">
        <f t="shared" si="9"/>
        <v>3.970037453183517E-2</v>
      </c>
      <c r="AN38" s="124">
        <f t="shared" si="10"/>
        <v>-1.6701671699841825E-2</v>
      </c>
    </row>
    <row r="39" spans="1:40" ht="15" customHeight="1" x14ac:dyDescent="0.2">
      <c r="A39" s="1">
        <v>45709</v>
      </c>
      <c r="B39" s="2">
        <v>846.05</v>
      </c>
      <c r="C39" s="3">
        <f t="shared" si="0"/>
        <v>-1.0120510120510184E-2</v>
      </c>
      <c r="D39" s="4"/>
      <c r="E39" s="1">
        <v>45709</v>
      </c>
      <c r="F39" s="2">
        <v>2257.6</v>
      </c>
      <c r="G39" s="3">
        <f t="shared" si="1"/>
        <v>3.8016051221625435E-3</v>
      </c>
      <c r="H39" s="5"/>
      <c r="I39" s="1">
        <v>45709</v>
      </c>
      <c r="J39" s="2">
        <v>306.35000000000002</v>
      </c>
      <c r="K39" s="3">
        <f t="shared" si="2"/>
        <v>-2.2183210979891399E-2</v>
      </c>
      <c r="L39" s="5"/>
      <c r="M39" s="1">
        <v>45709</v>
      </c>
      <c r="N39" s="2">
        <v>109.37</v>
      </c>
      <c r="O39" s="3">
        <f t="shared" si="3"/>
        <v>-8.2517228871962223E-3</v>
      </c>
      <c r="P39" s="5"/>
      <c r="Q39" s="1">
        <v>45709</v>
      </c>
      <c r="R39" s="2">
        <v>1193.55</v>
      </c>
      <c r="S39" s="3">
        <f t="shared" si="4"/>
        <v>3.7716872014081915E-4</v>
      </c>
      <c r="T39" s="5"/>
      <c r="U39" s="1">
        <v>45709</v>
      </c>
      <c r="V39" s="2">
        <v>438.2</v>
      </c>
      <c r="W39" s="3">
        <f t="shared" si="5"/>
        <v>1.0841983852364345E-2</v>
      </c>
      <c r="X39" s="5"/>
      <c r="Y39" s="1">
        <v>45709</v>
      </c>
      <c r="Z39" s="2">
        <v>8.0399999999999991</v>
      </c>
      <c r="AA39" s="3">
        <f t="shared" si="6"/>
        <v>-2.7811366384522418E-2</v>
      </c>
      <c r="AB39" s="5"/>
      <c r="AC39" s="1">
        <v>45709</v>
      </c>
      <c r="AD39" s="2">
        <v>260.35000000000002</v>
      </c>
      <c r="AE39" s="3">
        <f t="shared" si="7"/>
        <v>-1.0076045627376295E-2</v>
      </c>
      <c r="AF39" s="5"/>
      <c r="AG39" s="1">
        <v>45709</v>
      </c>
      <c r="AH39" s="2">
        <v>239.9</v>
      </c>
      <c r="AI39" s="3">
        <f t="shared" si="8"/>
        <v>-8.267879288962332E-3</v>
      </c>
      <c r="AJ39" s="5"/>
      <c r="AK39" s="6">
        <v>45715</v>
      </c>
      <c r="AL39" s="7">
        <v>120.15</v>
      </c>
      <c r="AM39" s="116">
        <f t="shared" si="9"/>
        <v>-8.4780621572212E-2</v>
      </c>
      <c r="AN39" s="124">
        <f t="shared" si="10"/>
        <v>-1.5647059916600314E-2</v>
      </c>
    </row>
    <row r="40" spans="1:40" ht="15" customHeight="1" x14ac:dyDescent="0.2">
      <c r="A40" s="8">
        <v>45708</v>
      </c>
      <c r="B40" s="9">
        <v>854.7</v>
      </c>
      <c r="C40" s="10">
        <f t="shared" si="0"/>
        <v>9.9549101130169682E-4</v>
      </c>
      <c r="D40" s="11"/>
      <c r="E40" s="8">
        <v>45708</v>
      </c>
      <c r="F40" s="9">
        <v>2249.0500000000002</v>
      </c>
      <c r="G40" s="10">
        <f t="shared" si="1"/>
        <v>4.4437497208700272E-3</v>
      </c>
      <c r="H40" s="12"/>
      <c r="I40" s="8">
        <v>45708</v>
      </c>
      <c r="J40" s="9">
        <v>313.3</v>
      </c>
      <c r="K40" s="10">
        <f t="shared" si="2"/>
        <v>-2.5469595670168932E-3</v>
      </c>
      <c r="L40" s="12"/>
      <c r="M40" s="8">
        <v>45708</v>
      </c>
      <c r="N40" s="9">
        <v>110.28</v>
      </c>
      <c r="O40" s="10">
        <f t="shared" si="3"/>
        <v>1.9789162197151766E-2</v>
      </c>
      <c r="P40" s="12"/>
      <c r="Q40" s="8">
        <v>45708</v>
      </c>
      <c r="R40" s="9">
        <v>1193.0999999999999</v>
      </c>
      <c r="S40" s="10">
        <f t="shared" si="4"/>
        <v>1.8090280740677311E-2</v>
      </c>
      <c r="T40" s="12"/>
      <c r="U40" s="8">
        <v>45708</v>
      </c>
      <c r="V40" s="9">
        <v>433.5</v>
      </c>
      <c r="W40" s="10">
        <f t="shared" si="5"/>
        <v>2.3612750885478206E-2</v>
      </c>
      <c r="X40" s="12"/>
      <c r="Y40" s="8">
        <v>45708</v>
      </c>
      <c r="Z40" s="9">
        <v>8.27</v>
      </c>
      <c r="AA40" s="10">
        <f t="shared" si="6"/>
        <v>-3.6144578313254128E-3</v>
      </c>
      <c r="AB40" s="12"/>
      <c r="AC40" s="8">
        <v>45708</v>
      </c>
      <c r="AD40" s="9">
        <v>263</v>
      </c>
      <c r="AE40" s="10">
        <f t="shared" si="7"/>
        <v>3.6657469452108904E-2</v>
      </c>
      <c r="AF40" s="12"/>
      <c r="AG40" s="8">
        <v>45708</v>
      </c>
      <c r="AH40" s="9">
        <v>241.9</v>
      </c>
      <c r="AI40" s="10">
        <f t="shared" si="8"/>
        <v>1.5107007973143016E-2</v>
      </c>
      <c r="AJ40" s="12"/>
      <c r="AK40" s="13">
        <v>45714</v>
      </c>
      <c r="AL40" s="14">
        <v>131.28</v>
      </c>
      <c r="AM40" s="117">
        <f t="shared" si="9"/>
        <v>3.6721156124141174E-2</v>
      </c>
      <c r="AN40" s="124">
        <f t="shared" si="10"/>
        <v>1.4925565070652982E-2</v>
      </c>
    </row>
    <row r="41" spans="1:40" ht="15" customHeight="1" x14ac:dyDescent="0.2">
      <c r="A41" s="1">
        <v>45707</v>
      </c>
      <c r="B41" s="2">
        <v>853.85</v>
      </c>
      <c r="C41" s="3">
        <f t="shared" si="0"/>
        <v>-3.2103665654914515E-3</v>
      </c>
      <c r="D41" s="4"/>
      <c r="E41" s="1">
        <v>45707</v>
      </c>
      <c r="F41" s="2">
        <v>2239.1</v>
      </c>
      <c r="G41" s="3">
        <f t="shared" si="1"/>
        <v>6.7036110117979497E-4</v>
      </c>
      <c r="H41" s="5"/>
      <c r="I41" s="1">
        <v>45707</v>
      </c>
      <c r="J41" s="2">
        <v>314.10000000000002</v>
      </c>
      <c r="K41" s="3">
        <f t="shared" si="2"/>
        <v>6.0858424087124607E-3</v>
      </c>
      <c r="L41" s="5"/>
      <c r="M41" s="1">
        <v>45707</v>
      </c>
      <c r="N41" s="2">
        <v>108.14</v>
      </c>
      <c r="O41" s="3">
        <f t="shared" si="3"/>
        <v>8.0643549515339252E-2</v>
      </c>
      <c r="P41" s="5"/>
      <c r="Q41" s="1">
        <v>45707</v>
      </c>
      <c r="R41" s="2">
        <v>1171.9000000000001</v>
      </c>
      <c r="S41" s="3">
        <f t="shared" si="4"/>
        <v>2.9789103690685437E-2</v>
      </c>
      <c r="T41" s="5"/>
      <c r="U41" s="1">
        <v>45707</v>
      </c>
      <c r="V41" s="2">
        <v>423.5</v>
      </c>
      <c r="W41" s="3">
        <f t="shared" si="5"/>
        <v>1.2673362027737944E-2</v>
      </c>
      <c r="X41" s="5"/>
      <c r="Y41" s="1">
        <v>45707</v>
      </c>
      <c r="Z41" s="2">
        <v>8.3000000000000007</v>
      </c>
      <c r="AA41" s="3">
        <f t="shared" si="6"/>
        <v>2.8500619578686548E-2</v>
      </c>
      <c r="AB41" s="5"/>
      <c r="AC41" s="1">
        <v>45707</v>
      </c>
      <c r="AD41" s="2">
        <v>253.7</v>
      </c>
      <c r="AE41" s="3">
        <f t="shared" si="7"/>
        <v>-9.9512195121951308E-3</v>
      </c>
      <c r="AF41" s="5"/>
      <c r="AG41" s="1">
        <v>45707</v>
      </c>
      <c r="AH41" s="2">
        <v>238.3</v>
      </c>
      <c r="AI41" s="3">
        <f t="shared" si="8"/>
        <v>7.1851225697381338E-3</v>
      </c>
      <c r="AJ41" s="5"/>
      <c r="AK41" s="6">
        <v>45713</v>
      </c>
      <c r="AL41" s="7">
        <v>126.63</v>
      </c>
      <c r="AM41" s="116">
        <f t="shared" si="9"/>
        <v>-2.8016579674547182E-2</v>
      </c>
      <c r="AN41" s="124">
        <f t="shared" si="10"/>
        <v>1.2436979513984581E-2</v>
      </c>
    </row>
    <row r="42" spans="1:40" ht="15" customHeight="1" x14ac:dyDescent="0.2">
      <c r="A42" s="8">
        <v>45706</v>
      </c>
      <c r="B42" s="9">
        <v>856.6</v>
      </c>
      <c r="C42" s="10">
        <f t="shared" si="0"/>
        <v>2.4575775307198455E-3</v>
      </c>
      <c r="D42" s="11"/>
      <c r="E42" s="8">
        <v>45706</v>
      </c>
      <c r="F42" s="9">
        <v>2237.6</v>
      </c>
      <c r="G42" s="10">
        <f t="shared" si="1"/>
        <v>-5.8866650376524499E-3</v>
      </c>
      <c r="H42" s="12"/>
      <c r="I42" s="8">
        <v>45706</v>
      </c>
      <c r="J42" s="9">
        <v>312.2</v>
      </c>
      <c r="K42" s="10">
        <f t="shared" si="2"/>
        <v>2.2433273292942424E-2</v>
      </c>
      <c r="L42" s="12"/>
      <c r="M42" s="8">
        <v>45706</v>
      </c>
      <c r="N42" s="9">
        <v>100.07</v>
      </c>
      <c r="O42" s="10">
        <f t="shared" si="3"/>
        <v>-4.3856296579400045E-2</v>
      </c>
      <c r="P42" s="12"/>
      <c r="Q42" s="8">
        <v>45706</v>
      </c>
      <c r="R42" s="9">
        <v>1138</v>
      </c>
      <c r="S42" s="10">
        <f t="shared" si="4"/>
        <v>7.3025005532196818E-3</v>
      </c>
      <c r="T42" s="12"/>
      <c r="U42" s="8">
        <v>45706</v>
      </c>
      <c r="V42" s="9">
        <v>418.2</v>
      </c>
      <c r="W42" s="10">
        <f t="shared" si="5"/>
        <v>7.3467421413946354E-3</v>
      </c>
      <c r="X42" s="12"/>
      <c r="Y42" s="8">
        <v>45706</v>
      </c>
      <c r="Z42" s="9">
        <v>8.07</v>
      </c>
      <c r="AA42" s="10">
        <f t="shared" si="6"/>
        <v>-2.4183796856106277E-2</v>
      </c>
      <c r="AB42" s="12"/>
      <c r="AC42" s="8">
        <v>45706</v>
      </c>
      <c r="AD42" s="9">
        <v>256.25</v>
      </c>
      <c r="AE42" s="10">
        <f t="shared" si="7"/>
        <v>8.6956521739130377E-2</v>
      </c>
      <c r="AF42" s="12"/>
      <c r="AG42" s="8">
        <v>45706</v>
      </c>
      <c r="AH42" s="9">
        <v>236.6</v>
      </c>
      <c r="AI42" s="10">
        <f t="shared" si="8"/>
        <v>1.2625722234110848E-2</v>
      </c>
      <c r="AJ42" s="12"/>
      <c r="AK42" s="13">
        <v>45712</v>
      </c>
      <c r="AL42" s="14">
        <v>130.28</v>
      </c>
      <c r="AM42" s="117">
        <f t="shared" si="9"/>
        <v>-3.0871085323216585E-2</v>
      </c>
      <c r="AN42" s="124">
        <f t="shared" si="10"/>
        <v>3.4324493695142458E-3</v>
      </c>
    </row>
    <row r="43" spans="1:40" ht="15" customHeight="1" x14ac:dyDescent="0.2">
      <c r="A43" s="1">
        <v>45705</v>
      </c>
      <c r="B43" s="2">
        <v>854.5</v>
      </c>
      <c r="C43" s="3">
        <f t="shared" si="0"/>
        <v>9.4506792675723705E-3</v>
      </c>
      <c r="D43" s="4"/>
      <c r="E43" s="1">
        <v>45705</v>
      </c>
      <c r="F43" s="2">
        <v>2250.85</v>
      </c>
      <c r="G43" s="3">
        <f t="shared" si="1"/>
        <v>8.7617084210995788E-3</v>
      </c>
      <c r="H43" s="5"/>
      <c r="I43" s="1">
        <v>45705</v>
      </c>
      <c r="J43" s="2">
        <v>305.35000000000002</v>
      </c>
      <c r="K43" s="3">
        <f t="shared" si="2"/>
        <v>-8.92567348263551E-3</v>
      </c>
      <c r="L43" s="5"/>
      <c r="M43" s="1">
        <v>45705</v>
      </c>
      <c r="N43" s="2">
        <v>104.66</v>
      </c>
      <c r="O43" s="3">
        <f t="shared" si="3"/>
        <v>1.6906335017489171E-2</v>
      </c>
      <c r="P43" s="5"/>
      <c r="Q43" s="1">
        <v>45705</v>
      </c>
      <c r="R43" s="2">
        <v>1129.75</v>
      </c>
      <c r="S43" s="3">
        <f t="shared" si="4"/>
        <v>-5.9392872855257295E-3</v>
      </c>
      <c r="T43" s="5"/>
      <c r="U43" s="1">
        <v>45705</v>
      </c>
      <c r="V43" s="2">
        <v>415.15</v>
      </c>
      <c r="W43" s="3">
        <f t="shared" si="5"/>
        <v>4.3546631184225859E-3</v>
      </c>
      <c r="X43" s="5"/>
      <c r="Y43" s="1">
        <v>45705</v>
      </c>
      <c r="Z43" s="2">
        <v>8.27</v>
      </c>
      <c r="AA43" s="3">
        <f t="shared" si="6"/>
        <v>7.3081607795368875E-3</v>
      </c>
      <c r="AB43" s="5"/>
      <c r="AC43" s="1">
        <v>45705</v>
      </c>
      <c r="AD43" s="2">
        <v>235.75</v>
      </c>
      <c r="AE43" s="3">
        <f t="shared" si="7"/>
        <v>-2.9604567561851702E-3</v>
      </c>
      <c r="AF43" s="5"/>
      <c r="AG43" s="1">
        <v>45705</v>
      </c>
      <c r="AH43" s="2">
        <v>233.65</v>
      </c>
      <c r="AI43" s="3">
        <f t="shared" si="8"/>
        <v>1.3665943600867703E-2</v>
      </c>
      <c r="AJ43" s="5"/>
      <c r="AK43" s="6">
        <v>45709</v>
      </c>
      <c r="AL43" s="7">
        <v>134.43</v>
      </c>
      <c r="AM43" s="116">
        <f t="shared" si="9"/>
        <v>-4.0539576047391335E-2</v>
      </c>
      <c r="AN43" s="124">
        <f t="shared" si="10"/>
        <v>2.0824966332505534E-4</v>
      </c>
    </row>
    <row r="44" spans="1:40" ht="15" customHeight="1" x14ac:dyDescent="0.2">
      <c r="A44" s="8">
        <v>45702</v>
      </c>
      <c r="B44" s="9">
        <v>846.5</v>
      </c>
      <c r="C44" s="10">
        <f t="shared" si="0"/>
        <v>-2.5050388712928306E-2</v>
      </c>
      <c r="D44" s="11"/>
      <c r="E44" s="8">
        <v>45702</v>
      </c>
      <c r="F44" s="9">
        <v>2231.3000000000002</v>
      </c>
      <c r="G44" s="10">
        <f t="shared" si="1"/>
        <v>-2.2804507243784355E-3</v>
      </c>
      <c r="H44" s="12"/>
      <c r="I44" s="8">
        <v>45702</v>
      </c>
      <c r="J44" s="9">
        <v>308.10000000000002</v>
      </c>
      <c r="K44" s="10">
        <f t="shared" si="2"/>
        <v>-1.458434613514803E-3</v>
      </c>
      <c r="L44" s="12"/>
      <c r="M44" s="8">
        <v>45702</v>
      </c>
      <c r="N44" s="9">
        <v>102.92</v>
      </c>
      <c r="O44" s="10">
        <f t="shared" si="3"/>
        <v>-4.4205052005943601E-2</v>
      </c>
      <c r="P44" s="12"/>
      <c r="Q44" s="8">
        <v>45702</v>
      </c>
      <c r="R44" s="9">
        <v>1136.5</v>
      </c>
      <c r="S44" s="10">
        <f t="shared" si="4"/>
        <v>-4.6720348934742528E-2</v>
      </c>
      <c r="T44" s="12"/>
      <c r="U44" s="8">
        <v>45702</v>
      </c>
      <c r="V44" s="9">
        <v>413.35</v>
      </c>
      <c r="W44" s="10">
        <f t="shared" si="5"/>
        <v>-2.638087386644683E-2</v>
      </c>
      <c r="X44" s="12"/>
      <c r="Y44" s="8">
        <v>45702</v>
      </c>
      <c r="Z44" s="9">
        <v>8.2100000000000009</v>
      </c>
      <c r="AA44" s="10">
        <f t="shared" si="6"/>
        <v>-4.976851851851849E-2</v>
      </c>
      <c r="AB44" s="12"/>
      <c r="AC44" s="8">
        <v>45702</v>
      </c>
      <c r="AD44" s="9">
        <v>236.45</v>
      </c>
      <c r="AE44" s="10">
        <f t="shared" si="7"/>
        <v>-3.1736281736281735E-2</v>
      </c>
      <c r="AF44" s="12"/>
      <c r="AG44" s="8">
        <v>45702</v>
      </c>
      <c r="AH44" s="9">
        <v>230.5</v>
      </c>
      <c r="AI44" s="10">
        <f t="shared" si="8"/>
        <v>-1.894020004256225E-2</v>
      </c>
      <c r="AJ44" s="12"/>
      <c r="AK44" s="13">
        <v>45708</v>
      </c>
      <c r="AL44" s="14">
        <v>140.11000000000001</v>
      </c>
      <c r="AM44" s="117">
        <f t="shared" si="9"/>
        <v>6.3204769087124024E-3</v>
      </c>
      <c r="AN44" s="124">
        <f t="shared" si="10"/>
        <v>-2.4022007224660458E-2</v>
      </c>
    </row>
    <row r="45" spans="1:40" ht="15" customHeight="1" x14ac:dyDescent="0.2">
      <c r="A45" s="1">
        <v>45701</v>
      </c>
      <c r="B45" s="2">
        <v>868.25</v>
      </c>
      <c r="C45" s="3">
        <f t="shared" si="0"/>
        <v>-1.1780104712041939E-2</v>
      </c>
      <c r="D45" s="4"/>
      <c r="E45" s="1">
        <v>45701</v>
      </c>
      <c r="F45" s="2">
        <v>2236.4</v>
      </c>
      <c r="G45" s="3">
        <f t="shared" si="1"/>
        <v>3.6575788174577628E-3</v>
      </c>
      <c r="H45" s="5"/>
      <c r="I45" s="1">
        <v>45701</v>
      </c>
      <c r="J45" s="2">
        <v>308.55</v>
      </c>
      <c r="K45" s="3">
        <f t="shared" si="2"/>
        <v>-5.3191489361701372E-3</v>
      </c>
      <c r="L45" s="5"/>
      <c r="M45" s="1">
        <v>45701</v>
      </c>
      <c r="N45" s="2">
        <v>107.68</v>
      </c>
      <c r="O45" s="3">
        <f t="shared" si="3"/>
        <v>2.2338049143708627E-3</v>
      </c>
      <c r="P45" s="5"/>
      <c r="Q45" s="1">
        <v>45701</v>
      </c>
      <c r="R45" s="2">
        <v>1192.2</v>
      </c>
      <c r="S45" s="3">
        <f t="shared" si="4"/>
        <v>9.440751873333042E-3</v>
      </c>
      <c r="T45" s="5"/>
      <c r="U45" s="1">
        <v>45701</v>
      </c>
      <c r="V45" s="2">
        <v>424.55</v>
      </c>
      <c r="W45" s="3">
        <f t="shared" si="5"/>
        <v>6.2811092675989499E-3</v>
      </c>
      <c r="X45" s="5"/>
      <c r="Y45" s="1">
        <v>45701</v>
      </c>
      <c r="Z45" s="2">
        <v>8.64</v>
      </c>
      <c r="AA45" s="3">
        <f t="shared" si="6"/>
        <v>2.9797377830750982E-2</v>
      </c>
      <c r="AB45" s="5"/>
      <c r="AC45" s="1">
        <v>45701</v>
      </c>
      <c r="AD45" s="2">
        <v>244.2</v>
      </c>
      <c r="AE45" s="3">
        <f t="shared" si="7"/>
        <v>1.6441207075962527E-2</v>
      </c>
      <c r="AF45" s="5"/>
      <c r="AG45" s="1">
        <v>45701</v>
      </c>
      <c r="AH45" s="2">
        <v>234.95</v>
      </c>
      <c r="AI45" s="3">
        <f t="shared" si="8"/>
        <v>-1.0320134793597391E-2</v>
      </c>
      <c r="AJ45" s="5"/>
      <c r="AK45" s="6">
        <v>45707</v>
      </c>
      <c r="AL45" s="7">
        <v>139.22999999999999</v>
      </c>
      <c r="AM45" s="116">
        <f t="shared" si="9"/>
        <v>-1.2195121951220633E-3</v>
      </c>
      <c r="AN45" s="124">
        <f t="shared" si="10"/>
        <v>3.9212929142542598E-3</v>
      </c>
    </row>
    <row r="46" spans="1:40" ht="15" customHeight="1" x14ac:dyDescent="0.2">
      <c r="A46" s="8">
        <v>45700</v>
      </c>
      <c r="B46" s="9">
        <v>878.6</v>
      </c>
      <c r="C46" s="10">
        <f t="shared" si="0"/>
        <v>-5.0393522450596917E-3</v>
      </c>
      <c r="D46" s="11"/>
      <c r="E46" s="8">
        <v>45700</v>
      </c>
      <c r="F46" s="9">
        <v>2228.25</v>
      </c>
      <c r="G46" s="10">
        <f t="shared" si="1"/>
        <v>-5.6228663230469822E-3</v>
      </c>
      <c r="H46" s="12"/>
      <c r="I46" s="8">
        <v>45700</v>
      </c>
      <c r="J46" s="9">
        <v>310.2</v>
      </c>
      <c r="K46" s="10">
        <f t="shared" si="2"/>
        <v>-8.9456869009585382E-3</v>
      </c>
      <c r="L46" s="12"/>
      <c r="M46" s="8">
        <v>45700</v>
      </c>
      <c r="N46" s="9">
        <v>107.44</v>
      </c>
      <c r="O46" s="10">
        <f t="shared" si="3"/>
        <v>1.9741837509491322E-2</v>
      </c>
      <c r="P46" s="12"/>
      <c r="Q46" s="8">
        <v>45700</v>
      </c>
      <c r="R46" s="9">
        <v>1181.05</v>
      </c>
      <c r="S46" s="10">
        <f t="shared" si="4"/>
        <v>3.7920731171456001E-2</v>
      </c>
      <c r="T46" s="12"/>
      <c r="U46" s="8">
        <v>45700</v>
      </c>
      <c r="V46" s="9">
        <v>421.9</v>
      </c>
      <c r="W46" s="10">
        <f t="shared" si="5"/>
        <v>1.0677423181872925E-3</v>
      </c>
      <c r="X46" s="12"/>
      <c r="Y46" s="8">
        <v>45700</v>
      </c>
      <c r="Z46" s="9">
        <v>8.39</v>
      </c>
      <c r="AA46" s="10">
        <f t="shared" si="6"/>
        <v>-4.8752834467120199E-2</v>
      </c>
      <c r="AB46" s="12"/>
      <c r="AC46" s="8">
        <v>45700</v>
      </c>
      <c r="AD46" s="9">
        <v>240.25</v>
      </c>
      <c r="AE46" s="10">
        <f t="shared" si="7"/>
        <v>-1.7984876353975054E-2</v>
      </c>
      <c r="AF46" s="12"/>
      <c r="AG46" s="8">
        <v>45700</v>
      </c>
      <c r="AH46" s="9">
        <v>237.4</v>
      </c>
      <c r="AI46" s="10">
        <f t="shared" si="8"/>
        <v>-6.4867127014018866E-3</v>
      </c>
      <c r="AJ46" s="12"/>
      <c r="AK46" s="13">
        <v>45706</v>
      </c>
      <c r="AL46" s="14">
        <v>139.4</v>
      </c>
      <c r="AM46" s="117">
        <f t="shared" si="9"/>
        <v>3.961109110551142E-3</v>
      </c>
      <c r="AN46" s="124">
        <f t="shared" si="10"/>
        <v>-3.0140908881876585E-3</v>
      </c>
    </row>
    <row r="47" spans="1:40" ht="15" customHeight="1" x14ac:dyDescent="0.2">
      <c r="A47" s="1">
        <v>45699</v>
      </c>
      <c r="B47" s="2">
        <v>883.05</v>
      </c>
      <c r="C47" s="3">
        <f t="shared" si="0"/>
        <v>-2.8975148449527199E-2</v>
      </c>
      <c r="D47" s="4"/>
      <c r="E47" s="1">
        <v>45699</v>
      </c>
      <c r="F47" s="2">
        <v>2240.85</v>
      </c>
      <c r="G47" s="3">
        <f t="shared" si="1"/>
        <v>-1.2906636125366244E-2</v>
      </c>
      <c r="H47" s="5"/>
      <c r="I47" s="1">
        <v>45699</v>
      </c>
      <c r="J47" s="2">
        <v>313</v>
      </c>
      <c r="K47" s="3">
        <f t="shared" si="2"/>
        <v>-1.8962545055633995E-2</v>
      </c>
      <c r="L47" s="5"/>
      <c r="M47" s="1">
        <v>45699</v>
      </c>
      <c r="N47" s="2">
        <v>105.36</v>
      </c>
      <c r="O47" s="3">
        <f t="shared" si="3"/>
        <v>-7.3676806752241863E-2</v>
      </c>
      <c r="P47" s="5"/>
      <c r="Q47" s="1">
        <v>45699</v>
      </c>
      <c r="R47" s="2">
        <v>1137.9000000000001</v>
      </c>
      <c r="S47" s="3">
        <f t="shared" si="4"/>
        <v>-3.173927842069435E-2</v>
      </c>
      <c r="T47" s="5"/>
      <c r="U47" s="1">
        <v>45699</v>
      </c>
      <c r="V47" s="2">
        <v>421.45</v>
      </c>
      <c r="W47" s="3">
        <f t="shared" si="5"/>
        <v>-3.292794860027537E-2</v>
      </c>
      <c r="X47" s="5"/>
      <c r="Y47" s="1">
        <v>45699</v>
      </c>
      <c r="Z47" s="2">
        <v>8.82</v>
      </c>
      <c r="AA47" s="3">
        <f t="shared" si="6"/>
        <v>-3.1833150384193099E-2</v>
      </c>
      <c r="AB47" s="5"/>
      <c r="AC47" s="1">
        <v>45699</v>
      </c>
      <c r="AD47" s="2">
        <v>244.65</v>
      </c>
      <c r="AE47" s="3">
        <f t="shared" si="7"/>
        <v>-5.3944315545243704E-2</v>
      </c>
      <c r="AF47" s="5"/>
      <c r="AG47" s="1">
        <v>45699</v>
      </c>
      <c r="AH47" s="2">
        <v>238.95</v>
      </c>
      <c r="AI47" s="3">
        <f t="shared" si="8"/>
        <v>-1.4435966178593551E-2</v>
      </c>
      <c r="AJ47" s="5"/>
      <c r="AK47" s="6">
        <v>45702</v>
      </c>
      <c r="AL47" s="7">
        <v>138.85</v>
      </c>
      <c r="AM47" s="116">
        <f t="shared" si="9"/>
        <v>2.6313844334392877E-2</v>
      </c>
      <c r="AN47" s="124">
        <f t="shared" si="10"/>
        <v>-2.730879511773765E-2</v>
      </c>
    </row>
    <row r="48" spans="1:40" ht="15" customHeight="1" x14ac:dyDescent="0.2">
      <c r="A48" s="8">
        <v>45698</v>
      </c>
      <c r="B48" s="9">
        <v>909.4</v>
      </c>
      <c r="C48" s="10">
        <f t="shared" si="0"/>
        <v>-2.3620356452651925E-2</v>
      </c>
      <c r="D48" s="11"/>
      <c r="E48" s="8">
        <v>45698</v>
      </c>
      <c r="F48" s="9">
        <v>2270.15</v>
      </c>
      <c r="G48" s="10">
        <f t="shared" si="1"/>
        <v>-3.7428445618670203E-4</v>
      </c>
      <c r="H48" s="12"/>
      <c r="I48" s="8">
        <v>45698</v>
      </c>
      <c r="J48" s="9">
        <v>319.05</v>
      </c>
      <c r="K48" s="10">
        <f t="shared" si="2"/>
        <v>3.3018867924528017E-3</v>
      </c>
      <c r="L48" s="12"/>
      <c r="M48" s="8">
        <v>45698</v>
      </c>
      <c r="N48" s="9">
        <v>113.74</v>
      </c>
      <c r="O48" s="10">
        <f t="shared" si="3"/>
        <v>9.765625E-3</v>
      </c>
      <c r="P48" s="12"/>
      <c r="Q48" s="8">
        <v>45698</v>
      </c>
      <c r="R48" s="9">
        <v>1175.2</v>
      </c>
      <c r="S48" s="10">
        <f t="shared" si="4"/>
        <v>-3.8966349102506292E-2</v>
      </c>
      <c r="T48" s="12"/>
      <c r="U48" s="8">
        <v>45698</v>
      </c>
      <c r="V48" s="9">
        <v>435.8</v>
      </c>
      <c r="W48" s="10">
        <f t="shared" si="5"/>
        <v>-4.3878894251864864E-2</v>
      </c>
      <c r="X48" s="12"/>
      <c r="Y48" s="8">
        <v>45698</v>
      </c>
      <c r="Z48" s="9">
        <v>9.11</v>
      </c>
      <c r="AA48" s="10">
        <f t="shared" si="6"/>
        <v>-3.8014783526927221E-2</v>
      </c>
      <c r="AB48" s="12"/>
      <c r="AC48" s="8">
        <v>45698</v>
      </c>
      <c r="AD48" s="9">
        <v>258.60000000000002</v>
      </c>
      <c r="AE48" s="10">
        <f t="shared" si="7"/>
        <v>-3.1279265780108534E-2</v>
      </c>
      <c r="AF48" s="12"/>
      <c r="AG48" s="8">
        <v>45698</v>
      </c>
      <c r="AH48" s="9">
        <v>242.45</v>
      </c>
      <c r="AI48" s="10">
        <f t="shared" si="8"/>
        <v>-2.5914021695460088E-2</v>
      </c>
      <c r="AJ48" s="12"/>
      <c r="AK48" s="13">
        <v>45701</v>
      </c>
      <c r="AL48" s="14">
        <v>135.29</v>
      </c>
      <c r="AM48" s="117">
        <f t="shared" si="9"/>
        <v>3.1645569620253111E-2</v>
      </c>
      <c r="AN48" s="124">
        <f t="shared" si="10"/>
        <v>-1.573348738529997E-2</v>
      </c>
    </row>
    <row r="49" spans="1:40" ht="15" customHeight="1" x14ac:dyDescent="0.2">
      <c r="A49" s="1">
        <v>45695</v>
      </c>
      <c r="B49" s="2">
        <v>931.4</v>
      </c>
      <c r="C49" s="3">
        <f t="shared" si="0"/>
        <v>-5.0739731880574679E-3</v>
      </c>
      <c r="D49" s="4"/>
      <c r="E49" s="1">
        <v>45695</v>
      </c>
      <c r="F49" s="2">
        <v>2271</v>
      </c>
      <c r="G49" s="3">
        <f t="shared" si="1"/>
        <v>3.3577803304762899E-3</v>
      </c>
      <c r="H49" s="5"/>
      <c r="I49" s="1">
        <v>45695</v>
      </c>
      <c r="J49" s="2">
        <v>318</v>
      </c>
      <c r="K49" s="3">
        <f t="shared" si="2"/>
        <v>1.572574304136154E-4</v>
      </c>
      <c r="L49" s="5"/>
      <c r="M49" s="1">
        <v>45695</v>
      </c>
      <c r="N49" s="2">
        <v>112.64</v>
      </c>
      <c r="O49" s="3">
        <f t="shared" si="3"/>
        <v>2.7643463187665418E-2</v>
      </c>
      <c r="P49" s="5"/>
      <c r="Q49" s="1">
        <v>45695</v>
      </c>
      <c r="R49" s="2">
        <v>1222.8499999999999</v>
      </c>
      <c r="S49" s="3">
        <f t="shared" si="4"/>
        <v>1.5656146179401809E-2</v>
      </c>
      <c r="T49" s="5"/>
      <c r="U49" s="1">
        <v>45695</v>
      </c>
      <c r="V49" s="2">
        <v>455.8</v>
      </c>
      <c r="W49" s="3">
        <f t="shared" si="5"/>
        <v>2.7154929577464904E-2</v>
      </c>
      <c r="X49" s="5"/>
      <c r="Y49" s="1">
        <v>45695</v>
      </c>
      <c r="Z49" s="2">
        <v>9.4700000000000006</v>
      </c>
      <c r="AA49" s="3">
        <f t="shared" si="6"/>
        <v>2.1574973031283751E-2</v>
      </c>
      <c r="AB49" s="5"/>
      <c r="AC49" s="1">
        <v>45695</v>
      </c>
      <c r="AD49" s="2">
        <v>266.95</v>
      </c>
      <c r="AE49" s="3">
        <f t="shared" si="7"/>
        <v>-9.2781592132120672E-3</v>
      </c>
      <c r="AF49" s="5"/>
      <c r="AG49" s="1">
        <v>45695</v>
      </c>
      <c r="AH49" s="2">
        <v>248.9</v>
      </c>
      <c r="AI49" s="3">
        <f t="shared" si="8"/>
        <v>-2.8303728284208352E-2</v>
      </c>
      <c r="AJ49" s="5"/>
      <c r="AK49" s="1">
        <v>45700</v>
      </c>
      <c r="AL49" s="7">
        <v>131.13999999999999</v>
      </c>
      <c r="AM49" s="116">
        <f t="shared" si="9"/>
        <v>-1.2500000000000178E-2</v>
      </c>
      <c r="AN49" s="124">
        <f t="shared" si="10"/>
        <v>4.0388689051227711E-3</v>
      </c>
    </row>
    <row r="50" spans="1:40" ht="15" customHeight="1" x14ac:dyDescent="0.2">
      <c r="A50" s="8">
        <v>45694</v>
      </c>
      <c r="B50" s="9">
        <v>936.15</v>
      </c>
      <c r="C50" s="10">
        <f t="shared" si="0"/>
        <v>2.5702811244978641E-3</v>
      </c>
      <c r="D50" s="11"/>
      <c r="E50" s="8">
        <v>45694</v>
      </c>
      <c r="F50" s="9">
        <v>2263.4</v>
      </c>
      <c r="G50" s="10">
        <f t="shared" si="1"/>
        <v>-5.1863572433191729E-3</v>
      </c>
      <c r="H50" s="12"/>
      <c r="I50" s="8">
        <v>45694</v>
      </c>
      <c r="J50" s="9">
        <v>317.95</v>
      </c>
      <c r="K50" s="10">
        <f t="shared" si="2"/>
        <v>2.6805424156417512E-3</v>
      </c>
      <c r="L50" s="12"/>
      <c r="M50" s="8">
        <v>45694</v>
      </c>
      <c r="N50" s="9">
        <v>109.61</v>
      </c>
      <c r="O50" s="10">
        <f t="shared" si="3"/>
        <v>4.3507235338918537E-2</v>
      </c>
      <c r="P50" s="12"/>
      <c r="Q50" s="8">
        <v>45694</v>
      </c>
      <c r="R50" s="9">
        <v>1204</v>
      </c>
      <c r="S50" s="10">
        <f t="shared" si="4"/>
        <v>1.6419737453041261E-2</v>
      </c>
      <c r="T50" s="12"/>
      <c r="U50" s="8">
        <v>45694</v>
      </c>
      <c r="V50" s="9">
        <v>443.75</v>
      </c>
      <c r="W50" s="10">
        <f t="shared" si="5"/>
        <v>-1.5749803127460549E-3</v>
      </c>
      <c r="X50" s="12"/>
      <c r="Y50" s="8">
        <v>45694</v>
      </c>
      <c r="Z50" s="9">
        <v>9.27</v>
      </c>
      <c r="AA50" s="10">
        <f t="shared" si="6"/>
        <v>-2.8301886792452824E-2</v>
      </c>
      <c r="AB50" s="12"/>
      <c r="AC50" s="8">
        <v>45694</v>
      </c>
      <c r="AD50" s="9">
        <v>269.45</v>
      </c>
      <c r="AE50" s="10">
        <f t="shared" si="7"/>
        <v>-7.9160530191458855E-3</v>
      </c>
      <c r="AF50" s="12"/>
      <c r="AG50" s="8">
        <v>45694</v>
      </c>
      <c r="AH50" s="9">
        <v>256.14999999999998</v>
      </c>
      <c r="AI50" s="10">
        <f t="shared" si="8"/>
        <v>-2.1020447162239608E-2</v>
      </c>
      <c r="AJ50" s="12"/>
      <c r="AK50" s="8">
        <v>45699</v>
      </c>
      <c r="AL50" s="14">
        <v>132.80000000000001</v>
      </c>
      <c r="AM50" s="117">
        <f t="shared" si="9"/>
        <v>-5.7647675376205632E-3</v>
      </c>
      <c r="AN50" s="124">
        <f t="shared" si="10"/>
        <v>-4.5866957354246914E-4</v>
      </c>
    </row>
    <row r="51" spans="1:40" ht="15" customHeight="1" x14ac:dyDescent="0.2">
      <c r="A51" s="1">
        <v>45693</v>
      </c>
      <c r="B51" s="2">
        <v>933.75</v>
      </c>
      <c r="C51" s="3">
        <f t="shared" si="0"/>
        <v>1.6603157321720241E-2</v>
      </c>
      <c r="D51" s="4"/>
      <c r="E51" s="1">
        <v>45693</v>
      </c>
      <c r="F51" s="2">
        <v>2275.1999999999998</v>
      </c>
      <c r="G51" s="3">
        <f t="shared" si="1"/>
        <v>-3.3618620850765613E-2</v>
      </c>
      <c r="H51" s="5"/>
      <c r="I51" s="1">
        <v>45693</v>
      </c>
      <c r="J51" s="2">
        <v>317.10000000000002</v>
      </c>
      <c r="K51" s="3">
        <f t="shared" si="2"/>
        <v>2.6877470355732846E-3</v>
      </c>
      <c r="L51" s="5"/>
      <c r="M51" s="1">
        <v>45693</v>
      </c>
      <c r="N51" s="2">
        <v>105.04</v>
      </c>
      <c r="O51" s="3">
        <f t="shared" si="3"/>
        <v>1.2336160370084892E-2</v>
      </c>
      <c r="P51" s="5"/>
      <c r="Q51" s="1">
        <v>45693</v>
      </c>
      <c r="R51" s="2">
        <v>1184.55</v>
      </c>
      <c r="S51" s="3">
        <f t="shared" si="4"/>
        <v>-8.9521020706965215E-3</v>
      </c>
      <c r="T51" s="5"/>
      <c r="U51" s="1">
        <v>45693</v>
      </c>
      <c r="V51" s="2">
        <v>444.45</v>
      </c>
      <c r="W51" s="3">
        <f t="shared" si="5"/>
        <v>1.5421521590130327E-2</v>
      </c>
      <c r="X51" s="5"/>
      <c r="Y51" s="1">
        <v>45693</v>
      </c>
      <c r="Z51" s="2">
        <v>9.5399999999999991</v>
      </c>
      <c r="AA51" s="3">
        <f t="shared" si="6"/>
        <v>1.4893617021276562E-2</v>
      </c>
      <c r="AB51" s="5"/>
      <c r="AC51" s="1">
        <v>45693</v>
      </c>
      <c r="AD51" s="2">
        <v>271.60000000000002</v>
      </c>
      <c r="AE51" s="3">
        <f t="shared" si="7"/>
        <v>-3.4855989726655379E-3</v>
      </c>
      <c r="AF51" s="5"/>
      <c r="AG51" s="1">
        <v>45693</v>
      </c>
      <c r="AH51" s="2">
        <v>261.64999999999998</v>
      </c>
      <c r="AI51" s="3">
        <f t="shared" si="8"/>
        <v>2.9712711530893277E-2</v>
      </c>
      <c r="AJ51" s="5"/>
      <c r="AK51" s="1">
        <v>45698</v>
      </c>
      <c r="AL51" s="7">
        <v>133.57</v>
      </c>
      <c r="AM51" s="116">
        <f t="shared" si="9"/>
        <v>2.8727664818237741E-2</v>
      </c>
      <c r="AN51" s="124">
        <f t="shared" si="10"/>
        <v>7.432625779378867E-3</v>
      </c>
    </row>
    <row r="52" spans="1:40" ht="15" customHeight="1" x14ac:dyDescent="0.2">
      <c r="A52" s="8">
        <v>45692</v>
      </c>
      <c r="B52" s="9">
        <v>918.5</v>
      </c>
      <c r="C52" s="10">
        <f t="shared" si="0"/>
        <v>-2.9633933759442121E-2</v>
      </c>
      <c r="D52" s="11"/>
      <c r="E52" s="8">
        <v>45692</v>
      </c>
      <c r="F52" s="9">
        <v>2354.35</v>
      </c>
      <c r="G52" s="10">
        <f t="shared" si="1"/>
        <v>2.7091285854509817E-2</v>
      </c>
      <c r="H52" s="12"/>
      <c r="I52" s="8">
        <v>45692</v>
      </c>
      <c r="J52" s="9">
        <v>316.25</v>
      </c>
      <c r="K52" s="10">
        <f t="shared" si="2"/>
        <v>8.4502551020406713E-3</v>
      </c>
      <c r="L52" s="12"/>
      <c r="M52" s="8">
        <v>45692</v>
      </c>
      <c r="N52" s="9">
        <v>103.76</v>
      </c>
      <c r="O52" s="10">
        <f t="shared" si="3"/>
        <v>3.6252871267352438E-2</v>
      </c>
      <c r="P52" s="12"/>
      <c r="Q52" s="8">
        <v>45692</v>
      </c>
      <c r="R52" s="9">
        <v>1195.25</v>
      </c>
      <c r="S52" s="10">
        <f t="shared" si="4"/>
        <v>3.2524187975121022E-2</v>
      </c>
      <c r="T52" s="12"/>
      <c r="U52" s="8">
        <v>45692</v>
      </c>
      <c r="V52" s="9">
        <v>437.7</v>
      </c>
      <c r="W52" s="10">
        <f t="shared" si="5"/>
        <v>3.794166469053839E-2</v>
      </c>
      <c r="X52" s="12"/>
      <c r="Y52" s="8">
        <v>45692</v>
      </c>
      <c r="Z52" s="9">
        <v>9.4</v>
      </c>
      <c r="AA52" s="10">
        <f t="shared" si="6"/>
        <v>3.6383682469680378E-2</v>
      </c>
      <c r="AB52" s="12"/>
      <c r="AC52" s="8">
        <v>45692</v>
      </c>
      <c r="AD52" s="9">
        <v>272.55</v>
      </c>
      <c r="AE52" s="10">
        <f t="shared" si="7"/>
        <v>2.8878822197055731E-2</v>
      </c>
      <c r="AF52" s="12"/>
      <c r="AG52" s="8">
        <v>45692</v>
      </c>
      <c r="AH52" s="9">
        <v>254.1</v>
      </c>
      <c r="AI52" s="10">
        <f t="shared" si="8"/>
        <v>2.0481927710843451E-2</v>
      </c>
      <c r="AJ52" s="12"/>
      <c r="AK52" s="8">
        <v>45695</v>
      </c>
      <c r="AL52" s="14">
        <v>129.84</v>
      </c>
      <c r="AM52" s="117">
        <f t="shared" si="9"/>
        <v>9.0146098849859246E-3</v>
      </c>
      <c r="AN52" s="124">
        <f t="shared" si="10"/>
        <v>2.0738537339268569E-2</v>
      </c>
    </row>
    <row r="53" spans="1:40" ht="15" customHeight="1" x14ac:dyDescent="0.2">
      <c r="A53" s="1">
        <v>45691</v>
      </c>
      <c r="B53" s="2">
        <v>946.55</v>
      </c>
      <c r="C53" s="3">
        <f t="shared" si="0"/>
        <v>-1.8407134709115369E-2</v>
      </c>
      <c r="D53" s="4"/>
      <c r="E53" s="1">
        <v>45691</v>
      </c>
      <c r="F53" s="2">
        <v>2292.25</v>
      </c>
      <c r="G53" s="3">
        <f t="shared" si="1"/>
        <v>-2.5051570508049292E-2</v>
      </c>
      <c r="H53" s="5"/>
      <c r="I53" s="1">
        <v>45691</v>
      </c>
      <c r="J53" s="2">
        <v>313.60000000000002</v>
      </c>
      <c r="K53" s="3">
        <f t="shared" si="2"/>
        <v>2.8871391076115582E-2</v>
      </c>
      <c r="L53" s="5"/>
      <c r="M53" s="1">
        <v>45691</v>
      </c>
      <c r="N53" s="2">
        <v>100.13</v>
      </c>
      <c r="O53" s="3">
        <f t="shared" si="3"/>
        <v>-4.8193916349809962E-2</v>
      </c>
      <c r="P53" s="5"/>
      <c r="Q53" s="1">
        <v>45691</v>
      </c>
      <c r="R53" s="2">
        <v>1157.5999999999999</v>
      </c>
      <c r="S53" s="3">
        <f t="shared" si="4"/>
        <v>-5.7290606295044677E-2</v>
      </c>
      <c r="T53" s="5"/>
      <c r="U53" s="1">
        <v>45691</v>
      </c>
      <c r="V53" s="2">
        <v>421.7</v>
      </c>
      <c r="W53" s="3">
        <f t="shared" si="5"/>
        <v>-4.1373039327119776E-2</v>
      </c>
      <c r="X53" s="5"/>
      <c r="Y53" s="1">
        <v>45691</v>
      </c>
      <c r="Z53" s="2">
        <v>9.07</v>
      </c>
      <c r="AA53" s="3">
        <f t="shared" si="6"/>
        <v>-5.5208333333333304E-2</v>
      </c>
      <c r="AB53" s="5"/>
      <c r="AC53" s="1">
        <v>45691</v>
      </c>
      <c r="AD53" s="2">
        <v>264.89999999999998</v>
      </c>
      <c r="AE53" s="3">
        <f t="shared" si="7"/>
        <v>-7.1214392803599091E-3</v>
      </c>
      <c r="AF53" s="5"/>
      <c r="AG53" s="1">
        <v>45691</v>
      </c>
      <c r="AH53" s="2">
        <v>249</v>
      </c>
      <c r="AI53" s="3">
        <f t="shared" si="8"/>
        <v>-3.3197437390797946E-2</v>
      </c>
      <c r="AJ53" s="5"/>
      <c r="AK53" s="1">
        <v>45694</v>
      </c>
      <c r="AL53" s="7">
        <v>128.68</v>
      </c>
      <c r="AM53" s="116">
        <f t="shared" si="9"/>
        <v>3.0841945045261721E-2</v>
      </c>
      <c r="AN53" s="124">
        <f t="shared" si="10"/>
        <v>-2.2613014107225295E-2</v>
      </c>
    </row>
    <row r="54" spans="1:40" ht="15" customHeight="1" x14ac:dyDescent="0.2">
      <c r="A54" s="8">
        <v>45689</v>
      </c>
      <c r="B54" s="9">
        <v>964.3</v>
      </c>
      <c r="C54" s="10">
        <f t="shared" si="0"/>
        <v>-2.2107291349761748E-2</v>
      </c>
      <c r="D54" s="11"/>
      <c r="E54" s="8">
        <v>45689</v>
      </c>
      <c r="F54" s="9">
        <v>2351.15</v>
      </c>
      <c r="G54" s="10">
        <f t="shared" si="1"/>
        <v>2.1883692628650753E-2</v>
      </c>
      <c r="H54" s="12"/>
      <c r="I54" s="8">
        <v>45689</v>
      </c>
      <c r="J54" s="9">
        <v>304.8</v>
      </c>
      <c r="K54" s="10">
        <f t="shared" si="2"/>
        <v>-2.2763706316126897E-2</v>
      </c>
      <c r="L54" s="12"/>
      <c r="M54" s="8">
        <v>45689</v>
      </c>
      <c r="N54" s="9">
        <v>105.2</v>
      </c>
      <c r="O54" s="10">
        <f t="shared" si="3"/>
        <v>-1.276276276276278E-2</v>
      </c>
      <c r="P54" s="12"/>
      <c r="Q54" s="8">
        <v>45689</v>
      </c>
      <c r="R54" s="9">
        <v>1227.95</v>
      </c>
      <c r="S54" s="10">
        <f t="shared" si="4"/>
        <v>-8.998466629004831E-3</v>
      </c>
      <c r="T54" s="12"/>
      <c r="U54" s="8">
        <v>45689</v>
      </c>
      <c r="V54" s="9">
        <v>439.9</v>
      </c>
      <c r="W54" s="10">
        <f t="shared" si="5"/>
        <v>-3.3982782057091487E-3</v>
      </c>
      <c r="X54" s="12"/>
      <c r="Y54" s="8">
        <v>45689</v>
      </c>
      <c r="Z54" s="9">
        <v>9.6</v>
      </c>
      <c r="AA54" s="10">
        <f t="shared" si="6"/>
        <v>6.0773480662983381E-2</v>
      </c>
      <c r="AB54" s="12"/>
      <c r="AC54" s="8">
        <v>45689</v>
      </c>
      <c r="AD54" s="9">
        <v>266.8</v>
      </c>
      <c r="AE54" s="10">
        <f t="shared" si="7"/>
        <v>5.6253515844750801E-4</v>
      </c>
      <c r="AF54" s="12"/>
      <c r="AG54" s="8">
        <v>45689</v>
      </c>
      <c r="AH54" s="9">
        <v>257.55</v>
      </c>
      <c r="AI54" s="10">
        <f t="shared" si="8"/>
        <v>-1.9268116217965758E-2</v>
      </c>
      <c r="AJ54" s="12"/>
      <c r="AK54" s="8">
        <v>45693</v>
      </c>
      <c r="AL54" s="14">
        <v>124.83</v>
      </c>
      <c r="AM54" s="117">
        <f t="shared" si="9"/>
        <v>5.2085967130214961E-2</v>
      </c>
      <c r="AN54" s="124">
        <f t="shared" si="10"/>
        <v>4.600705409896543E-3</v>
      </c>
    </row>
    <row r="55" spans="1:40" ht="15" customHeight="1" x14ac:dyDescent="0.2">
      <c r="A55" s="1">
        <v>45688</v>
      </c>
      <c r="B55" s="2">
        <v>986.1</v>
      </c>
      <c r="C55" s="3">
        <f t="shared" si="0"/>
        <v>1.8750968541763502E-2</v>
      </c>
      <c r="D55" s="4"/>
      <c r="E55" s="1">
        <v>45688</v>
      </c>
      <c r="F55" s="2">
        <v>2300.8000000000002</v>
      </c>
      <c r="G55" s="3">
        <f t="shared" si="1"/>
        <v>2.2645954174722815E-2</v>
      </c>
      <c r="H55" s="5"/>
      <c r="I55" s="1">
        <v>45688</v>
      </c>
      <c r="J55" s="2">
        <v>311.89999999999998</v>
      </c>
      <c r="K55" s="3">
        <f t="shared" si="2"/>
        <v>9.3851132686082472E-3</v>
      </c>
      <c r="L55" s="5"/>
      <c r="M55" s="1">
        <v>45688</v>
      </c>
      <c r="N55" s="2">
        <v>106.56</v>
      </c>
      <c r="O55" s="3">
        <f t="shared" si="3"/>
        <v>2.2354408519620117E-2</v>
      </c>
      <c r="P55" s="5"/>
      <c r="Q55" s="1">
        <v>45688</v>
      </c>
      <c r="R55" s="2">
        <v>1239.0999999999999</v>
      </c>
      <c r="S55" s="3">
        <f t="shared" si="4"/>
        <v>-7.6085215441293874E-3</v>
      </c>
      <c r="T55" s="5"/>
      <c r="U55" s="1">
        <v>45688</v>
      </c>
      <c r="V55" s="2">
        <v>441.4</v>
      </c>
      <c r="W55" s="3">
        <f t="shared" si="5"/>
        <v>2.069603422360955E-2</v>
      </c>
      <c r="X55" s="5"/>
      <c r="Y55" s="1">
        <v>45688</v>
      </c>
      <c r="Z55" s="2">
        <v>9.0500000000000007</v>
      </c>
      <c r="AA55" s="3">
        <f t="shared" si="6"/>
        <v>6.6740823136819394E-3</v>
      </c>
      <c r="AB55" s="5"/>
      <c r="AC55" s="1">
        <v>45688</v>
      </c>
      <c r="AD55" s="2">
        <v>266.64999999999998</v>
      </c>
      <c r="AE55" s="3">
        <f t="shared" si="7"/>
        <v>3.0133281823449654E-2</v>
      </c>
      <c r="AF55" s="5"/>
      <c r="AG55" s="1">
        <v>45688</v>
      </c>
      <c r="AH55" s="2">
        <v>262.61</v>
      </c>
      <c r="AI55" s="3">
        <f t="shared" si="8"/>
        <v>2.2943284512308981E-2</v>
      </c>
      <c r="AJ55" s="5"/>
      <c r="AK55" s="1">
        <v>45692</v>
      </c>
      <c r="AL55" s="7">
        <v>118.65</v>
      </c>
      <c r="AM55" s="116">
        <f t="shared" si="9"/>
        <v>1.705811760672038E-2</v>
      </c>
      <c r="AN55" s="124">
        <f t="shared" si="10"/>
        <v>1.6303272344035582E-2</v>
      </c>
    </row>
    <row r="56" spans="1:40" ht="15" customHeight="1" x14ac:dyDescent="0.2">
      <c r="A56" s="8">
        <v>45687</v>
      </c>
      <c r="B56" s="9">
        <v>967.95</v>
      </c>
      <c r="C56" s="10">
        <f t="shared" si="0"/>
        <v>5.3489821354384404E-3</v>
      </c>
      <c r="D56" s="11"/>
      <c r="E56" s="8">
        <v>45687</v>
      </c>
      <c r="F56" s="9">
        <v>2249.85</v>
      </c>
      <c r="G56" s="10">
        <f t="shared" si="1"/>
        <v>1.2009985830915504E-2</v>
      </c>
      <c r="H56" s="12"/>
      <c r="I56" s="8">
        <v>45687</v>
      </c>
      <c r="J56" s="9">
        <v>309</v>
      </c>
      <c r="K56" s="10">
        <f t="shared" si="2"/>
        <v>-1.1041766682669207E-2</v>
      </c>
      <c r="L56" s="12"/>
      <c r="M56" s="8">
        <v>45687</v>
      </c>
      <c r="N56" s="9">
        <v>104.23</v>
      </c>
      <c r="O56" s="10">
        <f t="shared" si="3"/>
        <v>-4.1034133774956238E-2</v>
      </c>
      <c r="P56" s="12"/>
      <c r="Q56" s="8">
        <v>45687</v>
      </c>
      <c r="R56" s="9">
        <v>1248.5999999999999</v>
      </c>
      <c r="S56" s="10">
        <f t="shared" si="4"/>
        <v>-7.4327278508685701E-3</v>
      </c>
      <c r="T56" s="12"/>
      <c r="U56" s="8">
        <v>45687</v>
      </c>
      <c r="V56" s="9">
        <v>432.45</v>
      </c>
      <c r="W56" s="10">
        <f t="shared" si="5"/>
        <v>4.2963307013468288E-3</v>
      </c>
      <c r="X56" s="12"/>
      <c r="Y56" s="8">
        <v>45687</v>
      </c>
      <c r="Z56" s="9">
        <v>8.99</v>
      </c>
      <c r="AA56" s="10">
        <f t="shared" si="6"/>
        <v>5.5928411633110464E-3</v>
      </c>
      <c r="AB56" s="12"/>
      <c r="AC56" s="8">
        <v>45687</v>
      </c>
      <c r="AD56" s="9">
        <v>258.85000000000002</v>
      </c>
      <c r="AE56" s="10">
        <f t="shared" si="7"/>
        <v>-1.8764215314632238E-2</v>
      </c>
      <c r="AF56" s="12"/>
      <c r="AG56" s="8">
        <v>45687</v>
      </c>
      <c r="AH56" s="9">
        <v>256.72000000000003</v>
      </c>
      <c r="AI56" s="10">
        <f t="shared" si="8"/>
        <v>2.1161495624502979E-2</v>
      </c>
      <c r="AJ56" s="12"/>
      <c r="AK56" s="8">
        <v>45691</v>
      </c>
      <c r="AL56" s="14">
        <v>116.66</v>
      </c>
      <c r="AM56" s="117">
        <f t="shared" si="9"/>
        <v>-2.8400099941700674E-2</v>
      </c>
      <c r="AN56" s="124">
        <f t="shared" si="10"/>
        <v>-5.8263308109312139E-3</v>
      </c>
    </row>
    <row r="57" spans="1:40" ht="15" customHeight="1" x14ac:dyDescent="0.2">
      <c r="A57" s="1">
        <v>45686</v>
      </c>
      <c r="B57" s="2">
        <v>962.8</v>
      </c>
      <c r="C57" s="3">
        <f t="shared" si="0"/>
        <v>2.2297727755361985E-2</v>
      </c>
      <c r="D57" s="4"/>
      <c r="E57" s="1">
        <v>45686</v>
      </c>
      <c r="F57" s="2">
        <v>2223.15</v>
      </c>
      <c r="G57" s="3">
        <f t="shared" si="1"/>
        <v>-8.3192077794629338E-3</v>
      </c>
      <c r="H57" s="5"/>
      <c r="I57" s="1">
        <v>45686</v>
      </c>
      <c r="J57" s="2">
        <v>312.45</v>
      </c>
      <c r="K57" s="3">
        <f t="shared" si="2"/>
        <v>2.9150197628458274E-2</v>
      </c>
      <c r="L57" s="5"/>
      <c r="M57" s="1">
        <v>45686</v>
      </c>
      <c r="N57" s="2">
        <v>108.69</v>
      </c>
      <c r="O57" s="3">
        <f t="shared" si="3"/>
        <v>4.6102021174205809E-2</v>
      </c>
      <c r="P57" s="5"/>
      <c r="Q57" s="1">
        <v>45686</v>
      </c>
      <c r="R57" s="2">
        <v>1257.95</v>
      </c>
      <c r="S57" s="3">
        <f t="shared" si="4"/>
        <v>2.1312007794105803E-2</v>
      </c>
      <c r="T57" s="5"/>
      <c r="U57" s="1">
        <v>45686</v>
      </c>
      <c r="V57" s="2">
        <v>430.6</v>
      </c>
      <c r="W57" s="3">
        <f t="shared" si="5"/>
        <v>1.2342776536969469E-2</v>
      </c>
      <c r="X57" s="5"/>
      <c r="Y57" s="1">
        <v>45686</v>
      </c>
      <c r="Z57" s="2">
        <v>8.94</v>
      </c>
      <c r="AA57" s="3">
        <f t="shared" si="6"/>
        <v>-6.6666666666667096E-3</v>
      </c>
      <c r="AB57" s="5"/>
      <c r="AC57" s="1">
        <v>45686</v>
      </c>
      <c r="AD57" s="2">
        <v>263.8</v>
      </c>
      <c r="AE57" s="3">
        <f t="shared" si="7"/>
        <v>1.2279355333844943E-2</v>
      </c>
      <c r="AF57" s="5"/>
      <c r="AG57" s="1">
        <v>45686</v>
      </c>
      <c r="AH57" s="2">
        <v>251.4</v>
      </c>
      <c r="AI57" s="3">
        <f t="shared" si="8"/>
        <v>1.0937751327006584E-2</v>
      </c>
      <c r="AJ57" s="5"/>
      <c r="AK57" s="6">
        <v>45688</v>
      </c>
      <c r="AL57" s="7">
        <v>120.07</v>
      </c>
      <c r="AM57" s="116">
        <f t="shared" si="9"/>
        <v>-3.6742880064179806E-2</v>
      </c>
      <c r="AN57" s="124">
        <f t="shared" si="10"/>
        <v>1.0269308303964343E-2</v>
      </c>
    </row>
    <row r="58" spans="1:40" ht="15" customHeight="1" x14ac:dyDescent="0.2">
      <c r="A58" s="8">
        <v>45685</v>
      </c>
      <c r="B58" s="9">
        <v>941.8</v>
      </c>
      <c r="C58" s="10">
        <f t="shared" si="0"/>
        <v>-2.2776630118122032E-3</v>
      </c>
      <c r="D58" s="11"/>
      <c r="E58" s="8">
        <v>45685</v>
      </c>
      <c r="F58" s="9">
        <v>2241.8000000000002</v>
      </c>
      <c r="G58" s="10">
        <f t="shared" si="1"/>
        <v>-4.3082389518098729E-3</v>
      </c>
      <c r="H58" s="12"/>
      <c r="I58" s="8">
        <v>45685</v>
      </c>
      <c r="J58" s="9">
        <v>303.60000000000002</v>
      </c>
      <c r="K58" s="10">
        <f t="shared" si="2"/>
        <v>5.4644775444132598E-3</v>
      </c>
      <c r="L58" s="12"/>
      <c r="M58" s="8">
        <v>45685</v>
      </c>
      <c r="N58" s="9">
        <v>103.9</v>
      </c>
      <c r="O58" s="10">
        <f t="shared" si="3"/>
        <v>-4.115909929863415E-2</v>
      </c>
      <c r="P58" s="12"/>
      <c r="Q58" s="8">
        <v>45685</v>
      </c>
      <c r="R58" s="9">
        <v>1231.7</v>
      </c>
      <c r="S58" s="10">
        <f t="shared" si="4"/>
        <v>-4.8549689081147873E-2</v>
      </c>
      <c r="T58" s="12"/>
      <c r="U58" s="8">
        <v>45685</v>
      </c>
      <c r="V58" s="9">
        <v>425.35</v>
      </c>
      <c r="W58" s="10">
        <f t="shared" si="5"/>
        <v>3.4206180702998079E-3</v>
      </c>
      <c r="X58" s="12"/>
      <c r="Y58" s="8">
        <v>45685</v>
      </c>
      <c r="Z58" s="9">
        <v>9</v>
      </c>
      <c r="AA58" s="10">
        <f t="shared" si="6"/>
        <v>1.2373453318335059E-2</v>
      </c>
      <c r="AB58" s="12"/>
      <c r="AC58" s="8">
        <v>45685</v>
      </c>
      <c r="AD58" s="9">
        <v>260.60000000000002</v>
      </c>
      <c r="AE58" s="10">
        <f t="shared" si="7"/>
        <v>-2.2970903522203656E-3</v>
      </c>
      <c r="AF58" s="12"/>
      <c r="AG58" s="8">
        <v>45685</v>
      </c>
      <c r="AH58" s="9">
        <v>248.68</v>
      </c>
      <c r="AI58" s="10">
        <f t="shared" si="8"/>
        <v>-8.3738735146343668E-3</v>
      </c>
      <c r="AJ58" s="12"/>
      <c r="AK58" s="13">
        <v>45687</v>
      </c>
      <c r="AL58" s="14">
        <v>124.65</v>
      </c>
      <c r="AM58" s="117">
        <f t="shared" si="9"/>
        <v>7.6798706548100171E-3</v>
      </c>
      <c r="AN58" s="124">
        <f t="shared" si="10"/>
        <v>-7.8027234622400693E-3</v>
      </c>
    </row>
    <row r="59" spans="1:40" ht="15" customHeight="1" x14ac:dyDescent="0.2">
      <c r="A59" s="1">
        <v>45684</v>
      </c>
      <c r="B59" s="2">
        <v>943.95</v>
      </c>
      <c r="C59" s="3">
        <f t="shared" si="0"/>
        <v>-1.3533284564740233E-2</v>
      </c>
      <c r="D59" s="4"/>
      <c r="E59" s="1">
        <v>45684</v>
      </c>
      <c r="F59" s="2">
        <v>2251.5</v>
      </c>
      <c r="G59" s="3">
        <f t="shared" si="1"/>
        <v>-4.8178925035361475E-3</v>
      </c>
      <c r="H59" s="5"/>
      <c r="I59" s="1">
        <v>45684</v>
      </c>
      <c r="J59" s="2">
        <v>301.95000099999999</v>
      </c>
      <c r="K59" s="3">
        <f t="shared" si="2"/>
        <v>-3.7956887558625252E-2</v>
      </c>
      <c r="L59" s="5"/>
      <c r="M59" s="1">
        <v>45684</v>
      </c>
      <c r="N59" s="2">
        <v>108.36</v>
      </c>
      <c r="O59" s="3">
        <f t="shared" si="3"/>
        <v>-5.0056982554571694E-2</v>
      </c>
      <c r="P59" s="5"/>
      <c r="Q59" s="1">
        <v>45684</v>
      </c>
      <c r="R59" s="2">
        <v>1294.55</v>
      </c>
      <c r="S59" s="3">
        <f t="shared" si="4"/>
        <v>-5.8646015125072726E-2</v>
      </c>
      <c r="T59" s="5"/>
      <c r="U59" s="1">
        <v>45684</v>
      </c>
      <c r="V59" s="2">
        <v>423.9</v>
      </c>
      <c r="W59" s="3">
        <f t="shared" si="5"/>
        <v>-4.0950226244343968E-2</v>
      </c>
      <c r="X59" s="5"/>
      <c r="Y59" s="1">
        <v>45684</v>
      </c>
      <c r="Z59" s="2">
        <v>8.89</v>
      </c>
      <c r="AA59" s="3">
        <f t="shared" si="6"/>
        <v>-6.0253699788583526E-2</v>
      </c>
      <c r="AB59" s="5"/>
      <c r="AC59" s="1">
        <v>45684</v>
      </c>
      <c r="AD59" s="2">
        <v>261.2</v>
      </c>
      <c r="AE59" s="3">
        <f t="shared" si="7"/>
        <v>3.7125272979948276E-2</v>
      </c>
      <c r="AF59" s="5"/>
      <c r="AG59" s="1">
        <v>45684</v>
      </c>
      <c r="AH59" s="2">
        <v>250.78</v>
      </c>
      <c r="AI59" s="3">
        <f t="shared" si="8"/>
        <v>-2.2338310397255423E-2</v>
      </c>
      <c r="AJ59" s="5"/>
      <c r="AK59" s="6">
        <v>45686</v>
      </c>
      <c r="AL59" s="7">
        <v>123.7</v>
      </c>
      <c r="AM59" s="116">
        <f t="shared" si="9"/>
        <v>-4.1010931079928703E-2</v>
      </c>
      <c r="AN59" s="124">
        <f t="shared" si="10"/>
        <v>-2.9243895683670942E-2</v>
      </c>
    </row>
    <row r="60" spans="1:40" ht="15" customHeight="1" x14ac:dyDescent="0.2">
      <c r="A60" s="8">
        <v>45681</v>
      </c>
      <c r="B60" s="9">
        <v>956.9</v>
      </c>
      <c r="C60" s="10">
        <f t="shared" si="0"/>
        <v>-1.9016864011481949E-2</v>
      </c>
      <c r="D60" s="11"/>
      <c r="E60" s="8">
        <v>45681</v>
      </c>
      <c r="F60" s="9">
        <v>2262.4</v>
      </c>
      <c r="G60" s="10">
        <f t="shared" si="1"/>
        <v>-6.1282315988313574E-3</v>
      </c>
      <c r="H60" s="12"/>
      <c r="I60" s="8">
        <v>45681</v>
      </c>
      <c r="J60" s="9">
        <v>313.86327399999999</v>
      </c>
      <c r="K60" s="10">
        <f t="shared" si="2"/>
        <v>7.554295963531299E-3</v>
      </c>
      <c r="L60" s="12"/>
      <c r="M60" s="8">
        <v>45681</v>
      </c>
      <c r="N60" s="9">
        <v>114.07</v>
      </c>
      <c r="O60" s="10">
        <f t="shared" si="3"/>
        <v>-3.5430407576526379E-2</v>
      </c>
      <c r="P60" s="12"/>
      <c r="Q60" s="8">
        <v>45681</v>
      </c>
      <c r="R60" s="9">
        <v>1375.2</v>
      </c>
      <c r="S60" s="10">
        <f t="shared" si="4"/>
        <v>-1.1500862564692405E-2</v>
      </c>
      <c r="T60" s="12"/>
      <c r="U60" s="8">
        <v>45681</v>
      </c>
      <c r="V60" s="9">
        <v>442</v>
      </c>
      <c r="W60" s="10">
        <f t="shared" si="5"/>
        <v>-1.007838745800671E-2</v>
      </c>
      <c r="X60" s="12"/>
      <c r="Y60" s="8">
        <v>45681</v>
      </c>
      <c r="Z60" s="9">
        <v>9.4600000000000009</v>
      </c>
      <c r="AA60" s="10">
        <f t="shared" si="6"/>
        <v>-5.2576235541533789E-3</v>
      </c>
      <c r="AB60" s="12"/>
      <c r="AC60" s="8">
        <v>45681</v>
      </c>
      <c r="AD60" s="9">
        <v>251.85</v>
      </c>
      <c r="AE60" s="10">
        <f t="shared" si="7"/>
        <v>-3.6718301778542739E-2</v>
      </c>
      <c r="AF60" s="12"/>
      <c r="AG60" s="8">
        <v>45681</v>
      </c>
      <c r="AH60" s="9">
        <v>256.51</v>
      </c>
      <c r="AI60" s="10">
        <f t="shared" si="8"/>
        <v>-2.4862193499334828E-2</v>
      </c>
      <c r="AJ60" s="12"/>
      <c r="AK60" s="13">
        <v>45685</v>
      </c>
      <c r="AL60" s="14">
        <v>128.99</v>
      </c>
      <c r="AM60" s="117">
        <f t="shared" si="9"/>
        <v>8.9258571187299518E-2</v>
      </c>
      <c r="AN60" s="124">
        <f t="shared" si="10"/>
        <v>-5.2180004890738929E-3</v>
      </c>
    </row>
    <row r="61" spans="1:40" ht="15" customHeight="1" x14ac:dyDescent="0.2">
      <c r="A61" s="1">
        <v>45680</v>
      </c>
      <c r="B61" s="2">
        <v>975.45</v>
      </c>
      <c r="C61" s="3">
        <f t="shared" si="0"/>
        <v>2.2430690215397675E-2</v>
      </c>
      <c r="D61" s="4"/>
      <c r="E61" s="1">
        <v>45680</v>
      </c>
      <c r="F61" s="2">
        <v>2276.35</v>
      </c>
      <c r="G61" s="3">
        <f t="shared" si="1"/>
        <v>6.2994562574598678E-3</v>
      </c>
      <c r="H61" s="5"/>
      <c r="I61" s="1">
        <v>45680</v>
      </c>
      <c r="J61" s="2">
        <v>311.51003500000002</v>
      </c>
      <c r="K61" s="3">
        <f t="shared" si="2"/>
        <v>2.7822709890515052E-2</v>
      </c>
      <c r="L61" s="5"/>
      <c r="M61" s="1">
        <v>45680</v>
      </c>
      <c r="N61" s="2">
        <v>118.26</v>
      </c>
      <c r="O61" s="3">
        <f t="shared" si="3"/>
        <v>-1.4089203834931174E-2</v>
      </c>
      <c r="P61" s="5"/>
      <c r="Q61" s="1">
        <v>45680</v>
      </c>
      <c r="R61" s="2">
        <v>1391.2</v>
      </c>
      <c r="S61" s="3">
        <f t="shared" si="4"/>
        <v>9.2861288450376556E-3</v>
      </c>
      <c r="T61" s="5"/>
      <c r="U61" s="1">
        <v>45680</v>
      </c>
      <c r="V61" s="2">
        <v>446.5</v>
      </c>
      <c r="W61" s="3">
        <f t="shared" si="5"/>
        <v>-1.1074197120708784E-2</v>
      </c>
      <c r="X61" s="5"/>
      <c r="Y61" s="1">
        <v>45680</v>
      </c>
      <c r="Z61" s="2">
        <v>9.51</v>
      </c>
      <c r="AA61" s="3">
        <f t="shared" si="6"/>
        <v>0</v>
      </c>
      <c r="AB61" s="5"/>
      <c r="AC61" s="1">
        <v>45680</v>
      </c>
      <c r="AD61" s="2">
        <v>261.45</v>
      </c>
      <c r="AE61" s="3">
        <f t="shared" si="7"/>
        <v>-2.2068449597905548E-2</v>
      </c>
      <c r="AF61" s="5"/>
      <c r="AG61" s="1">
        <v>45680</v>
      </c>
      <c r="AH61" s="2">
        <v>263.05</v>
      </c>
      <c r="AI61" s="3">
        <f t="shared" si="8"/>
        <v>-3.7871615224389643E-3</v>
      </c>
      <c r="AJ61" s="5"/>
      <c r="AK61" s="6">
        <v>45684</v>
      </c>
      <c r="AL61" s="7">
        <v>118.42</v>
      </c>
      <c r="AM61" s="116">
        <f t="shared" si="9"/>
        <v>-0.16968167157481417</v>
      </c>
      <c r="AN61" s="124">
        <f t="shared" si="10"/>
        <v>-1.5486169844238847E-2</v>
      </c>
    </row>
    <row r="62" spans="1:40" ht="15" customHeight="1" x14ac:dyDescent="0.2">
      <c r="A62" s="8">
        <v>45679</v>
      </c>
      <c r="B62" s="9">
        <v>954.05</v>
      </c>
      <c r="C62" s="10">
        <f t="shared" si="0"/>
        <v>-6.2496744961200168E-3</v>
      </c>
      <c r="D62" s="11"/>
      <c r="E62" s="8">
        <v>45679</v>
      </c>
      <c r="F62" s="9">
        <v>2262.1</v>
      </c>
      <c r="G62" s="10">
        <f t="shared" si="1"/>
        <v>7.7421638241870205E-4</v>
      </c>
      <c r="H62" s="12"/>
      <c r="I62" s="8">
        <v>45679</v>
      </c>
      <c r="J62" s="9">
        <v>303.07759499999997</v>
      </c>
      <c r="K62" s="10">
        <f t="shared" si="2"/>
        <v>3.6031508542897495E-2</v>
      </c>
      <c r="L62" s="12"/>
      <c r="M62" s="8">
        <v>45679</v>
      </c>
      <c r="N62" s="9">
        <v>119.95</v>
      </c>
      <c r="O62" s="10">
        <f t="shared" si="3"/>
        <v>-9.4962840627579315E-3</v>
      </c>
      <c r="P62" s="12"/>
      <c r="Q62" s="8">
        <v>45679</v>
      </c>
      <c r="R62" s="9">
        <v>1378.4</v>
      </c>
      <c r="S62" s="10">
        <f t="shared" si="4"/>
        <v>-2.528020365590633E-2</v>
      </c>
      <c r="T62" s="12"/>
      <c r="U62" s="8">
        <v>45679</v>
      </c>
      <c r="V62" s="9">
        <v>451.5</v>
      </c>
      <c r="W62" s="10">
        <f t="shared" si="5"/>
        <v>-5.2875082617316327E-3</v>
      </c>
      <c r="X62" s="12"/>
      <c r="Y62" s="8">
        <v>45679</v>
      </c>
      <c r="Z62" s="9">
        <v>9.51</v>
      </c>
      <c r="AA62" s="10">
        <f t="shared" si="6"/>
        <v>1.6025641025640969E-2</v>
      </c>
      <c r="AB62" s="12"/>
      <c r="AC62" s="8">
        <v>45679</v>
      </c>
      <c r="AD62" s="9">
        <v>267.35000000000002</v>
      </c>
      <c r="AE62" s="10">
        <f t="shared" si="7"/>
        <v>-2.7974636329727298E-3</v>
      </c>
      <c r="AF62" s="12"/>
      <c r="AG62" s="8">
        <v>45679</v>
      </c>
      <c r="AH62" s="9">
        <v>264.05</v>
      </c>
      <c r="AI62" s="10">
        <f t="shared" si="8"/>
        <v>-6.5838976674190697E-3</v>
      </c>
      <c r="AJ62" s="12"/>
      <c r="AK62" s="13">
        <v>45681</v>
      </c>
      <c r="AL62" s="14">
        <v>142.62</v>
      </c>
      <c r="AM62" s="117">
        <f t="shared" si="9"/>
        <v>-3.1245754652900359E-2</v>
      </c>
      <c r="AN62" s="124">
        <f t="shared" si="10"/>
        <v>-3.4109420478850919E-3</v>
      </c>
    </row>
    <row r="63" spans="1:40" ht="15" customHeight="1" x14ac:dyDescent="0.2">
      <c r="A63" s="1">
        <v>45678</v>
      </c>
      <c r="B63" s="2">
        <v>960.05</v>
      </c>
      <c r="C63" s="3">
        <f t="shared" si="0"/>
        <v>-1.1684167181387761E-2</v>
      </c>
      <c r="D63" s="4"/>
      <c r="E63" s="1">
        <v>45678</v>
      </c>
      <c r="F63" s="2">
        <v>2260.35</v>
      </c>
      <c r="G63" s="3">
        <f t="shared" si="1"/>
        <v>-8.8575124421741425E-3</v>
      </c>
      <c r="H63" s="5"/>
      <c r="I63" s="1">
        <v>45678</v>
      </c>
      <c r="J63" s="2">
        <v>292.53704399999998</v>
      </c>
      <c r="K63" s="3">
        <f t="shared" si="2"/>
        <v>-6.3280599245875147E-3</v>
      </c>
      <c r="L63" s="5"/>
      <c r="M63" s="1">
        <v>45678</v>
      </c>
      <c r="N63" s="2">
        <v>121.1</v>
      </c>
      <c r="O63" s="3">
        <f t="shared" si="3"/>
        <v>6.8174260059858938E-3</v>
      </c>
      <c r="P63" s="5"/>
      <c r="Q63" s="1">
        <v>45678</v>
      </c>
      <c r="R63" s="2">
        <v>1414.15</v>
      </c>
      <c r="S63" s="3">
        <f t="shared" si="4"/>
        <v>1.2928873289879128E-2</v>
      </c>
      <c r="T63" s="5"/>
      <c r="U63" s="1">
        <v>45678</v>
      </c>
      <c r="V63" s="2">
        <v>453.9</v>
      </c>
      <c r="W63" s="3">
        <f t="shared" si="5"/>
        <v>-1.529450048812242E-2</v>
      </c>
      <c r="X63" s="5"/>
      <c r="Y63" s="1">
        <v>45678</v>
      </c>
      <c r="Z63" s="2">
        <v>9.36</v>
      </c>
      <c r="AA63" s="3">
        <f t="shared" si="6"/>
        <v>-5.835010060362178E-2</v>
      </c>
      <c r="AB63" s="5"/>
      <c r="AC63" s="1">
        <v>45678</v>
      </c>
      <c r="AD63" s="2">
        <v>268.10000000000002</v>
      </c>
      <c r="AE63" s="3">
        <f t="shared" si="7"/>
        <v>1.6878437322207729E-2</v>
      </c>
      <c r="AF63" s="5"/>
      <c r="AG63" s="1">
        <v>45678</v>
      </c>
      <c r="AH63" s="2">
        <v>265.8</v>
      </c>
      <c r="AI63" s="3">
        <f t="shared" si="8"/>
        <v>-1.3216513216513182E-2</v>
      </c>
      <c r="AJ63" s="5"/>
      <c r="AK63" s="6">
        <v>45680</v>
      </c>
      <c r="AL63" s="7">
        <v>147.22</v>
      </c>
      <c r="AM63" s="116">
        <f t="shared" si="9"/>
        <v>1.0199224858911116E-3</v>
      </c>
      <c r="AN63" s="124">
        <f t="shared" si="10"/>
        <v>-7.6086194752442949E-3</v>
      </c>
    </row>
    <row r="64" spans="1:40" ht="15" customHeight="1" x14ac:dyDescent="0.2">
      <c r="A64" s="8">
        <v>45677</v>
      </c>
      <c r="B64" s="9">
        <v>971.4</v>
      </c>
      <c r="C64" s="10">
        <f t="shared" si="0"/>
        <v>-4.0498282667760233E-3</v>
      </c>
      <c r="D64" s="11"/>
      <c r="E64" s="8">
        <v>45677</v>
      </c>
      <c r="F64" s="9">
        <v>2280.5500000000002</v>
      </c>
      <c r="G64" s="10">
        <f t="shared" si="1"/>
        <v>8.6466165413534579E-3</v>
      </c>
      <c r="H64" s="12"/>
      <c r="I64" s="8">
        <v>45677</v>
      </c>
      <c r="J64" s="9">
        <v>294.40002500000003</v>
      </c>
      <c r="K64" s="10">
        <f t="shared" si="2"/>
        <v>6.4905126366030297E-2</v>
      </c>
      <c r="L64" s="12"/>
      <c r="M64" s="8">
        <v>45677</v>
      </c>
      <c r="N64" s="9">
        <v>120.28</v>
      </c>
      <c r="O64" s="10">
        <f t="shared" si="3"/>
        <v>9.6533199026274108E-3</v>
      </c>
      <c r="P64" s="12"/>
      <c r="Q64" s="8">
        <v>45677</v>
      </c>
      <c r="R64" s="9">
        <v>1396.1</v>
      </c>
      <c r="S64" s="10">
        <f t="shared" si="4"/>
        <v>-1.9282778968072845E-2</v>
      </c>
      <c r="T64" s="12"/>
      <c r="U64" s="8">
        <v>45677</v>
      </c>
      <c r="V64" s="9">
        <v>460.95</v>
      </c>
      <c r="W64" s="10">
        <f t="shared" si="5"/>
        <v>1.5196564255038014E-2</v>
      </c>
      <c r="X64" s="12"/>
      <c r="Y64" s="8">
        <v>45677</v>
      </c>
      <c r="Z64" s="9">
        <v>9.94</v>
      </c>
      <c r="AA64" s="10">
        <f t="shared" si="6"/>
        <v>9.1108671789242646E-2</v>
      </c>
      <c r="AB64" s="12"/>
      <c r="AC64" s="8">
        <v>45677</v>
      </c>
      <c r="AD64" s="9">
        <v>263.64999999999998</v>
      </c>
      <c r="AE64" s="10">
        <f t="shared" si="7"/>
        <v>-1.6414847976124025E-2</v>
      </c>
      <c r="AF64" s="12"/>
      <c r="AG64" s="8">
        <v>45677</v>
      </c>
      <c r="AH64" s="9">
        <v>269.36</v>
      </c>
      <c r="AI64" s="10">
        <f t="shared" si="8"/>
        <v>1.0466294031586498E-2</v>
      </c>
      <c r="AJ64" s="12"/>
      <c r="AK64" s="13">
        <v>45679</v>
      </c>
      <c r="AL64" s="14">
        <v>147.07</v>
      </c>
      <c r="AM64" s="117">
        <f t="shared" si="9"/>
        <v>4.43087410352907E-2</v>
      </c>
      <c r="AN64" s="124">
        <f t="shared" si="10"/>
        <v>2.0453787871019612E-2</v>
      </c>
    </row>
    <row r="65" spans="1:40" ht="15" customHeight="1" x14ac:dyDescent="0.2">
      <c r="A65" s="1">
        <v>45674</v>
      </c>
      <c r="B65" s="2">
        <v>975.35</v>
      </c>
      <c r="C65" s="3">
        <f t="shared" si="0"/>
        <v>2.9821584657307998E-3</v>
      </c>
      <c r="D65" s="4"/>
      <c r="E65" s="1">
        <v>45674</v>
      </c>
      <c r="F65" s="2">
        <v>2261</v>
      </c>
      <c r="G65" s="3">
        <f t="shared" si="1"/>
        <v>2.0491063368839102E-2</v>
      </c>
      <c r="H65" s="5"/>
      <c r="I65" s="1">
        <v>45674</v>
      </c>
      <c r="J65" s="2">
        <v>276.45657599999998</v>
      </c>
      <c r="K65" s="3">
        <f t="shared" si="2"/>
        <v>-2.117688059845102E-2</v>
      </c>
      <c r="L65" s="5"/>
      <c r="M65" s="1">
        <v>45674</v>
      </c>
      <c r="N65" s="2">
        <v>119.13</v>
      </c>
      <c r="O65" s="3">
        <f t="shared" si="3"/>
        <v>2.1522894872234577E-2</v>
      </c>
      <c r="P65" s="5"/>
      <c r="Q65" s="1">
        <v>45674</v>
      </c>
      <c r="R65" s="2">
        <v>1423.55</v>
      </c>
      <c r="S65" s="3">
        <f t="shared" si="4"/>
        <v>-7.6333217148832899E-3</v>
      </c>
      <c r="T65" s="5"/>
      <c r="U65" s="1">
        <v>45674</v>
      </c>
      <c r="V65" s="2">
        <v>454.05</v>
      </c>
      <c r="W65" s="3">
        <f t="shared" si="5"/>
        <v>9.3364454818272158E-3</v>
      </c>
      <c r="X65" s="5"/>
      <c r="Y65" s="1">
        <v>45674</v>
      </c>
      <c r="Z65" s="2">
        <v>9.11</v>
      </c>
      <c r="AA65" s="3">
        <f t="shared" si="6"/>
        <v>2.015677491601342E-2</v>
      </c>
      <c r="AB65" s="5"/>
      <c r="AC65" s="1">
        <v>45674</v>
      </c>
      <c r="AD65" s="2">
        <v>268.05</v>
      </c>
      <c r="AE65" s="3">
        <f t="shared" si="7"/>
        <v>-6.6703724291273803E-3</v>
      </c>
      <c r="AF65" s="5"/>
      <c r="AG65" s="1">
        <v>45674</v>
      </c>
      <c r="AH65" s="2">
        <v>266.57</v>
      </c>
      <c r="AI65" s="3">
        <f t="shared" si="8"/>
        <v>1.2880918002887709E-2</v>
      </c>
      <c r="AJ65" s="5"/>
      <c r="AK65" s="6">
        <v>45678</v>
      </c>
      <c r="AL65" s="7">
        <v>140.83000000000001</v>
      </c>
      <c r="AM65" s="116">
        <f t="shared" si="9"/>
        <v>2.265630673153729E-2</v>
      </c>
      <c r="AN65" s="124">
        <f t="shared" si="10"/>
        <v>7.454598709660842E-3</v>
      </c>
    </row>
    <row r="66" spans="1:40" ht="15" customHeight="1" x14ac:dyDescent="0.2">
      <c r="A66" s="8">
        <v>45673</v>
      </c>
      <c r="B66" s="9">
        <v>972.45</v>
      </c>
      <c r="C66" s="10">
        <f t="shared" si="0"/>
        <v>1.0915328239513578E-2</v>
      </c>
      <c r="D66" s="11"/>
      <c r="E66" s="8">
        <v>45673</v>
      </c>
      <c r="F66" s="9">
        <v>2215.6</v>
      </c>
      <c r="G66" s="10">
        <f t="shared" si="1"/>
        <v>-6.3237206799120482E-3</v>
      </c>
      <c r="H66" s="12"/>
      <c r="I66" s="8">
        <v>45673</v>
      </c>
      <c r="J66" s="9">
        <v>282.437726</v>
      </c>
      <c r="K66" s="10">
        <f t="shared" si="2"/>
        <v>-1.5718434742316045E-2</v>
      </c>
      <c r="L66" s="12"/>
      <c r="M66" s="8">
        <v>45673</v>
      </c>
      <c r="N66" s="9">
        <v>116.62</v>
      </c>
      <c r="O66" s="10">
        <f t="shared" si="3"/>
        <v>4.9968488340686124E-2</v>
      </c>
      <c r="P66" s="12"/>
      <c r="Q66" s="8">
        <v>45673</v>
      </c>
      <c r="R66" s="9">
        <v>1434.5</v>
      </c>
      <c r="S66" s="10">
        <f t="shared" si="4"/>
        <v>1.2214273250741314E-3</v>
      </c>
      <c r="T66" s="12"/>
      <c r="U66" s="8">
        <v>45673</v>
      </c>
      <c r="V66" s="9">
        <v>449.85</v>
      </c>
      <c r="W66" s="10">
        <f t="shared" si="5"/>
        <v>3.3543940264215921E-2</v>
      </c>
      <c r="X66" s="12"/>
      <c r="Y66" s="8">
        <v>45673</v>
      </c>
      <c r="Z66" s="9">
        <v>8.93</v>
      </c>
      <c r="AA66" s="10">
        <f t="shared" si="6"/>
        <v>1.9406392694063967E-2</v>
      </c>
      <c r="AB66" s="12"/>
      <c r="AC66" s="8">
        <v>45673</v>
      </c>
      <c r="AD66" s="9">
        <v>269.85000000000002</v>
      </c>
      <c r="AE66" s="10">
        <f t="shared" si="7"/>
        <v>-1.3886351178512557E-2</v>
      </c>
      <c r="AF66" s="12"/>
      <c r="AG66" s="8">
        <v>45673</v>
      </c>
      <c r="AH66" s="9">
        <v>263.18</v>
      </c>
      <c r="AI66" s="10">
        <f t="shared" si="8"/>
        <v>1.9366333565729255E-2</v>
      </c>
      <c r="AJ66" s="12"/>
      <c r="AK66" s="13">
        <v>45674</v>
      </c>
      <c r="AL66" s="14">
        <v>137.71</v>
      </c>
      <c r="AM66" s="117">
        <f t="shared" si="9"/>
        <v>3.0994983903571249E-2</v>
      </c>
      <c r="AN66" s="124">
        <f t="shared" si="10"/>
        <v>1.2948838773211357E-2</v>
      </c>
    </row>
    <row r="67" spans="1:40" ht="15" customHeight="1" x14ac:dyDescent="0.2">
      <c r="A67" s="1">
        <v>45672</v>
      </c>
      <c r="B67" s="2">
        <v>961.95</v>
      </c>
      <c r="C67" s="3">
        <f t="shared" si="0"/>
        <v>-3.6768513723458573E-3</v>
      </c>
      <c r="D67" s="4"/>
      <c r="E67" s="1">
        <v>45672</v>
      </c>
      <c r="F67" s="2">
        <v>2229.6999999999998</v>
      </c>
      <c r="G67" s="3">
        <f t="shared" si="1"/>
        <v>-4.5759949998883664E-3</v>
      </c>
      <c r="H67" s="5"/>
      <c r="I67" s="1">
        <v>45672</v>
      </c>
      <c r="J67" s="2">
        <v>286.94810100000001</v>
      </c>
      <c r="K67" s="3">
        <f t="shared" si="2"/>
        <v>-6.8294256776990636E-4</v>
      </c>
      <c r="L67" s="5"/>
      <c r="M67" s="1">
        <v>45672</v>
      </c>
      <c r="N67" s="2">
        <v>111.07</v>
      </c>
      <c r="O67" s="3">
        <f t="shared" si="3"/>
        <v>-1.0159522324213577E-2</v>
      </c>
      <c r="P67" s="5"/>
      <c r="Q67" s="1">
        <v>45672</v>
      </c>
      <c r="R67" s="2">
        <v>1432.75</v>
      </c>
      <c r="S67" s="3">
        <f t="shared" si="4"/>
        <v>9.9746228676160786E-3</v>
      </c>
      <c r="T67" s="5"/>
      <c r="U67" s="1">
        <v>45672</v>
      </c>
      <c r="V67" s="2">
        <v>435.25</v>
      </c>
      <c r="W67" s="3">
        <f t="shared" si="5"/>
        <v>1.0798885276358527E-2</v>
      </c>
      <c r="X67" s="5"/>
      <c r="Y67" s="1">
        <v>45672</v>
      </c>
      <c r="Z67" s="2">
        <v>8.76</v>
      </c>
      <c r="AA67" s="3">
        <f t="shared" si="6"/>
        <v>6.1818181818181772E-2</v>
      </c>
      <c r="AB67" s="5"/>
      <c r="AC67" s="1">
        <v>45672</v>
      </c>
      <c r="AD67" s="2">
        <v>273.64999999999998</v>
      </c>
      <c r="AE67" s="3">
        <f t="shared" si="7"/>
        <v>2.4906367041198418E-2</v>
      </c>
      <c r="AF67" s="5"/>
      <c r="AG67" s="1">
        <v>45672</v>
      </c>
      <c r="AH67" s="2">
        <v>258.18</v>
      </c>
      <c r="AI67" s="3">
        <f t="shared" si="8"/>
        <v>-8.411107270422824E-3</v>
      </c>
      <c r="AJ67" s="5"/>
      <c r="AK67" s="6">
        <v>45673</v>
      </c>
      <c r="AL67" s="7">
        <v>133.57</v>
      </c>
      <c r="AM67" s="116">
        <f t="shared" si="9"/>
        <v>-1.9597768643570324E-2</v>
      </c>
      <c r="AN67" s="124">
        <f t="shared" si="10"/>
        <v>6.0393869825143944E-3</v>
      </c>
    </row>
    <row r="68" spans="1:40" ht="15" customHeight="1" x14ac:dyDescent="0.2">
      <c r="A68" s="8">
        <v>45671</v>
      </c>
      <c r="B68" s="9">
        <v>965.5</v>
      </c>
      <c r="C68" s="10">
        <f t="shared" si="0"/>
        <v>1.6743892165122176E-2</v>
      </c>
      <c r="D68" s="11"/>
      <c r="E68" s="8">
        <v>45671</v>
      </c>
      <c r="F68" s="9">
        <v>2239.9499999999998</v>
      </c>
      <c r="G68" s="10">
        <f t="shared" si="1"/>
        <v>-5.637804363749499E-3</v>
      </c>
      <c r="H68" s="12"/>
      <c r="I68" s="8">
        <v>45671</v>
      </c>
      <c r="J68" s="9">
        <v>287.144204</v>
      </c>
      <c r="K68" s="10">
        <f t="shared" si="2"/>
        <v>3.4264165619783959E-3</v>
      </c>
      <c r="L68" s="12"/>
      <c r="M68" s="8">
        <v>45671</v>
      </c>
      <c r="N68" s="9">
        <v>112.21</v>
      </c>
      <c r="O68" s="10">
        <f t="shared" si="3"/>
        <v>2.0554797635288669E-2</v>
      </c>
      <c r="P68" s="12"/>
      <c r="Q68" s="8">
        <v>45671</v>
      </c>
      <c r="R68" s="9">
        <v>1418.6</v>
      </c>
      <c r="S68" s="10">
        <f t="shared" si="4"/>
        <v>3.441738369549352E-2</v>
      </c>
      <c r="T68" s="12"/>
      <c r="U68" s="8">
        <v>45671</v>
      </c>
      <c r="V68" s="9">
        <v>430.6</v>
      </c>
      <c r="W68" s="10">
        <f t="shared" si="5"/>
        <v>4.0850858109741539E-2</v>
      </c>
      <c r="X68" s="12"/>
      <c r="Y68" s="8">
        <v>45671</v>
      </c>
      <c r="Z68" s="9">
        <v>8.25</v>
      </c>
      <c r="AA68" s="10">
        <f t="shared" si="6"/>
        <v>6.5891472868216949E-2</v>
      </c>
      <c r="AB68" s="12"/>
      <c r="AC68" s="8">
        <v>45671</v>
      </c>
      <c r="AD68" s="9">
        <v>267</v>
      </c>
      <c r="AE68" s="10">
        <f t="shared" si="7"/>
        <v>1.9083969465648831E-2</v>
      </c>
      <c r="AF68" s="12"/>
      <c r="AG68" s="8">
        <v>45671</v>
      </c>
      <c r="AH68" s="9">
        <v>260.37</v>
      </c>
      <c r="AI68" s="10">
        <f t="shared" si="8"/>
        <v>1.8144136393853039E-2</v>
      </c>
      <c r="AJ68" s="12"/>
      <c r="AK68" s="13">
        <v>45672</v>
      </c>
      <c r="AL68" s="14">
        <v>136.24</v>
      </c>
      <c r="AM68" s="117">
        <f t="shared" si="9"/>
        <v>3.4001214329083318E-2</v>
      </c>
      <c r="AN68" s="124">
        <f t="shared" si="10"/>
        <v>2.4747633686067694E-2</v>
      </c>
    </row>
    <row r="69" spans="1:40" ht="15" customHeight="1" x14ac:dyDescent="0.2">
      <c r="A69" s="1">
        <v>45670</v>
      </c>
      <c r="B69" s="2">
        <v>949.6</v>
      </c>
      <c r="C69" s="3">
        <f t="shared" si="0"/>
        <v>-2.8790590641779579E-2</v>
      </c>
      <c r="D69" s="4"/>
      <c r="E69" s="1">
        <v>45670</v>
      </c>
      <c r="F69" s="2">
        <v>2252.65</v>
      </c>
      <c r="G69" s="3">
        <f t="shared" si="1"/>
        <v>-2.9343962081223696E-2</v>
      </c>
      <c r="H69" s="5"/>
      <c r="I69" s="1">
        <v>45670</v>
      </c>
      <c r="J69" s="2">
        <v>286.16368799999998</v>
      </c>
      <c r="K69" s="3">
        <f t="shared" si="2"/>
        <v>-2.8946930679119798E-2</v>
      </c>
      <c r="L69" s="5"/>
      <c r="M69" s="1">
        <v>45670</v>
      </c>
      <c r="N69" s="2">
        <v>109.95</v>
      </c>
      <c r="O69" s="3">
        <f t="shared" si="3"/>
        <v>-5.0025920165889026E-2</v>
      </c>
      <c r="P69" s="5"/>
      <c r="Q69" s="1">
        <v>45670</v>
      </c>
      <c r="R69" s="2">
        <v>1371.4</v>
      </c>
      <c r="S69" s="3">
        <f t="shared" si="4"/>
        <v>-5.3978546545717876E-2</v>
      </c>
      <c r="T69" s="5"/>
      <c r="U69" s="1">
        <v>45670</v>
      </c>
      <c r="V69" s="2">
        <v>413.7</v>
      </c>
      <c r="W69" s="3">
        <f t="shared" si="5"/>
        <v>-4.2693509198195034E-2</v>
      </c>
      <c r="X69" s="5"/>
      <c r="Y69" s="1">
        <v>45670</v>
      </c>
      <c r="Z69" s="2">
        <v>7.74</v>
      </c>
      <c r="AA69" s="3">
        <f t="shared" si="6"/>
        <v>-1.290322580645098E-3</v>
      </c>
      <c r="AB69" s="5"/>
      <c r="AC69" s="1">
        <v>45670</v>
      </c>
      <c r="AD69" s="2">
        <v>262</v>
      </c>
      <c r="AE69" s="3">
        <f t="shared" si="7"/>
        <v>-9.9965647543799441E-2</v>
      </c>
      <c r="AF69" s="5"/>
      <c r="AG69" s="1">
        <v>45670</v>
      </c>
      <c r="AH69" s="2">
        <v>255.73</v>
      </c>
      <c r="AI69" s="3">
        <f t="shared" si="8"/>
        <v>-2.7716523458292119E-2</v>
      </c>
      <c r="AJ69" s="5"/>
      <c r="AK69" s="6">
        <v>45671</v>
      </c>
      <c r="AL69" s="7">
        <v>131.76</v>
      </c>
      <c r="AM69" s="116">
        <f t="shared" si="9"/>
        <v>-1.103355100202652E-2</v>
      </c>
      <c r="AN69" s="124">
        <f t="shared" si="10"/>
        <v>-3.7378550389668821E-2</v>
      </c>
    </row>
    <row r="70" spans="1:40" ht="15" customHeight="1" x14ac:dyDescent="0.2">
      <c r="A70" s="8">
        <v>45667</v>
      </c>
      <c r="B70" s="9">
        <v>977.75</v>
      </c>
      <c r="C70" s="10">
        <f t="shared" si="0"/>
        <v>-3.6557126668965934E-2</v>
      </c>
      <c r="D70" s="11"/>
      <c r="E70" s="8">
        <v>45667</v>
      </c>
      <c r="F70" s="9">
        <v>2320.75</v>
      </c>
      <c r="G70" s="10">
        <f t="shared" si="1"/>
        <v>-1.2530848438430664E-2</v>
      </c>
      <c r="H70" s="12"/>
      <c r="I70" s="8">
        <v>45667</v>
      </c>
      <c r="J70" s="9">
        <v>294.69418000000002</v>
      </c>
      <c r="K70" s="10">
        <f t="shared" si="2"/>
        <v>2.8224428247777489E-2</v>
      </c>
      <c r="L70" s="12"/>
      <c r="M70" s="8">
        <v>45667</v>
      </c>
      <c r="N70" s="9">
        <v>115.74</v>
      </c>
      <c r="O70" s="10">
        <f t="shared" si="3"/>
        <v>-5.006565988181233E-2</v>
      </c>
      <c r="P70" s="12"/>
      <c r="Q70" s="8">
        <v>45667</v>
      </c>
      <c r="R70" s="9">
        <v>1449.65</v>
      </c>
      <c r="S70" s="10">
        <f t="shared" si="4"/>
        <v>9.681351210168998E-3</v>
      </c>
      <c r="T70" s="12"/>
      <c r="U70" s="8">
        <v>45667</v>
      </c>
      <c r="V70" s="9">
        <v>432.15</v>
      </c>
      <c r="W70" s="10">
        <f t="shared" si="5"/>
        <v>-1.5379357484620604E-2</v>
      </c>
      <c r="X70" s="12"/>
      <c r="Y70" s="8">
        <v>45667</v>
      </c>
      <c r="Z70" s="9">
        <v>7.75</v>
      </c>
      <c r="AA70" s="10">
        <f t="shared" si="6"/>
        <v>-2.1464646464646409E-2</v>
      </c>
      <c r="AB70" s="12"/>
      <c r="AC70" s="8">
        <v>45667</v>
      </c>
      <c r="AD70" s="9">
        <v>291.10000000000002</v>
      </c>
      <c r="AE70" s="10">
        <f t="shared" si="7"/>
        <v>-0.10001545833977421</v>
      </c>
      <c r="AF70" s="12"/>
      <c r="AG70" s="8">
        <v>45667</v>
      </c>
      <c r="AH70" s="9">
        <v>263.02</v>
      </c>
      <c r="AI70" s="10">
        <f t="shared" si="8"/>
        <v>-6.0794893228977021E-4</v>
      </c>
      <c r="AJ70" s="12"/>
      <c r="AK70" s="13">
        <v>45670</v>
      </c>
      <c r="AL70" s="14">
        <v>133.22999999999999</v>
      </c>
      <c r="AM70" s="117">
        <f t="shared" si="9"/>
        <v>-1.9718931645942184E-2</v>
      </c>
      <c r="AN70" s="124">
        <f t="shared" si="10"/>
        <v>-2.1843419839853558E-2</v>
      </c>
    </row>
    <row r="71" spans="1:40" ht="15" customHeight="1" x14ac:dyDescent="0.2">
      <c r="A71" s="1">
        <v>45666</v>
      </c>
      <c r="B71" s="2">
        <v>1014.85</v>
      </c>
      <c r="C71" s="3">
        <f t="shared" si="0"/>
        <v>1.1108897080801095E-2</v>
      </c>
      <c r="D71" s="4"/>
      <c r="E71" s="1">
        <v>45666</v>
      </c>
      <c r="F71" s="2">
        <v>2350.1999999999998</v>
      </c>
      <c r="G71" s="3">
        <f t="shared" si="1"/>
        <v>6.7898986870005285E-3</v>
      </c>
      <c r="H71" s="5"/>
      <c r="I71" s="1">
        <v>45666</v>
      </c>
      <c r="J71" s="2">
        <v>286.60491999999999</v>
      </c>
      <c r="K71" s="3">
        <f t="shared" si="2"/>
        <v>-1.7644094527462961E-2</v>
      </c>
      <c r="L71" s="5"/>
      <c r="M71" s="1">
        <v>45666</v>
      </c>
      <c r="N71" s="2">
        <v>121.84</v>
      </c>
      <c r="O71" s="3">
        <f t="shared" si="3"/>
        <v>-4.4392156862745114E-2</v>
      </c>
      <c r="P71" s="5"/>
      <c r="Q71" s="1">
        <v>45666</v>
      </c>
      <c r="R71" s="2">
        <v>1435.75</v>
      </c>
      <c r="S71" s="3">
        <f t="shared" si="4"/>
        <v>5.9202690394450919E-3</v>
      </c>
      <c r="T71" s="5"/>
      <c r="U71" s="1">
        <v>45666</v>
      </c>
      <c r="V71" s="2">
        <v>438.9</v>
      </c>
      <c r="W71" s="3">
        <f t="shared" si="5"/>
        <v>-1.6801075268817245E-2</v>
      </c>
      <c r="X71" s="5"/>
      <c r="Y71" s="1">
        <v>45666</v>
      </c>
      <c r="Z71" s="2">
        <v>7.92</v>
      </c>
      <c r="AA71" s="3">
        <f t="shared" si="6"/>
        <v>-8.7609511889862324E-3</v>
      </c>
      <c r="AB71" s="5"/>
      <c r="AC71" s="1">
        <v>45666</v>
      </c>
      <c r="AD71" s="2">
        <v>323.45</v>
      </c>
      <c r="AE71" s="3">
        <f t="shared" si="7"/>
        <v>-8.2783995094281027E-3</v>
      </c>
      <c r="AF71" s="5"/>
      <c r="AG71" s="1">
        <v>45666</v>
      </c>
      <c r="AH71" s="2">
        <v>263.18</v>
      </c>
      <c r="AI71" s="3">
        <f t="shared" si="8"/>
        <v>-3.003722404452136E-2</v>
      </c>
      <c r="AJ71" s="5"/>
      <c r="AK71" s="1">
        <v>45667</v>
      </c>
      <c r="AL71" s="7">
        <v>135.91</v>
      </c>
      <c r="AM71" s="116">
        <f t="shared" si="9"/>
        <v>-2.997644707729652E-2</v>
      </c>
      <c r="AN71" s="124">
        <f t="shared" si="10"/>
        <v>-1.3207128367201086E-2</v>
      </c>
    </row>
    <row r="72" spans="1:40" ht="15" customHeight="1" x14ac:dyDescent="0.2">
      <c r="A72" s="8">
        <v>45665</v>
      </c>
      <c r="B72" s="9">
        <v>1003.7</v>
      </c>
      <c r="C72" s="10">
        <f t="shared" si="0"/>
        <v>-8.3975498913257951E-3</v>
      </c>
      <c r="D72" s="11"/>
      <c r="E72" s="8">
        <v>45665</v>
      </c>
      <c r="F72" s="9">
        <v>2334.35</v>
      </c>
      <c r="G72" s="10">
        <f t="shared" si="1"/>
        <v>1.8210765070225898E-2</v>
      </c>
      <c r="H72" s="12"/>
      <c r="I72" s="8">
        <v>45665</v>
      </c>
      <c r="J72" s="9">
        <v>291.75263100000001</v>
      </c>
      <c r="K72" s="10">
        <f t="shared" si="2"/>
        <v>1.1902737209158243E-2</v>
      </c>
      <c r="L72" s="12"/>
      <c r="M72" s="8">
        <v>45665</v>
      </c>
      <c r="N72" s="9">
        <v>127.5</v>
      </c>
      <c r="O72" s="10">
        <f t="shared" si="3"/>
        <v>-1.0554089709762682E-2</v>
      </c>
      <c r="P72" s="12"/>
      <c r="Q72" s="8">
        <v>45665</v>
      </c>
      <c r="R72" s="9">
        <v>1427.3</v>
      </c>
      <c r="S72" s="10">
        <f t="shared" si="4"/>
        <v>4.5041874868041454E-3</v>
      </c>
      <c r="T72" s="12"/>
      <c r="U72" s="8">
        <v>45665</v>
      </c>
      <c r="V72" s="9">
        <v>446.4</v>
      </c>
      <c r="W72" s="10">
        <f t="shared" si="5"/>
        <v>-4.1271611823759935E-3</v>
      </c>
      <c r="X72" s="12"/>
      <c r="Y72" s="8">
        <v>45665</v>
      </c>
      <c r="Z72" s="9">
        <v>7.99</v>
      </c>
      <c r="AA72" s="10">
        <f t="shared" si="6"/>
        <v>-8.6848635235732274E-3</v>
      </c>
      <c r="AB72" s="12"/>
      <c r="AC72" s="8">
        <v>45665</v>
      </c>
      <c r="AD72" s="9">
        <v>326.14999999999998</v>
      </c>
      <c r="AE72" s="10">
        <f t="shared" si="7"/>
        <v>-8.9638407778791507E-3</v>
      </c>
      <c r="AF72" s="12"/>
      <c r="AG72" s="8">
        <v>45665</v>
      </c>
      <c r="AH72" s="9">
        <v>271.33</v>
      </c>
      <c r="AI72" s="10">
        <f t="shared" si="8"/>
        <v>2.9754449884245915E-2</v>
      </c>
      <c r="AJ72" s="12"/>
      <c r="AK72" s="8">
        <v>45665</v>
      </c>
      <c r="AL72" s="14">
        <v>140.11000000000001</v>
      </c>
      <c r="AM72" s="117">
        <f t="shared" si="9"/>
        <v>-2.1407164264286571E-4</v>
      </c>
      <c r="AN72" s="124">
        <f t="shared" si="10"/>
        <v>2.3430562922874491E-3</v>
      </c>
    </row>
    <row r="73" spans="1:40" ht="15" customHeight="1" x14ac:dyDescent="0.2">
      <c r="A73" s="1">
        <v>45664</v>
      </c>
      <c r="B73" s="2">
        <v>1012.2</v>
      </c>
      <c r="C73" s="3">
        <f t="shared" si="0"/>
        <v>2.1134930643127436E-2</v>
      </c>
      <c r="D73" s="4"/>
      <c r="E73" s="1">
        <v>45664</v>
      </c>
      <c r="F73" s="2">
        <v>2292.6</v>
      </c>
      <c r="G73" s="3">
        <f t="shared" si="1"/>
        <v>1.1225547493548982E-2</v>
      </c>
      <c r="H73" s="5"/>
      <c r="I73" s="1">
        <v>45664</v>
      </c>
      <c r="J73" s="2">
        <v>288.32082400000002</v>
      </c>
      <c r="K73" s="3">
        <f t="shared" si="2"/>
        <v>-8.494730492337732E-4</v>
      </c>
      <c r="L73" s="5"/>
      <c r="M73" s="1">
        <v>45664</v>
      </c>
      <c r="N73" s="2">
        <v>128.86000000000001</v>
      </c>
      <c r="O73" s="3">
        <f t="shared" si="3"/>
        <v>2.5955414012738931E-2</v>
      </c>
      <c r="P73" s="5"/>
      <c r="Q73" s="1">
        <v>45664</v>
      </c>
      <c r="R73" s="2">
        <v>1420.9</v>
      </c>
      <c r="S73" s="3">
        <f t="shared" si="4"/>
        <v>2.6402282659732101E-2</v>
      </c>
      <c r="T73" s="5"/>
      <c r="U73" s="1">
        <v>45664</v>
      </c>
      <c r="V73" s="2">
        <v>448.25</v>
      </c>
      <c r="W73" s="3">
        <f t="shared" si="5"/>
        <v>1.3452407867962979E-2</v>
      </c>
      <c r="X73" s="5"/>
      <c r="Y73" s="1">
        <v>45664</v>
      </c>
      <c r="Z73" s="2">
        <v>8.06</v>
      </c>
      <c r="AA73" s="3">
        <f t="shared" si="6"/>
        <v>2.2842639593908753E-2</v>
      </c>
      <c r="AB73" s="5"/>
      <c r="AC73" s="1">
        <v>45664</v>
      </c>
      <c r="AD73" s="2">
        <v>329.1</v>
      </c>
      <c r="AE73" s="3">
        <f t="shared" si="7"/>
        <v>1.2303906490310768E-2</v>
      </c>
      <c r="AF73" s="5"/>
      <c r="AG73" s="1">
        <v>45664</v>
      </c>
      <c r="AH73" s="2">
        <v>263.49</v>
      </c>
      <c r="AI73" s="3">
        <f t="shared" si="8"/>
        <v>3.5894008491901275E-2</v>
      </c>
      <c r="AJ73" s="5"/>
      <c r="AK73" s="1">
        <v>45664</v>
      </c>
      <c r="AL73" s="7">
        <v>140.13999999999999</v>
      </c>
      <c r="AM73" s="116">
        <f t="shared" si="9"/>
        <v>-6.2169577728702574E-2</v>
      </c>
      <c r="AN73" s="124">
        <f t="shared" si="10"/>
        <v>1.0619208647529488E-2</v>
      </c>
    </row>
    <row r="74" spans="1:40" ht="15" customHeight="1" x14ac:dyDescent="0.2">
      <c r="A74" s="8">
        <v>45663</v>
      </c>
      <c r="B74" s="9">
        <v>991.25</v>
      </c>
      <c r="C74" s="10">
        <f t="shared" si="0"/>
        <v>-3.5655219379317149E-2</v>
      </c>
      <c r="D74" s="11"/>
      <c r="E74" s="8">
        <v>45663</v>
      </c>
      <c r="F74" s="9">
        <v>2267.15</v>
      </c>
      <c r="G74" s="10">
        <f t="shared" si="1"/>
        <v>-2.9452685203022244E-2</v>
      </c>
      <c r="H74" s="12"/>
      <c r="I74" s="8">
        <v>45663</v>
      </c>
      <c r="J74" s="9">
        <v>288.56595299999998</v>
      </c>
      <c r="K74" s="10">
        <f t="shared" si="2"/>
        <v>-5.0942279951837754E-4</v>
      </c>
      <c r="L74" s="12"/>
      <c r="M74" s="8">
        <v>45663</v>
      </c>
      <c r="N74" s="9">
        <v>125.6</v>
      </c>
      <c r="O74" s="10">
        <f t="shared" si="3"/>
        <v>-3.2282918560751939E-2</v>
      </c>
      <c r="P74" s="12"/>
      <c r="Q74" s="8">
        <v>45663</v>
      </c>
      <c r="R74" s="9">
        <v>1384.35</v>
      </c>
      <c r="S74" s="10">
        <f t="shared" si="4"/>
        <v>-3.9479618386817017E-2</v>
      </c>
      <c r="T74" s="12"/>
      <c r="U74" s="8">
        <v>45663</v>
      </c>
      <c r="V74" s="9">
        <v>442.3</v>
      </c>
      <c r="W74" s="10">
        <f t="shared" si="5"/>
        <v>-3.4806328423349631E-2</v>
      </c>
      <c r="X74" s="12"/>
      <c r="Y74" s="8">
        <v>45663</v>
      </c>
      <c r="Z74" s="9">
        <v>7.88</v>
      </c>
      <c r="AA74" s="10">
        <f t="shared" si="6"/>
        <v>-4.7158403869407506E-2</v>
      </c>
      <c r="AB74" s="12"/>
      <c r="AC74" s="8">
        <v>45663</v>
      </c>
      <c r="AD74" s="9">
        <v>325.10000000000002</v>
      </c>
      <c r="AE74" s="10">
        <f t="shared" si="7"/>
        <v>-1.065124771758974E-2</v>
      </c>
      <c r="AF74" s="12"/>
      <c r="AG74" s="8">
        <v>45663</v>
      </c>
      <c r="AH74" s="9">
        <v>254.36</v>
      </c>
      <c r="AI74" s="10">
        <f t="shared" si="8"/>
        <v>-1.7497778979489231E-2</v>
      </c>
      <c r="AJ74" s="12"/>
      <c r="AK74" s="8">
        <v>45663</v>
      </c>
      <c r="AL74" s="14">
        <v>149.43</v>
      </c>
      <c r="AM74" s="117">
        <f t="shared" si="9"/>
        <v>3.4332387346854176E-2</v>
      </c>
      <c r="AN74" s="124">
        <f t="shared" si="10"/>
        <v>-2.1316123597240867E-2</v>
      </c>
    </row>
    <row r="75" spans="1:40" ht="15" customHeight="1" x14ac:dyDescent="0.2">
      <c r="A75" s="1">
        <v>45660</v>
      </c>
      <c r="B75" s="2">
        <v>1027.9000000000001</v>
      </c>
      <c r="C75" s="3">
        <f t="shared" si="0"/>
        <v>-3.4417567502059709E-3</v>
      </c>
      <c r="D75" s="4"/>
      <c r="E75" s="1">
        <v>45660</v>
      </c>
      <c r="F75" s="2">
        <v>2335.9499999999998</v>
      </c>
      <c r="G75" s="3">
        <f t="shared" si="1"/>
        <v>-3.1153312706712066E-3</v>
      </c>
      <c r="H75" s="5"/>
      <c r="I75" s="1">
        <v>45660</v>
      </c>
      <c r="J75" s="2">
        <v>288.71303</v>
      </c>
      <c r="K75" s="3">
        <f t="shared" si="2"/>
        <v>-3.0776828231104392E-2</v>
      </c>
      <c r="L75" s="5"/>
      <c r="M75" s="1">
        <v>45660</v>
      </c>
      <c r="N75" s="2">
        <v>129.79</v>
      </c>
      <c r="O75" s="3">
        <f t="shared" si="3"/>
        <v>-3.5316698656430168E-3</v>
      </c>
      <c r="P75" s="5"/>
      <c r="Q75" s="1">
        <v>45660</v>
      </c>
      <c r="R75" s="2">
        <v>1441.25</v>
      </c>
      <c r="S75" s="3">
        <f t="shared" si="4"/>
        <v>7.4958045869848888E-2</v>
      </c>
      <c r="T75" s="5"/>
      <c r="U75" s="1">
        <v>45660</v>
      </c>
      <c r="V75" s="2">
        <v>458.25</v>
      </c>
      <c r="W75" s="3">
        <f t="shared" si="5"/>
        <v>1.889938854919393E-2</v>
      </c>
      <c r="X75" s="5"/>
      <c r="Y75" s="1">
        <v>45660</v>
      </c>
      <c r="Z75" s="2">
        <v>8.27</v>
      </c>
      <c r="AA75" s="3">
        <f t="shared" si="6"/>
        <v>1.5970515970515908E-2</v>
      </c>
      <c r="AB75" s="5"/>
      <c r="AC75" s="1">
        <v>45660</v>
      </c>
      <c r="AD75" s="2">
        <v>328.6</v>
      </c>
      <c r="AE75" s="3">
        <f t="shared" si="7"/>
        <v>-5.8992588110724498E-3</v>
      </c>
      <c r="AF75" s="5"/>
      <c r="AG75" s="1">
        <v>45660</v>
      </c>
      <c r="AH75" s="2">
        <v>258.89</v>
      </c>
      <c r="AI75" s="3">
        <f t="shared" si="8"/>
        <v>5.2098996220587557E-2</v>
      </c>
      <c r="AJ75" s="5"/>
      <c r="AK75" s="1">
        <v>45660</v>
      </c>
      <c r="AL75" s="7">
        <v>144.47</v>
      </c>
      <c r="AM75" s="116">
        <f t="shared" si="9"/>
        <v>4.4537632853734355E-2</v>
      </c>
      <c r="AN75" s="124">
        <f t="shared" si="10"/>
        <v>1.5969973453518364E-2</v>
      </c>
    </row>
    <row r="76" spans="1:40" ht="15" customHeight="1" x14ac:dyDescent="0.2">
      <c r="A76" s="8">
        <v>45659</v>
      </c>
      <c r="B76" s="9">
        <v>1031.45</v>
      </c>
      <c r="C76" s="10">
        <f t="shared" si="0"/>
        <v>-6.6929892141757152E-3</v>
      </c>
      <c r="D76" s="11"/>
      <c r="E76" s="8">
        <v>45659</v>
      </c>
      <c r="F76" s="9">
        <v>2343.25</v>
      </c>
      <c r="G76" s="10">
        <f t="shared" si="1"/>
        <v>1.674874709825791E-2</v>
      </c>
      <c r="H76" s="12"/>
      <c r="I76" s="8">
        <v>45659</v>
      </c>
      <c r="J76" s="9">
        <v>297.88085799999999</v>
      </c>
      <c r="K76" s="10">
        <f t="shared" si="2"/>
        <v>1.1655011243354219E-2</v>
      </c>
      <c r="L76" s="12"/>
      <c r="M76" s="8">
        <v>45659</v>
      </c>
      <c r="N76" s="9">
        <v>130.25</v>
      </c>
      <c r="O76" s="10">
        <f t="shared" si="3"/>
        <v>2.63178630525569E-2</v>
      </c>
      <c r="P76" s="12"/>
      <c r="Q76" s="8">
        <v>45659</v>
      </c>
      <c r="R76" s="9">
        <v>1340.75</v>
      </c>
      <c r="S76" s="10">
        <f t="shared" si="4"/>
        <v>6.1559778305621426E-2</v>
      </c>
      <c r="T76" s="12"/>
      <c r="U76" s="8">
        <v>45659</v>
      </c>
      <c r="V76" s="9">
        <v>449.75</v>
      </c>
      <c r="W76" s="10">
        <f t="shared" si="5"/>
        <v>1.1924850939363241E-2</v>
      </c>
      <c r="X76" s="12"/>
      <c r="Y76" s="8">
        <v>45659</v>
      </c>
      <c r="Z76" s="9">
        <v>8.14</v>
      </c>
      <c r="AA76" s="10">
        <f t="shared" si="6"/>
        <v>1.6229712858926382E-2</v>
      </c>
      <c r="AB76" s="12"/>
      <c r="AC76" s="8">
        <v>45659</v>
      </c>
      <c r="AD76" s="9">
        <v>330.55</v>
      </c>
      <c r="AE76" s="10">
        <f t="shared" si="7"/>
        <v>5.6282324307879161E-3</v>
      </c>
      <c r="AF76" s="12"/>
      <c r="AG76" s="8">
        <v>45659</v>
      </c>
      <c r="AH76" s="9">
        <v>246.07</v>
      </c>
      <c r="AI76" s="10">
        <f t="shared" si="8"/>
        <v>3.8489132728423803E-2</v>
      </c>
      <c r="AJ76" s="12"/>
      <c r="AK76" s="8">
        <v>45659</v>
      </c>
      <c r="AL76" s="14">
        <v>138.31</v>
      </c>
      <c r="AM76" s="117">
        <f t="shared" si="9"/>
        <v>2.9935214833569201E-2</v>
      </c>
      <c r="AN76" s="124">
        <f t="shared" si="10"/>
        <v>2.1179555427668528E-2</v>
      </c>
    </row>
    <row r="77" spans="1:40" ht="15" customHeight="1" x14ac:dyDescent="0.2">
      <c r="A77" s="1">
        <v>45658</v>
      </c>
      <c r="B77" s="2">
        <v>1038.4000000000001</v>
      </c>
      <c r="C77" s="3">
        <f t="shared" si="0"/>
        <v>-1.311537730469492E-2</v>
      </c>
      <c r="D77" s="4"/>
      <c r="E77" s="1">
        <v>45658</v>
      </c>
      <c r="F77" s="2">
        <v>2304.65</v>
      </c>
      <c r="G77" s="3">
        <f t="shared" si="1"/>
        <v>1.0213250925986905E-2</v>
      </c>
      <c r="H77" s="5"/>
      <c r="I77" s="1">
        <v>45658</v>
      </c>
      <c r="J77" s="2">
        <v>294.449051</v>
      </c>
      <c r="K77" s="3">
        <f t="shared" si="2"/>
        <v>-5.1349998314518253E-3</v>
      </c>
      <c r="L77" s="5"/>
      <c r="M77" s="1">
        <v>45658</v>
      </c>
      <c r="N77" s="2">
        <v>126.91</v>
      </c>
      <c r="O77" s="3">
        <f t="shared" si="3"/>
        <v>4.9971043269628534E-2</v>
      </c>
      <c r="P77" s="5"/>
      <c r="Q77" s="1">
        <v>45658</v>
      </c>
      <c r="R77" s="2">
        <v>1263</v>
      </c>
      <c r="S77" s="3">
        <f t="shared" si="4"/>
        <v>2.5287169704103718E-2</v>
      </c>
      <c r="T77" s="5"/>
      <c r="U77" s="1">
        <v>45658</v>
      </c>
      <c r="V77" s="2">
        <v>444.45</v>
      </c>
      <c r="W77" s="3">
        <f t="shared" si="5"/>
        <v>0</v>
      </c>
      <c r="X77" s="5"/>
      <c r="Y77" s="1">
        <v>45658</v>
      </c>
      <c r="Z77" s="2">
        <v>8.01</v>
      </c>
      <c r="AA77" s="3">
        <f t="shared" si="6"/>
        <v>8.8161209068009505E-3</v>
      </c>
      <c r="AB77" s="5"/>
      <c r="AC77" s="1">
        <v>45658</v>
      </c>
      <c r="AD77" s="2">
        <v>328.7</v>
      </c>
      <c r="AE77" s="3">
        <f t="shared" si="7"/>
        <v>6.7034572309689899E-2</v>
      </c>
      <c r="AF77" s="5"/>
      <c r="AG77" s="1">
        <v>45658</v>
      </c>
      <c r="AH77" s="2">
        <v>236.95</v>
      </c>
      <c r="AI77" s="3">
        <f t="shared" si="8"/>
        <v>-9.6133751306165527E-3</v>
      </c>
      <c r="AJ77" s="5"/>
      <c r="AK77" s="6">
        <v>45657</v>
      </c>
      <c r="AL77" s="7">
        <v>134.29</v>
      </c>
      <c r="AM77" s="116">
        <f t="shared" si="9"/>
        <v>-2.3274419957815207E-2</v>
      </c>
      <c r="AN77" s="124">
        <f t="shared" si="10"/>
        <v>1.1018398489163153E-2</v>
      </c>
    </row>
    <row r="78" spans="1:40" ht="15" customHeight="1" x14ac:dyDescent="0.2">
      <c r="A78" s="8">
        <v>45657</v>
      </c>
      <c r="B78" s="9">
        <v>1052.2</v>
      </c>
      <c r="C78" s="10">
        <f t="shared" si="0"/>
        <v>1.9771273502616982E-2</v>
      </c>
      <c r="D78" s="11"/>
      <c r="E78" s="8">
        <v>45657</v>
      </c>
      <c r="F78" s="9">
        <v>2281.35</v>
      </c>
      <c r="G78" s="10">
        <f t="shared" si="1"/>
        <v>-3.0154047853163668E-3</v>
      </c>
      <c r="H78" s="12"/>
      <c r="I78" s="8">
        <v>45657</v>
      </c>
      <c r="J78" s="9">
        <v>295.96885099999997</v>
      </c>
      <c r="K78" s="10">
        <f t="shared" si="2"/>
        <v>-6.0915370647693923E-3</v>
      </c>
      <c r="L78" s="12"/>
      <c r="M78" s="8">
        <v>45657</v>
      </c>
      <c r="N78" s="9">
        <v>120.87</v>
      </c>
      <c r="O78" s="10">
        <f t="shared" si="3"/>
        <v>4.9947880472550388E-2</v>
      </c>
      <c r="P78" s="12"/>
      <c r="Q78" s="8">
        <v>45657</v>
      </c>
      <c r="R78" s="9">
        <v>1231.8499999999999</v>
      </c>
      <c r="S78" s="10">
        <f t="shared" si="4"/>
        <v>1.3743159280747097E-2</v>
      </c>
      <c r="T78" s="12"/>
      <c r="U78" s="8">
        <v>45657</v>
      </c>
      <c r="V78" s="9">
        <v>444.45</v>
      </c>
      <c r="W78" s="10">
        <f t="shared" si="5"/>
        <v>1.0917775503241245E-2</v>
      </c>
      <c r="X78" s="12"/>
      <c r="Y78" s="8">
        <v>45657</v>
      </c>
      <c r="Z78" s="9">
        <v>7.94</v>
      </c>
      <c r="AA78" s="10">
        <f t="shared" si="6"/>
        <v>2.1879021879021909E-2</v>
      </c>
      <c r="AB78" s="12"/>
      <c r="AC78" s="8">
        <v>45657</v>
      </c>
      <c r="AD78" s="9">
        <v>308.05</v>
      </c>
      <c r="AE78" s="10">
        <f t="shared" si="7"/>
        <v>-6.296577946768056E-2</v>
      </c>
      <c r="AF78" s="12"/>
      <c r="AG78" s="8">
        <v>45657</v>
      </c>
      <c r="AH78" s="9">
        <v>239.25</v>
      </c>
      <c r="AI78" s="10">
        <f t="shared" si="8"/>
        <v>2.8368794326241176E-2</v>
      </c>
      <c r="AJ78" s="12"/>
      <c r="AK78" s="13">
        <v>45656</v>
      </c>
      <c r="AL78" s="14">
        <v>137.49</v>
      </c>
      <c r="AM78" s="117">
        <f t="shared" si="9"/>
        <v>3.5033939128532587E-3</v>
      </c>
      <c r="AN78" s="124">
        <f t="shared" si="10"/>
        <v>7.6058577559505736E-3</v>
      </c>
    </row>
    <row r="79" spans="1:40" ht="15" customHeight="1" x14ac:dyDescent="0.2">
      <c r="A79" s="1">
        <v>45656</v>
      </c>
      <c r="B79" s="2">
        <v>1031.8</v>
      </c>
      <c r="C79" s="3">
        <f t="shared" si="0"/>
        <v>-1.3905480957614569E-2</v>
      </c>
      <c r="D79" s="4"/>
      <c r="E79" s="1">
        <v>45656</v>
      </c>
      <c r="F79" s="2">
        <v>2288.25</v>
      </c>
      <c r="G79" s="3">
        <f t="shared" si="1"/>
        <v>7.4183323060668105E-3</v>
      </c>
      <c r="H79" s="5"/>
      <c r="I79" s="1">
        <v>45656</v>
      </c>
      <c r="J79" s="2">
        <v>297.78280599999999</v>
      </c>
      <c r="K79" s="3">
        <f t="shared" si="2"/>
        <v>-1.7470077258597727E-2</v>
      </c>
      <c r="L79" s="5"/>
      <c r="M79" s="1">
        <v>45656</v>
      </c>
      <c r="N79" s="2">
        <v>115.12</v>
      </c>
      <c r="O79" s="3">
        <f t="shared" si="3"/>
        <v>4.9981758482305683E-2</v>
      </c>
      <c r="P79" s="5"/>
      <c r="Q79" s="1">
        <v>45656</v>
      </c>
      <c r="R79" s="2">
        <v>1215.1500000000001</v>
      </c>
      <c r="S79" s="3">
        <f t="shared" si="4"/>
        <v>2.8219664917921827E-2</v>
      </c>
      <c r="T79" s="5"/>
      <c r="U79" s="1">
        <v>45656</v>
      </c>
      <c r="V79" s="2">
        <v>439.65</v>
      </c>
      <c r="W79" s="3">
        <f t="shared" si="5"/>
        <v>-2.5382398581245913E-2</v>
      </c>
      <c r="X79" s="5"/>
      <c r="Y79" s="1">
        <v>45656</v>
      </c>
      <c r="Z79" s="2">
        <v>7.77</v>
      </c>
      <c r="AA79" s="3">
        <f t="shared" si="6"/>
        <v>4.016064257028118E-2</v>
      </c>
      <c r="AB79" s="5"/>
      <c r="AC79" s="1">
        <v>45656</v>
      </c>
      <c r="AD79" s="2">
        <v>328.75</v>
      </c>
      <c r="AE79" s="3">
        <f t="shared" si="7"/>
        <v>-1.3669501822599628E-3</v>
      </c>
      <c r="AF79" s="5"/>
      <c r="AG79" s="1">
        <v>45656</v>
      </c>
      <c r="AH79" s="2">
        <v>232.65</v>
      </c>
      <c r="AI79" s="3">
        <f t="shared" si="8"/>
        <v>-1.7940059096665295E-2</v>
      </c>
      <c r="AJ79" s="5"/>
      <c r="AK79" s="6">
        <v>45653</v>
      </c>
      <c r="AL79" s="7">
        <v>137.01</v>
      </c>
      <c r="AM79" s="116">
        <f t="shared" si="9"/>
        <v>-2.086757664546568E-2</v>
      </c>
      <c r="AN79" s="124">
        <f t="shared" si="10"/>
        <v>2.8847855554726357E-3</v>
      </c>
    </row>
    <row r="80" spans="1:40" ht="15" customHeight="1" x14ac:dyDescent="0.2">
      <c r="A80" s="8">
        <v>45653</v>
      </c>
      <c r="B80" s="9">
        <v>1046.3499999999999</v>
      </c>
      <c r="C80" s="10">
        <f t="shared" si="0"/>
        <v>-1.0684063726185578E-2</v>
      </c>
      <c r="D80" s="11"/>
      <c r="E80" s="8">
        <v>45653</v>
      </c>
      <c r="F80" s="9">
        <v>2271.4</v>
      </c>
      <c r="G80" s="10">
        <f t="shared" si="1"/>
        <v>3.978076379066442E-3</v>
      </c>
      <c r="H80" s="12"/>
      <c r="I80" s="8">
        <v>45653</v>
      </c>
      <c r="J80" s="9">
        <v>303.07759499999997</v>
      </c>
      <c r="K80" s="10">
        <f t="shared" si="2"/>
        <v>1.3276515088005203E-2</v>
      </c>
      <c r="L80" s="12"/>
      <c r="M80" s="8">
        <v>45653</v>
      </c>
      <c r="N80" s="9">
        <v>109.64</v>
      </c>
      <c r="O80" s="10">
        <f t="shared" si="3"/>
        <v>4.9990423290557251E-2</v>
      </c>
      <c r="P80" s="12"/>
      <c r="Q80" s="8">
        <v>45653</v>
      </c>
      <c r="R80" s="9">
        <v>1181.8</v>
      </c>
      <c r="S80" s="10">
        <f t="shared" si="4"/>
        <v>1.242182815043269E-2</v>
      </c>
      <c r="T80" s="12"/>
      <c r="U80" s="8">
        <v>45653</v>
      </c>
      <c r="V80" s="9">
        <v>451.1</v>
      </c>
      <c r="W80" s="10">
        <f t="shared" si="5"/>
        <v>-2.0306222173960164E-2</v>
      </c>
      <c r="X80" s="12"/>
      <c r="Y80" s="8">
        <v>45653</v>
      </c>
      <c r="Z80" s="9">
        <v>7.47</v>
      </c>
      <c r="AA80" s="10">
        <f t="shared" si="6"/>
        <v>-1.1904761904761862E-2</v>
      </c>
      <c r="AB80" s="12"/>
      <c r="AC80" s="8">
        <v>45653</v>
      </c>
      <c r="AD80" s="9">
        <v>329.2</v>
      </c>
      <c r="AE80" s="10">
        <f t="shared" si="7"/>
        <v>2.5864755375506476E-2</v>
      </c>
      <c r="AF80" s="12"/>
      <c r="AG80" s="8">
        <v>45653</v>
      </c>
      <c r="AH80" s="9">
        <v>236.9</v>
      </c>
      <c r="AI80" s="10">
        <f t="shared" si="8"/>
        <v>-1.3943808532778323E-2</v>
      </c>
      <c r="AJ80" s="12"/>
      <c r="AK80" s="13">
        <v>45652</v>
      </c>
      <c r="AL80" s="14">
        <v>139.93</v>
      </c>
      <c r="AM80" s="117">
        <f t="shared" si="9"/>
        <v>-2.068178576522528E-3</v>
      </c>
      <c r="AN80" s="124">
        <f t="shared" si="10"/>
        <v>4.6624563369359615E-3</v>
      </c>
    </row>
    <row r="81" spans="1:40" ht="15" customHeight="1" x14ac:dyDescent="0.2">
      <c r="A81" s="1">
        <v>45652</v>
      </c>
      <c r="B81" s="2">
        <v>1057.6500000000001</v>
      </c>
      <c r="C81" s="3">
        <f t="shared" si="0"/>
        <v>-9.3199700262268648E-3</v>
      </c>
      <c r="D81" s="4"/>
      <c r="E81" s="1">
        <v>45652</v>
      </c>
      <c r="F81" s="2">
        <v>2262.4</v>
      </c>
      <c r="G81" s="3">
        <f t="shared" si="1"/>
        <v>-9.4570928196147097E-3</v>
      </c>
      <c r="H81" s="5"/>
      <c r="I81" s="1">
        <v>45652</v>
      </c>
      <c r="J81" s="2">
        <v>299.10650299999998</v>
      </c>
      <c r="K81" s="3">
        <f t="shared" si="2"/>
        <v>-8.1886976043321624E-4</v>
      </c>
      <c r="L81" s="5"/>
      <c r="M81" s="1">
        <v>45652</v>
      </c>
      <c r="N81" s="2">
        <v>104.42</v>
      </c>
      <c r="O81" s="3">
        <f t="shared" si="3"/>
        <v>4.9974861739567666E-2</v>
      </c>
      <c r="P81" s="5"/>
      <c r="Q81" s="1">
        <v>45652</v>
      </c>
      <c r="R81" s="2">
        <v>1167.3</v>
      </c>
      <c r="S81" s="3">
        <f t="shared" si="4"/>
        <v>-1.8374469158642825E-2</v>
      </c>
      <c r="T81" s="5"/>
      <c r="U81" s="1">
        <v>45652</v>
      </c>
      <c r="V81" s="2">
        <v>460.45</v>
      </c>
      <c r="W81" s="3">
        <f t="shared" si="5"/>
        <v>-3.5706557022290308E-3</v>
      </c>
      <c r="X81" s="5"/>
      <c r="Y81" s="1">
        <v>45652</v>
      </c>
      <c r="Z81" s="2">
        <v>7.56</v>
      </c>
      <c r="AA81" s="3">
        <f t="shared" si="6"/>
        <v>1.3404825737265424E-2</v>
      </c>
      <c r="AB81" s="5"/>
      <c r="AC81" s="1">
        <v>45652</v>
      </c>
      <c r="AD81" s="2">
        <v>320.89999999999998</v>
      </c>
      <c r="AE81" s="3">
        <f t="shared" si="7"/>
        <v>7.0610387572571653E-3</v>
      </c>
      <c r="AF81" s="5"/>
      <c r="AG81" s="1">
        <v>45652</v>
      </c>
      <c r="AH81" s="2">
        <v>240.25</v>
      </c>
      <c r="AI81" s="3">
        <f t="shared" si="8"/>
        <v>5.4404687173048583E-3</v>
      </c>
      <c r="AJ81" s="5"/>
      <c r="AK81" s="6">
        <v>45650</v>
      </c>
      <c r="AL81" s="7">
        <v>140.22</v>
      </c>
      <c r="AM81" s="116">
        <f t="shared" si="9"/>
        <v>3.9378535118494984E-3</v>
      </c>
      <c r="AN81" s="124">
        <f t="shared" si="10"/>
        <v>3.8277990996097976E-3</v>
      </c>
    </row>
    <row r="82" spans="1:40" ht="15" customHeight="1" x14ac:dyDescent="0.2">
      <c r="A82" s="8">
        <v>45650</v>
      </c>
      <c r="B82" s="9">
        <v>1067.5999999999999</v>
      </c>
      <c r="C82" s="10">
        <f t="shared" si="0"/>
        <v>3.2245588590766205E-2</v>
      </c>
      <c r="D82" s="11"/>
      <c r="E82" s="8">
        <v>45650</v>
      </c>
      <c r="F82" s="9">
        <v>2284</v>
      </c>
      <c r="G82" s="10">
        <f t="shared" si="1"/>
        <v>2.1060021060022027E-3</v>
      </c>
      <c r="H82" s="12"/>
      <c r="I82" s="8">
        <v>45650</v>
      </c>
      <c r="J82" s="9">
        <v>299.35163299999999</v>
      </c>
      <c r="K82" s="10">
        <f t="shared" si="2"/>
        <v>-8.4442986644877038E-3</v>
      </c>
      <c r="L82" s="12"/>
      <c r="M82" s="8">
        <v>45650</v>
      </c>
      <c r="N82" s="9">
        <v>99.45</v>
      </c>
      <c r="O82" s="10">
        <f t="shared" si="3"/>
        <v>-3.90625E-3</v>
      </c>
      <c r="P82" s="12"/>
      <c r="Q82" s="8">
        <v>45650</v>
      </c>
      <c r="R82" s="9">
        <v>1189.1500000000001</v>
      </c>
      <c r="S82" s="10">
        <f t="shared" si="4"/>
        <v>2.2748774404403482E-2</v>
      </c>
      <c r="T82" s="12"/>
      <c r="U82" s="8">
        <v>45650</v>
      </c>
      <c r="V82" s="9">
        <v>462.1</v>
      </c>
      <c r="W82" s="10">
        <f t="shared" si="5"/>
        <v>-2.3457311918850254E-2</v>
      </c>
      <c r="X82" s="12"/>
      <c r="Y82" s="8">
        <v>45650</v>
      </c>
      <c r="Z82" s="9">
        <v>7.46</v>
      </c>
      <c r="AA82" s="10">
        <f t="shared" si="6"/>
        <v>-1.3386880856760541E-3</v>
      </c>
      <c r="AB82" s="12"/>
      <c r="AC82" s="8">
        <v>45650</v>
      </c>
      <c r="AD82" s="9">
        <v>318.64999999999998</v>
      </c>
      <c r="AE82" s="10">
        <f t="shared" si="7"/>
        <v>8.8649675478864598E-3</v>
      </c>
      <c r="AF82" s="12"/>
      <c r="AG82" s="8">
        <v>45650</v>
      </c>
      <c r="AH82" s="9">
        <v>238.95</v>
      </c>
      <c r="AI82" s="10">
        <f t="shared" si="8"/>
        <v>-7.8887274237077198E-3</v>
      </c>
      <c r="AJ82" s="12"/>
      <c r="AK82" s="13">
        <v>45649</v>
      </c>
      <c r="AL82" s="14">
        <v>139.66999999999999</v>
      </c>
      <c r="AM82" s="117">
        <f t="shared" si="9"/>
        <v>3.6896807720861124E-2</v>
      </c>
      <c r="AN82" s="124">
        <f t="shared" si="10"/>
        <v>5.782686427719775E-3</v>
      </c>
    </row>
    <row r="83" spans="1:40" ht="15" customHeight="1" x14ac:dyDescent="0.2">
      <c r="A83" s="1">
        <v>45649</v>
      </c>
      <c r="B83" s="2">
        <v>1034.25</v>
      </c>
      <c r="C83" s="3">
        <f t="shared" si="0"/>
        <v>5.2485785099869453E-3</v>
      </c>
      <c r="D83" s="4"/>
      <c r="E83" s="1">
        <v>45649</v>
      </c>
      <c r="F83" s="2">
        <v>2279.1999999999998</v>
      </c>
      <c r="G83" s="3">
        <f t="shared" si="1"/>
        <v>-1.380156417727374E-3</v>
      </c>
      <c r="H83" s="5"/>
      <c r="I83" s="1">
        <v>45649</v>
      </c>
      <c r="J83" s="2">
        <v>301.90097500000002</v>
      </c>
      <c r="K83" s="3">
        <f t="shared" si="2"/>
        <v>8.8466577113408551E-3</v>
      </c>
      <c r="L83" s="5"/>
      <c r="M83" s="1">
        <v>45649</v>
      </c>
      <c r="N83" s="2">
        <v>99.84</v>
      </c>
      <c r="O83" s="3">
        <f t="shared" si="3"/>
        <v>-1.6257759385161052E-2</v>
      </c>
      <c r="P83" s="5"/>
      <c r="Q83" s="1">
        <v>45649</v>
      </c>
      <c r="R83" s="2">
        <v>1162.7</v>
      </c>
      <c r="S83" s="3">
        <f t="shared" si="4"/>
        <v>2.4405286343612387E-2</v>
      </c>
      <c r="T83" s="5"/>
      <c r="U83" s="1">
        <v>45649</v>
      </c>
      <c r="V83" s="2">
        <v>473.2</v>
      </c>
      <c r="W83" s="3">
        <f t="shared" si="5"/>
        <v>-8.4861183865898582E-3</v>
      </c>
      <c r="X83" s="5"/>
      <c r="Y83" s="1">
        <v>45649</v>
      </c>
      <c r="Z83" s="2">
        <v>7.47</v>
      </c>
      <c r="AA83" s="3">
        <f t="shared" si="6"/>
        <v>9.4594594594594739E-3</v>
      </c>
      <c r="AB83" s="5"/>
      <c r="AC83" s="1">
        <v>45649</v>
      </c>
      <c r="AD83" s="2">
        <v>315.85000000000002</v>
      </c>
      <c r="AE83" s="3">
        <f t="shared" si="7"/>
        <v>8.576830525953949E-2</v>
      </c>
      <c r="AF83" s="5"/>
      <c r="AG83" s="1">
        <v>45649</v>
      </c>
      <c r="AH83" s="2">
        <v>240.85</v>
      </c>
      <c r="AI83" s="3">
        <f t="shared" si="8"/>
        <v>1.5816111345423822E-2</v>
      </c>
      <c r="AJ83" s="5"/>
      <c r="AK83" s="6">
        <v>45646</v>
      </c>
      <c r="AL83" s="7">
        <v>134.69999999999999</v>
      </c>
      <c r="AM83" s="116">
        <f t="shared" si="9"/>
        <v>3.0762167125803375E-2</v>
      </c>
      <c r="AN83" s="124">
        <f t="shared" si="10"/>
        <v>1.5418253156568808E-2</v>
      </c>
    </row>
    <row r="84" spans="1:40" ht="15" customHeight="1" x14ac:dyDescent="0.2">
      <c r="A84" s="8">
        <v>45646</v>
      </c>
      <c r="B84" s="9">
        <v>1028.8499999999999</v>
      </c>
      <c r="C84" s="10">
        <f t="shared" si="0"/>
        <v>-2.8974564673682313E-2</v>
      </c>
      <c r="D84" s="11"/>
      <c r="E84" s="8">
        <v>45646</v>
      </c>
      <c r="F84" s="9">
        <v>2282.35</v>
      </c>
      <c r="G84" s="10">
        <f t="shared" si="1"/>
        <v>-4.1451229356197494E-3</v>
      </c>
      <c r="H84" s="12"/>
      <c r="I84" s="8">
        <v>45646</v>
      </c>
      <c r="J84" s="9">
        <v>299.253581</v>
      </c>
      <c r="K84" s="10">
        <f t="shared" si="2"/>
        <v>-2.4140686751966456E-2</v>
      </c>
      <c r="L84" s="12"/>
      <c r="M84" s="8">
        <v>45646</v>
      </c>
      <c r="N84" s="9">
        <v>101.49</v>
      </c>
      <c r="O84" s="10">
        <f t="shared" si="3"/>
        <v>-4.7400037544584328E-2</v>
      </c>
      <c r="P84" s="12"/>
      <c r="Q84" s="8">
        <v>45646</v>
      </c>
      <c r="R84" s="9">
        <v>1135</v>
      </c>
      <c r="S84" s="10">
        <f t="shared" si="4"/>
        <v>-5.6071491151218344E-3</v>
      </c>
      <c r="T84" s="12"/>
      <c r="U84" s="8">
        <v>45646</v>
      </c>
      <c r="V84" s="9">
        <v>477.25</v>
      </c>
      <c r="W84" s="10">
        <f t="shared" si="5"/>
        <v>-3.0570790168596429E-2</v>
      </c>
      <c r="X84" s="12"/>
      <c r="Y84" s="8">
        <v>45646</v>
      </c>
      <c r="Z84" s="9">
        <v>7.4</v>
      </c>
      <c r="AA84" s="10">
        <f t="shared" si="6"/>
        <v>-3.7711313394018231E-2</v>
      </c>
      <c r="AB84" s="12"/>
      <c r="AC84" s="8">
        <v>45646</v>
      </c>
      <c r="AD84" s="9">
        <v>290.89999999999998</v>
      </c>
      <c r="AE84" s="10">
        <f t="shared" si="7"/>
        <v>-2.0373800303081335E-2</v>
      </c>
      <c r="AF84" s="12"/>
      <c r="AG84" s="8">
        <v>45646</v>
      </c>
      <c r="AH84" s="9">
        <v>237.1</v>
      </c>
      <c r="AI84" s="10">
        <f t="shared" si="8"/>
        <v>-1.964027289642345E-2</v>
      </c>
      <c r="AJ84" s="12"/>
      <c r="AK84" s="13">
        <v>45645</v>
      </c>
      <c r="AL84" s="14">
        <v>130.68</v>
      </c>
      <c r="AM84" s="117">
        <f t="shared" si="9"/>
        <v>1.3730509657901013E-2</v>
      </c>
      <c r="AN84" s="124">
        <f t="shared" si="10"/>
        <v>-2.0483322812519311E-2</v>
      </c>
    </row>
    <row r="85" spans="1:40" ht="15" customHeight="1" x14ac:dyDescent="0.2">
      <c r="A85" s="1">
        <v>45645</v>
      </c>
      <c r="B85" s="2">
        <v>1059.55</v>
      </c>
      <c r="C85" s="3">
        <f t="shared" si="0"/>
        <v>2.2702549307098696E-3</v>
      </c>
      <c r="D85" s="4"/>
      <c r="E85" s="1">
        <v>45645</v>
      </c>
      <c r="F85" s="2">
        <v>2291.85</v>
      </c>
      <c r="G85" s="3">
        <f t="shared" si="1"/>
        <v>-2.2852757466584217E-2</v>
      </c>
      <c r="H85" s="5"/>
      <c r="I85" s="1">
        <v>45645</v>
      </c>
      <c r="J85" s="2">
        <v>306.65647899999999</v>
      </c>
      <c r="K85" s="3">
        <f t="shared" si="2"/>
        <v>4.7984498694098043E-4</v>
      </c>
      <c r="L85" s="5"/>
      <c r="M85" s="1">
        <v>45645</v>
      </c>
      <c r="N85" s="2">
        <v>106.54</v>
      </c>
      <c r="O85" s="3">
        <f t="shared" si="3"/>
        <v>-1.8516812528788451E-2</v>
      </c>
      <c r="P85" s="5"/>
      <c r="Q85" s="1">
        <v>45645</v>
      </c>
      <c r="R85" s="2">
        <v>1141.4000000000001</v>
      </c>
      <c r="S85" s="3">
        <f t="shared" si="4"/>
        <v>-3.1357406543047306E-2</v>
      </c>
      <c r="T85" s="5"/>
      <c r="U85" s="1">
        <v>45645</v>
      </c>
      <c r="V85" s="2">
        <v>492.3</v>
      </c>
      <c r="W85" s="3">
        <f t="shared" si="5"/>
        <v>-8.9582284851534855E-3</v>
      </c>
      <c r="X85" s="5"/>
      <c r="Y85" s="1">
        <v>45645</v>
      </c>
      <c r="Z85" s="2">
        <v>7.69</v>
      </c>
      <c r="AA85" s="3">
        <f t="shared" si="6"/>
        <v>-1.2836970474967901E-2</v>
      </c>
      <c r="AB85" s="5"/>
      <c r="AC85" s="1">
        <v>45645</v>
      </c>
      <c r="AD85" s="2">
        <v>296.95</v>
      </c>
      <c r="AE85" s="3">
        <f t="shared" si="7"/>
        <v>-7.1882313607489756E-3</v>
      </c>
      <c r="AF85" s="5"/>
      <c r="AG85" s="1">
        <v>45645</v>
      </c>
      <c r="AH85" s="2">
        <v>241.85</v>
      </c>
      <c r="AI85" s="3">
        <f t="shared" si="8"/>
        <v>-9.4204382551710264E-3</v>
      </c>
      <c r="AJ85" s="5"/>
      <c r="AK85" s="6">
        <v>45644</v>
      </c>
      <c r="AL85" s="7">
        <v>128.91</v>
      </c>
      <c r="AM85" s="116">
        <f t="shared" si="9"/>
        <v>-1.135056369353471E-2</v>
      </c>
      <c r="AN85" s="124">
        <f t="shared" si="10"/>
        <v>-1.1973130889034523E-2</v>
      </c>
    </row>
    <row r="86" spans="1:40" ht="15" customHeight="1" x14ac:dyDescent="0.2">
      <c r="A86" s="8">
        <v>45644</v>
      </c>
      <c r="B86" s="9">
        <v>1057.1500000000001</v>
      </c>
      <c r="C86" s="10">
        <f t="shared" si="0"/>
        <v>-1.4450193446138071E-2</v>
      </c>
      <c r="D86" s="11"/>
      <c r="E86" s="8">
        <v>45644</v>
      </c>
      <c r="F86" s="9">
        <v>2345.4499999999998</v>
      </c>
      <c r="G86" s="10">
        <f t="shared" si="1"/>
        <v>-4.4779286926995843E-3</v>
      </c>
      <c r="H86" s="12"/>
      <c r="I86" s="8">
        <v>45644</v>
      </c>
      <c r="J86" s="9">
        <v>306.50940200000002</v>
      </c>
      <c r="K86" s="10">
        <f t="shared" si="2"/>
        <v>1.214181907478129E-2</v>
      </c>
      <c r="L86" s="12"/>
      <c r="M86" s="8">
        <v>45644</v>
      </c>
      <c r="N86" s="9">
        <v>108.55</v>
      </c>
      <c r="O86" s="10">
        <f t="shared" si="3"/>
        <v>-2.1983962519145805E-2</v>
      </c>
      <c r="P86" s="12"/>
      <c r="Q86" s="8">
        <v>45644</v>
      </c>
      <c r="R86" s="9">
        <v>1178.3499999999999</v>
      </c>
      <c r="S86" s="10">
        <f t="shared" si="4"/>
        <v>2.1321776814734461E-2</v>
      </c>
      <c r="T86" s="12"/>
      <c r="U86" s="8">
        <v>45644</v>
      </c>
      <c r="V86" s="9">
        <v>496.75</v>
      </c>
      <c r="W86" s="10">
        <f t="shared" si="5"/>
        <v>-1.2817965023847355E-2</v>
      </c>
      <c r="X86" s="12"/>
      <c r="Y86" s="8">
        <v>45644</v>
      </c>
      <c r="Z86" s="9">
        <v>7.79</v>
      </c>
      <c r="AA86" s="10">
        <f t="shared" si="6"/>
        <v>-2.5608194622278591E-3</v>
      </c>
      <c r="AB86" s="12"/>
      <c r="AC86" s="8">
        <v>45644</v>
      </c>
      <c r="AD86" s="9">
        <v>299.10000000000002</v>
      </c>
      <c r="AE86" s="10">
        <f t="shared" si="7"/>
        <v>-1.2545394519643316E-2</v>
      </c>
      <c r="AF86" s="12"/>
      <c r="AG86" s="8">
        <v>45644</v>
      </c>
      <c r="AH86" s="9">
        <v>244.15</v>
      </c>
      <c r="AI86" s="10">
        <f t="shared" si="8"/>
        <v>-1.3136620856911918E-2</v>
      </c>
      <c r="AJ86" s="12"/>
      <c r="AK86" s="13">
        <v>45643</v>
      </c>
      <c r="AL86" s="14">
        <v>130.38999999999999</v>
      </c>
      <c r="AM86" s="117">
        <f t="shared" si="9"/>
        <v>-1.2196969696969817E-2</v>
      </c>
      <c r="AN86" s="124">
        <f t="shared" si="10"/>
        <v>-6.0706258328067971E-3</v>
      </c>
    </row>
    <row r="87" spans="1:40" ht="15" customHeight="1" x14ac:dyDescent="0.2">
      <c r="A87" s="1">
        <v>45643</v>
      </c>
      <c r="B87" s="2">
        <v>1072.6500000000001</v>
      </c>
      <c r="C87" s="3">
        <f t="shared" si="0"/>
        <v>-1.1154643927172025E-2</v>
      </c>
      <c r="D87" s="4"/>
      <c r="E87" s="1">
        <v>45643</v>
      </c>
      <c r="F87" s="2">
        <v>2356</v>
      </c>
      <c r="G87" s="3">
        <f t="shared" si="1"/>
        <v>-1.9252783848475397E-2</v>
      </c>
      <c r="H87" s="5"/>
      <c r="I87" s="1">
        <v>45643</v>
      </c>
      <c r="J87" s="2">
        <v>302.83246500000001</v>
      </c>
      <c r="K87" s="3">
        <f t="shared" si="2"/>
        <v>-1.1319543786837416E-3</v>
      </c>
      <c r="L87" s="5"/>
      <c r="M87" s="1">
        <v>45643</v>
      </c>
      <c r="N87" s="2">
        <v>110.99</v>
      </c>
      <c r="O87" s="3">
        <f t="shared" si="3"/>
        <v>-1.4560951789043819E-2</v>
      </c>
      <c r="P87" s="5"/>
      <c r="Q87" s="1">
        <v>45643</v>
      </c>
      <c r="R87" s="2">
        <v>1153.75</v>
      </c>
      <c r="S87" s="3">
        <f t="shared" si="4"/>
        <v>4.3525571273121955E-3</v>
      </c>
      <c r="T87" s="5"/>
      <c r="U87" s="1">
        <v>45643</v>
      </c>
      <c r="V87" s="2">
        <v>503.2</v>
      </c>
      <c r="W87" s="3">
        <f t="shared" si="5"/>
        <v>-1.9962995423118191E-2</v>
      </c>
      <c r="X87" s="5"/>
      <c r="Y87" s="1">
        <v>45643</v>
      </c>
      <c r="Z87" s="2">
        <v>7.81</v>
      </c>
      <c r="AA87" s="3">
        <f t="shared" si="6"/>
        <v>-2.2528160200250391E-2</v>
      </c>
      <c r="AB87" s="5"/>
      <c r="AC87" s="1">
        <v>45643</v>
      </c>
      <c r="AD87" s="2">
        <v>302.89999999999998</v>
      </c>
      <c r="AE87" s="3">
        <f t="shared" si="7"/>
        <v>-9.1593065096500226E-3</v>
      </c>
      <c r="AF87" s="5"/>
      <c r="AG87" s="1">
        <v>45643</v>
      </c>
      <c r="AH87" s="2">
        <v>247.4</v>
      </c>
      <c r="AI87" s="3">
        <f t="shared" si="8"/>
        <v>-1.7474185861795055E-2</v>
      </c>
      <c r="AJ87" s="5"/>
      <c r="AK87" s="6">
        <v>45642</v>
      </c>
      <c r="AL87" s="7">
        <v>132</v>
      </c>
      <c r="AM87" s="116">
        <f t="shared" si="9"/>
        <v>-1.6759776536312887E-2</v>
      </c>
      <c r="AN87" s="124">
        <f t="shared" si="10"/>
        <v>-1.2763220134718933E-2</v>
      </c>
    </row>
    <row r="88" spans="1:40" ht="15" customHeight="1" x14ac:dyDescent="0.2">
      <c r="A88" s="8">
        <v>45642</v>
      </c>
      <c r="B88" s="9">
        <v>1084.75</v>
      </c>
      <c r="C88" s="10">
        <f t="shared" si="0"/>
        <v>-8.0471857711124084E-3</v>
      </c>
      <c r="D88" s="11"/>
      <c r="E88" s="8">
        <v>45642</v>
      </c>
      <c r="F88" s="9">
        <v>2402.25</v>
      </c>
      <c r="G88" s="10">
        <f t="shared" si="1"/>
        <v>-2.2428509127158103E-3</v>
      </c>
      <c r="H88" s="12"/>
      <c r="I88" s="8">
        <v>45642</v>
      </c>
      <c r="J88" s="9">
        <v>303.17564599999997</v>
      </c>
      <c r="K88" s="10">
        <f t="shared" si="2"/>
        <v>-2.4197443335333135E-3</v>
      </c>
      <c r="L88" s="12"/>
      <c r="M88" s="8">
        <v>45642</v>
      </c>
      <c r="N88" s="9">
        <v>112.63</v>
      </c>
      <c r="O88" s="10">
        <f t="shared" si="3"/>
        <v>-2.5681898689338123E-3</v>
      </c>
      <c r="P88" s="12"/>
      <c r="Q88" s="8">
        <v>45642</v>
      </c>
      <c r="R88" s="9">
        <v>1148.75</v>
      </c>
      <c r="S88" s="10">
        <f t="shared" si="4"/>
        <v>2.966880293999008E-2</v>
      </c>
      <c r="T88" s="12"/>
      <c r="U88" s="8">
        <v>45642</v>
      </c>
      <c r="V88" s="9">
        <v>513.45000000000005</v>
      </c>
      <c r="W88" s="10">
        <f t="shared" si="5"/>
        <v>-1.1645813282001871E-2</v>
      </c>
      <c r="X88" s="12"/>
      <c r="Y88" s="8">
        <v>45642</v>
      </c>
      <c r="Z88" s="9">
        <v>7.99</v>
      </c>
      <c r="AA88" s="10">
        <f t="shared" si="6"/>
        <v>0</v>
      </c>
      <c r="AB88" s="12"/>
      <c r="AC88" s="8">
        <v>45642</v>
      </c>
      <c r="AD88" s="9">
        <v>305.7</v>
      </c>
      <c r="AE88" s="10">
        <f t="shared" si="7"/>
        <v>-1.1436039862767755E-3</v>
      </c>
      <c r="AF88" s="12"/>
      <c r="AG88" s="8">
        <v>45642</v>
      </c>
      <c r="AH88" s="9">
        <v>251.8</v>
      </c>
      <c r="AI88" s="10">
        <f t="shared" si="8"/>
        <v>-9.6361848574237907E-3</v>
      </c>
      <c r="AJ88" s="12"/>
      <c r="AK88" s="13">
        <v>45639</v>
      </c>
      <c r="AL88" s="14">
        <v>134.25</v>
      </c>
      <c r="AM88" s="117">
        <f t="shared" si="9"/>
        <v>-2.249890782000874E-2</v>
      </c>
      <c r="AN88" s="124">
        <f t="shared" si="10"/>
        <v>-3.0533677892016445E-3</v>
      </c>
    </row>
    <row r="89" spans="1:40" ht="15" customHeight="1" x14ac:dyDescent="0.2">
      <c r="A89" s="1">
        <v>45639</v>
      </c>
      <c r="B89" s="2">
        <v>1093.55</v>
      </c>
      <c r="C89" s="3">
        <f t="shared" si="0"/>
        <v>-6.1346905389438877E-3</v>
      </c>
      <c r="D89" s="4"/>
      <c r="E89" s="1">
        <v>45639</v>
      </c>
      <c r="F89" s="2">
        <v>2407.65</v>
      </c>
      <c r="G89" s="3">
        <f t="shared" si="1"/>
        <v>7.5746479462659444E-3</v>
      </c>
      <c r="H89" s="5"/>
      <c r="I89" s="1">
        <v>45639</v>
      </c>
      <c r="J89" s="2">
        <v>303.91103299999997</v>
      </c>
      <c r="K89" s="3">
        <f t="shared" si="2"/>
        <v>2.7499162384472253E-3</v>
      </c>
      <c r="L89" s="5"/>
      <c r="M89" s="1">
        <v>45639</v>
      </c>
      <c r="N89" s="2">
        <v>112.92</v>
      </c>
      <c r="O89" s="3">
        <f t="shared" si="3"/>
        <v>-5.3730291552893661E-3</v>
      </c>
      <c r="P89" s="5"/>
      <c r="Q89" s="1">
        <v>45639</v>
      </c>
      <c r="R89" s="2">
        <v>1115.6500000000001</v>
      </c>
      <c r="S89" s="3">
        <f t="shared" si="4"/>
        <v>1.5889637588781591E-2</v>
      </c>
      <c r="T89" s="5"/>
      <c r="U89" s="1">
        <v>45639</v>
      </c>
      <c r="V89" s="2">
        <v>519.5</v>
      </c>
      <c r="W89" s="3">
        <f t="shared" si="5"/>
        <v>-4.7892720306513814E-3</v>
      </c>
      <c r="X89" s="5"/>
      <c r="Y89" s="1">
        <v>45639</v>
      </c>
      <c r="Z89" s="2">
        <v>7.99</v>
      </c>
      <c r="AA89" s="3">
        <f t="shared" si="6"/>
        <v>1.653944020356235E-2</v>
      </c>
      <c r="AB89" s="5"/>
      <c r="AC89" s="1">
        <v>45639</v>
      </c>
      <c r="AD89" s="2">
        <v>306.05</v>
      </c>
      <c r="AE89" s="3">
        <f t="shared" si="7"/>
        <v>-4.5535859489347352E-3</v>
      </c>
      <c r="AF89" s="5"/>
      <c r="AG89" s="1">
        <v>45639</v>
      </c>
      <c r="AH89" s="2">
        <v>254.25</v>
      </c>
      <c r="AI89" s="3">
        <f t="shared" si="8"/>
        <v>7.8724660499895904E-4</v>
      </c>
      <c r="AJ89" s="5"/>
      <c r="AK89" s="1">
        <v>45638</v>
      </c>
      <c r="AL89" s="7">
        <v>137.34</v>
      </c>
      <c r="AM89" s="116">
        <f t="shared" si="9"/>
        <v>-1.4141124111693326E-2</v>
      </c>
      <c r="AN89" s="124">
        <f t="shared" si="10"/>
        <v>8.5491867965433734E-4</v>
      </c>
    </row>
    <row r="90" spans="1:40" ht="15" customHeight="1" x14ac:dyDescent="0.2">
      <c r="A90" s="8">
        <v>45638</v>
      </c>
      <c r="B90" s="9">
        <v>1100.3</v>
      </c>
      <c r="C90" s="10">
        <f t="shared" si="0"/>
        <v>-2.252032159196915E-2</v>
      </c>
      <c r="D90" s="11"/>
      <c r="E90" s="8">
        <v>45638</v>
      </c>
      <c r="F90" s="9">
        <v>2389.5500000000002</v>
      </c>
      <c r="G90" s="10">
        <f t="shared" si="1"/>
        <v>-1.1479750134447575E-2</v>
      </c>
      <c r="H90" s="12"/>
      <c r="I90" s="8">
        <v>45638</v>
      </c>
      <c r="J90" s="9">
        <v>303.07759499999997</v>
      </c>
      <c r="K90" s="10">
        <f t="shared" si="2"/>
        <v>3.2362580994460544E-4</v>
      </c>
      <c r="L90" s="12"/>
      <c r="M90" s="8">
        <v>45638</v>
      </c>
      <c r="N90" s="9">
        <v>113.53</v>
      </c>
      <c r="O90" s="10">
        <f t="shared" si="3"/>
        <v>-9.1639029499039903E-3</v>
      </c>
      <c r="P90" s="12"/>
      <c r="Q90" s="8">
        <v>45638</v>
      </c>
      <c r="R90" s="9">
        <v>1098.2</v>
      </c>
      <c r="S90" s="10">
        <f t="shared" si="4"/>
        <v>-1.7490494296577896E-2</v>
      </c>
      <c r="T90" s="12"/>
      <c r="U90" s="8">
        <v>45638</v>
      </c>
      <c r="V90" s="9">
        <v>522</v>
      </c>
      <c r="W90" s="10">
        <f t="shared" si="5"/>
        <v>1.4873140857392775E-2</v>
      </c>
      <c r="X90" s="12"/>
      <c r="Y90" s="8">
        <v>45638</v>
      </c>
      <c r="Z90" s="9">
        <v>7.86</v>
      </c>
      <c r="AA90" s="10">
        <f t="shared" si="6"/>
        <v>-2.1170610211705965E-2</v>
      </c>
      <c r="AB90" s="12"/>
      <c r="AC90" s="8">
        <v>45638</v>
      </c>
      <c r="AD90" s="9">
        <v>307.45</v>
      </c>
      <c r="AE90" s="10">
        <f t="shared" si="7"/>
        <v>4.8812235600381726E-4</v>
      </c>
      <c r="AF90" s="12"/>
      <c r="AG90" s="8">
        <v>45638</v>
      </c>
      <c r="AH90" s="9">
        <v>254.05</v>
      </c>
      <c r="AI90" s="10">
        <f t="shared" si="8"/>
        <v>-9.9376461418551054E-3</v>
      </c>
      <c r="AJ90" s="12"/>
      <c r="AK90" s="8">
        <v>45637</v>
      </c>
      <c r="AL90" s="14">
        <v>139.31</v>
      </c>
      <c r="AM90" s="117">
        <f t="shared" si="9"/>
        <v>3.1391130524913047E-2</v>
      </c>
      <c r="AN90" s="124">
        <f t="shared" si="10"/>
        <v>-4.4686705778205433E-3</v>
      </c>
    </row>
    <row r="91" spans="1:40" ht="15" customHeight="1" x14ac:dyDescent="0.2">
      <c r="A91" s="1">
        <v>45637</v>
      </c>
      <c r="B91" s="2">
        <v>1125.6500000000001</v>
      </c>
      <c r="C91" s="3">
        <f t="shared" si="0"/>
        <v>1.9136626613263097E-3</v>
      </c>
      <c r="D91" s="4"/>
      <c r="E91" s="1">
        <v>45637</v>
      </c>
      <c r="F91" s="2">
        <v>2417.3000000000002</v>
      </c>
      <c r="G91" s="3">
        <f t="shared" si="1"/>
        <v>1.1888316798526644E-2</v>
      </c>
      <c r="H91" s="5"/>
      <c r="I91" s="1">
        <v>45637</v>
      </c>
      <c r="J91" s="2">
        <v>302.97954299999998</v>
      </c>
      <c r="K91" s="3">
        <f t="shared" si="2"/>
        <v>2.9211305380449915E-3</v>
      </c>
      <c r="L91" s="5"/>
      <c r="M91" s="1">
        <v>45637</v>
      </c>
      <c r="N91" s="2">
        <v>114.58</v>
      </c>
      <c r="O91" s="3">
        <f t="shared" si="3"/>
        <v>9.2486567427112476E-3</v>
      </c>
      <c r="P91" s="5"/>
      <c r="Q91" s="1">
        <v>45637</v>
      </c>
      <c r="R91" s="2">
        <v>1117.75</v>
      </c>
      <c r="S91" s="3">
        <f t="shared" si="4"/>
        <v>-6.7093219585887542E-3</v>
      </c>
      <c r="T91" s="5"/>
      <c r="U91" s="1">
        <v>45637</v>
      </c>
      <c r="V91" s="2">
        <v>514.35</v>
      </c>
      <c r="W91" s="3">
        <f t="shared" si="5"/>
        <v>2.8185907046476721E-2</v>
      </c>
      <c r="X91" s="5"/>
      <c r="Y91" s="1">
        <v>45637</v>
      </c>
      <c r="Z91" s="2">
        <v>8.0299999999999994</v>
      </c>
      <c r="AA91" s="3">
        <f t="shared" si="6"/>
        <v>-6.1881188118813046E-3</v>
      </c>
      <c r="AB91" s="5"/>
      <c r="AC91" s="1">
        <v>45637</v>
      </c>
      <c r="AD91" s="2">
        <v>307.3</v>
      </c>
      <c r="AE91" s="3">
        <f t="shared" si="7"/>
        <v>-1.6268098259319963E-4</v>
      </c>
      <c r="AF91" s="5"/>
      <c r="AG91" s="1">
        <v>45637</v>
      </c>
      <c r="AH91" s="2">
        <v>256.60000000000002</v>
      </c>
      <c r="AI91" s="3">
        <f t="shared" si="8"/>
        <v>-1.1677695601399751E-3</v>
      </c>
      <c r="AJ91" s="5"/>
      <c r="AK91" s="1">
        <v>45636</v>
      </c>
      <c r="AL91" s="7">
        <v>135.07</v>
      </c>
      <c r="AM91" s="116">
        <f t="shared" si="9"/>
        <v>-2.6943303796556517E-2</v>
      </c>
      <c r="AN91" s="124">
        <f t="shared" si="10"/>
        <v>1.2986478677326164E-3</v>
      </c>
    </row>
    <row r="92" spans="1:40" ht="15" customHeight="1" x14ac:dyDescent="0.2">
      <c r="A92" s="8">
        <v>45636</v>
      </c>
      <c r="B92" s="9">
        <v>1123.5</v>
      </c>
      <c r="C92" s="10">
        <f t="shared" si="0"/>
        <v>1.5776863613760739E-2</v>
      </c>
      <c r="D92" s="11"/>
      <c r="E92" s="8">
        <v>45636</v>
      </c>
      <c r="F92" s="9">
        <v>2388.9</v>
      </c>
      <c r="G92" s="10">
        <f t="shared" si="1"/>
        <v>-1.2333549344648587E-3</v>
      </c>
      <c r="H92" s="12"/>
      <c r="I92" s="8">
        <v>45636</v>
      </c>
      <c r="J92" s="9">
        <v>302.09707800000001</v>
      </c>
      <c r="K92" s="10">
        <f t="shared" si="2"/>
        <v>1.4320987690798592E-2</v>
      </c>
      <c r="L92" s="12"/>
      <c r="M92" s="8">
        <v>45636</v>
      </c>
      <c r="N92" s="9">
        <v>113.53</v>
      </c>
      <c r="O92" s="10">
        <f t="shared" si="3"/>
        <v>-1.406860616587069E-2</v>
      </c>
      <c r="P92" s="12"/>
      <c r="Q92" s="8">
        <v>45636</v>
      </c>
      <c r="R92" s="9">
        <v>1125.3</v>
      </c>
      <c r="S92" s="10">
        <f t="shared" si="4"/>
        <v>2.4863387978142137E-2</v>
      </c>
      <c r="T92" s="12"/>
      <c r="U92" s="8">
        <v>45636</v>
      </c>
      <c r="V92" s="9">
        <v>500.25</v>
      </c>
      <c r="W92" s="10">
        <f t="shared" si="5"/>
        <v>6.4379841062267573E-3</v>
      </c>
      <c r="X92" s="12"/>
      <c r="Y92" s="8">
        <v>45636</v>
      </c>
      <c r="Z92" s="9">
        <v>8.08</v>
      </c>
      <c r="AA92" s="10">
        <f t="shared" si="6"/>
        <v>-1.2360939431396156E-3</v>
      </c>
      <c r="AB92" s="12"/>
      <c r="AC92" s="8">
        <v>45636</v>
      </c>
      <c r="AD92" s="9">
        <v>307.35000000000002</v>
      </c>
      <c r="AE92" s="10">
        <f t="shared" si="7"/>
        <v>-1.2847277982977356E-2</v>
      </c>
      <c r="AF92" s="12"/>
      <c r="AG92" s="8">
        <v>45636</v>
      </c>
      <c r="AH92" s="9">
        <v>256.89999999999998</v>
      </c>
      <c r="AI92" s="10">
        <f t="shared" si="8"/>
        <v>-7.7249903437620615E-3</v>
      </c>
      <c r="AJ92" s="12"/>
      <c r="AK92" s="8">
        <v>45635</v>
      </c>
      <c r="AL92" s="14">
        <v>138.81</v>
      </c>
      <c r="AM92" s="117">
        <f t="shared" si="9"/>
        <v>-2.5484414490311691E-2</v>
      </c>
      <c r="AN92" s="124">
        <f t="shared" si="10"/>
        <v>-1.195514471598047E-4</v>
      </c>
    </row>
    <row r="93" spans="1:40" ht="15" customHeight="1" x14ac:dyDescent="0.2">
      <c r="A93" s="1">
        <v>45635</v>
      </c>
      <c r="B93" s="2">
        <v>1106.05</v>
      </c>
      <c r="C93" s="3">
        <f t="shared" si="0"/>
        <v>-1.2014292094685186E-2</v>
      </c>
      <c r="D93" s="4"/>
      <c r="E93" s="1">
        <v>45635</v>
      </c>
      <c r="F93" s="2">
        <v>2391.85</v>
      </c>
      <c r="G93" s="3">
        <f t="shared" si="1"/>
        <v>-1.557805490389752E-2</v>
      </c>
      <c r="H93" s="5"/>
      <c r="I93" s="1">
        <v>45635</v>
      </c>
      <c r="J93" s="2">
        <v>297.83183200000002</v>
      </c>
      <c r="K93" s="3">
        <f t="shared" si="2"/>
        <v>2.1523455650425349E-2</v>
      </c>
      <c r="L93" s="5"/>
      <c r="M93" s="1">
        <v>45635</v>
      </c>
      <c r="N93" s="2">
        <v>115.15</v>
      </c>
      <c r="O93" s="3">
        <f t="shared" si="3"/>
        <v>-1.8663712289074486E-2</v>
      </c>
      <c r="P93" s="5"/>
      <c r="Q93" s="1">
        <v>45635</v>
      </c>
      <c r="R93" s="2">
        <v>1098</v>
      </c>
      <c r="S93" s="3">
        <f t="shared" si="4"/>
        <v>4.4918157594213914E-2</v>
      </c>
      <c r="T93" s="5"/>
      <c r="U93" s="1">
        <v>45635</v>
      </c>
      <c r="V93" s="2">
        <v>497.05</v>
      </c>
      <c r="W93" s="3">
        <f t="shared" si="5"/>
        <v>-8.6757080175507983E-3</v>
      </c>
      <c r="X93" s="5"/>
      <c r="Y93" s="1">
        <v>45635</v>
      </c>
      <c r="Z93" s="2">
        <v>8.09</v>
      </c>
      <c r="AA93" s="3">
        <f t="shared" si="6"/>
        <v>-3.6945812807881451E-3</v>
      </c>
      <c r="AB93" s="5"/>
      <c r="AC93" s="1">
        <v>45635</v>
      </c>
      <c r="AD93" s="2">
        <v>311.35000000000002</v>
      </c>
      <c r="AE93" s="3">
        <f t="shared" si="7"/>
        <v>-4.7946300143838494E-3</v>
      </c>
      <c r="AF93" s="5"/>
      <c r="AG93" s="1">
        <v>45635</v>
      </c>
      <c r="AH93" s="2">
        <v>258.89999999999998</v>
      </c>
      <c r="AI93" s="3">
        <f t="shared" si="8"/>
        <v>-4.4222264949049794E-3</v>
      </c>
      <c r="AJ93" s="5"/>
      <c r="AK93" s="1">
        <v>45632</v>
      </c>
      <c r="AL93" s="7">
        <v>142.44</v>
      </c>
      <c r="AM93" s="116">
        <f t="shared" si="9"/>
        <v>-1.8061491796498075E-2</v>
      </c>
      <c r="AN93" s="124">
        <f t="shared" si="10"/>
        <v>-1.9463083647143779E-3</v>
      </c>
    </row>
    <row r="94" spans="1:40" ht="15" customHeight="1" x14ac:dyDescent="0.2">
      <c r="A94" s="8">
        <v>45632</v>
      </c>
      <c r="B94" s="9">
        <v>1119.5</v>
      </c>
      <c r="C94" s="10">
        <f t="shared" si="0"/>
        <v>-1.5131521069763343E-2</v>
      </c>
      <c r="D94" s="11"/>
      <c r="E94" s="8">
        <v>45632</v>
      </c>
      <c r="F94" s="9">
        <v>2429.6999999999998</v>
      </c>
      <c r="G94" s="10">
        <f t="shared" si="1"/>
        <v>-9.1754343038903396E-3</v>
      </c>
      <c r="H94" s="12"/>
      <c r="I94" s="8">
        <v>45632</v>
      </c>
      <c r="J94" s="9">
        <v>291.55652800000001</v>
      </c>
      <c r="K94" s="10">
        <f t="shared" si="2"/>
        <v>-6.5152027286331515E-3</v>
      </c>
      <c r="L94" s="12"/>
      <c r="M94" s="8">
        <v>45632</v>
      </c>
      <c r="N94" s="9">
        <v>117.34</v>
      </c>
      <c r="O94" s="10">
        <f t="shared" si="3"/>
        <v>4.0248226950354571E-2</v>
      </c>
      <c r="P94" s="12"/>
      <c r="Q94" s="8">
        <v>45632</v>
      </c>
      <c r="R94" s="9">
        <v>1050.8</v>
      </c>
      <c r="S94" s="10">
        <f t="shared" si="4"/>
        <v>-8.8662516506320399E-3</v>
      </c>
      <c r="T94" s="12"/>
      <c r="U94" s="8">
        <v>45632</v>
      </c>
      <c r="V94" s="9">
        <v>501.4</v>
      </c>
      <c r="W94" s="10">
        <f t="shared" si="5"/>
        <v>6.1164021164021198E-2</v>
      </c>
      <c r="X94" s="12"/>
      <c r="Y94" s="8">
        <v>45632</v>
      </c>
      <c r="Z94" s="9">
        <v>8.1199999999999992</v>
      </c>
      <c r="AA94" s="10">
        <f t="shared" si="6"/>
        <v>4.9504950495049549E-3</v>
      </c>
      <c r="AB94" s="12"/>
      <c r="AC94" s="8">
        <v>45632</v>
      </c>
      <c r="AD94" s="9">
        <v>312.85000000000002</v>
      </c>
      <c r="AE94" s="10">
        <f t="shared" si="7"/>
        <v>6.7578439259856626E-3</v>
      </c>
      <c r="AF94" s="12"/>
      <c r="AG94" s="8">
        <v>45632</v>
      </c>
      <c r="AH94" s="9">
        <v>260.05</v>
      </c>
      <c r="AI94" s="10">
        <f t="shared" si="8"/>
        <v>-4.783773440489858E-3</v>
      </c>
      <c r="AJ94" s="12"/>
      <c r="AK94" s="8">
        <v>45631</v>
      </c>
      <c r="AL94" s="14">
        <v>145.06</v>
      </c>
      <c r="AM94" s="117">
        <f t="shared" si="9"/>
        <v>-5.5119195259734077E-4</v>
      </c>
      <c r="AN94" s="124">
        <f t="shared" si="10"/>
        <v>6.8097211943860328E-3</v>
      </c>
    </row>
    <row r="95" spans="1:40" ht="15" customHeight="1" x14ac:dyDescent="0.2">
      <c r="A95" s="1">
        <v>45631</v>
      </c>
      <c r="B95" s="2">
        <v>1136.7</v>
      </c>
      <c r="C95" s="3">
        <f t="shared" si="0"/>
        <v>9.5474932279409064E-3</v>
      </c>
      <c r="D95" s="4"/>
      <c r="E95" s="1">
        <v>45631</v>
      </c>
      <c r="F95" s="2">
        <v>2452.1999999999998</v>
      </c>
      <c r="G95" s="3">
        <f t="shared" si="1"/>
        <v>-2.9478135355465174E-3</v>
      </c>
      <c r="H95" s="5"/>
      <c r="I95" s="1">
        <v>45631</v>
      </c>
      <c r="J95" s="2">
        <v>293.46853499999997</v>
      </c>
      <c r="K95" s="3">
        <f t="shared" si="2"/>
        <v>1.8027212637706569E-2</v>
      </c>
      <c r="L95" s="5"/>
      <c r="M95" s="1">
        <v>45631</v>
      </c>
      <c r="N95" s="2">
        <v>112.8</v>
      </c>
      <c r="O95" s="3">
        <f t="shared" si="3"/>
        <v>-9.2226613965744608E-3</v>
      </c>
      <c r="P95" s="5"/>
      <c r="Q95" s="1">
        <v>45631</v>
      </c>
      <c r="R95" s="2">
        <v>1060.2</v>
      </c>
      <c r="S95" s="3">
        <f t="shared" si="4"/>
        <v>-8.5565998036188917E-3</v>
      </c>
      <c r="T95" s="5"/>
      <c r="U95" s="1">
        <v>45631</v>
      </c>
      <c r="V95" s="2">
        <v>472.5</v>
      </c>
      <c r="W95" s="3">
        <f t="shared" si="5"/>
        <v>8.753202391118764E-3</v>
      </c>
      <c r="X95" s="5"/>
      <c r="Y95" s="1">
        <v>45631</v>
      </c>
      <c r="Z95" s="2">
        <v>8.08</v>
      </c>
      <c r="AA95" s="3">
        <f t="shared" si="6"/>
        <v>-4.0380047505938266E-2</v>
      </c>
      <c r="AB95" s="5"/>
      <c r="AC95" s="1">
        <v>45631</v>
      </c>
      <c r="AD95" s="2">
        <v>310.75</v>
      </c>
      <c r="AE95" s="3">
        <f t="shared" si="7"/>
        <v>-4.485023226013074E-3</v>
      </c>
      <c r="AF95" s="5"/>
      <c r="AG95" s="1">
        <v>45631</v>
      </c>
      <c r="AH95" s="2">
        <v>261.3</v>
      </c>
      <c r="AI95" s="3">
        <f t="shared" si="8"/>
        <v>2.3014959723821615E-3</v>
      </c>
      <c r="AJ95" s="5"/>
      <c r="AK95" s="1">
        <v>45630</v>
      </c>
      <c r="AL95" s="7">
        <v>145.13999999999999</v>
      </c>
      <c r="AM95" s="116">
        <f t="shared" si="9"/>
        <v>3.4792528161984748E-2</v>
      </c>
      <c r="AN95" s="124">
        <f t="shared" si="10"/>
        <v>7.8297869234419362E-4</v>
      </c>
    </row>
    <row r="96" spans="1:40" ht="15" customHeight="1" x14ac:dyDescent="0.2">
      <c r="A96" s="8">
        <v>45630</v>
      </c>
      <c r="B96" s="9">
        <v>1125.95</v>
      </c>
      <c r="C96" s="10">
        <f t="shared" si="0"/>
        <v>-9.1957057374164597E-3</v>
      </c>
      <c r="D96" s="11"/>
      <c r="E96" s="8">
        <v>45630</v>
      </c>
      <c r="F96" s="9">
        <v>2459.4499999999998</v>
      </c>
      <c r="G96" s="10">
        <f t="shared" si="1"/>
        <v>-4.0293188628818255E-3</v>
      </c>
      <c r="H96" s="12"/>
      <c r="I96" s="8">
        <v>45630</v>
      </c>
      <c r="J96" s="9">
        <v>288.27179799999999</v>
      </c>
      <c r="K96" s="10">
        <f t="shared" si="2"/>
        <v>8.0576020530438441E-3</v>
      </c>
      <c r="L96" s="12"/>
      <c r="M96" s="8">
        <v>45630</v>
      </c>
      <c r="N96" s="9">
        <v>113.85</v>
      </c>
      <c r="O96" s="10">
        <f t="shared" si="3"/>
        <v>-1.2490241998438845E-2</v>
      </c>
      <c r="P96" s="12"/>
      <c r="Q96" s="8">
        <v>45630</v>
      </c>
      <c r="R96" s="9">
        <v>1069.3499999999999</v>
      </c>
      <c r="S96" s="10">
        <f t="shared" si="4"/>
        <v>1.139695450676248E-2</v>
      </c>
      <c r="T96" s="12"/>
      <c r="U96" s="8">
        <v>45630</v>
      </c>
      <c r="V96" s="9">
        <v>468.4</v>
      </c>
      <c r="W96" s="10">
        <f t="shared" si="5"/>
        <v>1.0675776662738556E-4</v>
      </c>
      <c r="X96" s="12"/>
      <c r="Y96" s="8">
        <v>45630</v>
      </c>
      <c r="Z96" s="9">
        <v>8.42</v>
      </c>
      <c r="AA96" s="10">
        <f t="shared" si="6"/>
        <v>2.5578562728379994E-2</v>
      </c>
      <c r="AB96" s="12"/>
      <c r="AC96" s="8">
        <v>45630</v>
      </c>
      <c r="AD96" s="9">
        <v>312.14999999999998</v>
      </c>
      <c r="AE96" s="10">
        <f t="shared" si="7"/>
        <v>-4.6237244897960883E-3</v>
      </c>
      <c r="AF96" s="12"/>
      <c r="AG96" s="8">
        <v>45630</v>
      </c>
      <c r="AH96" s="9">
        <v>260.7</v>
      </c>
      <c r="AI96" s="10">
        <f t="shared" si="8"/>
        <v>-6.2893081761007386E-3</v>
      </c>
      <c r="AJ96" s="12"/>
      <c r="AK96" s="8">
        <v>45629</v>
      </c>
      <c r="AL96" s="14">
        <v>140.26</v>
      </c>
      <c r="AM96" s="117">
        <f t="shared" si="9"/>
        <v>1.1757916756834685E-2</v>
      </c>
      <c r="AN96" s="124">
        <f t="shared" si="10"/>
        <v>2.0269494547014433E-3</v>
      </c>
    </row>
    <row r="97" spans="1:40" ht="15" customHeight="1" x14ac:dyDescent="0.2">
      <c r="A97" s="1">
        <v>45629</v>
      </c>
      <c r="B97" s="2">
        <v>1136.4000000000001</v>
      </c>
      <c r="C97" s="3">
        <f t="shared" si="0"/>
        <v>5.8417419012215532E-3</v>
      </c>
      <c r="D97" s="4"/>
      <c r="E97" s="1">
        <v>45629</v>
      </c>
      <c r="F97" s="2">
        <v>2469.4</v>
      </c>
      <c r="G97" s="3">
        <f t="shared" si="1"/>
        <v>-3.8926201569149388E-3</v>
      </c>
      <c r="H97" s="5"/>
      <c r="I97" s="1">
        <v>45629</v>
      </c>
      <c r="J97" s="2">
        <v>285.96758499999999</v>
      </c>
      <c r="K97" s="3">
        <f t="shared" si="2"/>
        <v>-2.1383946181637858E-3</v>
      </c>
      <c r="L97" s="5"/>
      <c r="M97" s="1">
        <v>45629</v>
      </c>
      <c r="N97" s="2">
        <v>115.29</v>
      </c>
      <c r="O97" s="3">
        <f t="shared" si="3"/>
        <v>-1.385681293302532E-2</v>
      </c>
      <c r="P97" s="5"/>
      <c r="Q97" s="1">
        <v>45629</v>
      </c>
      <c r="R97" s="2">
        <v>1057.3</v>
      </c>
      <c r="S97" s="3">
        <f t="shared" si="4"/>
        <v>6.712687455367794E-3</v>
      </c>
      <c r="T97" s="5"/>
      <c r="U97" s="1">
        <v>45629</v>
      </c>
      <c r="V97" s="2">
        <v>468.35</v>
      </c>
      <c r="W97" s="3">
        <f t="shared" si="5"/>
        <v>1.6936271848876361E-2</v>
      </c>
      <c r="X97" s="5"/>
      <c r="Y97" s="1">
        <v>45629</v>
      </c>
      <c r="Z97" s="2">
        <v>8.2100000000000009</v>
      </c>
      <c r="AA97" s="3">
        <f t="shared" si="6"/>
        <v>-8.4541062801930522E-3</v>
      </c>
      <c r="AB97" s="5"/>
      <c r="AC97" s="1">
        <v>45629</v>
      </c>
      <c r="AD97" s="2">
        <v>313.60000000000002</v>
      </c>
      <c r="AE97" s="3">
        <f t="shared" si="7"/>
        <v>1.226597805035512E-2</v>
      </c>
      <c r="AF97" s="5"/>
      <c r="AG97" s="1">
        <v>45629</v>
      </c>
      <c r="AH97" s="2">
        <v>262.35000000000002</v>
      </c>
      <c r="AI97" s="3">
        <f t="shared" si="8"/>
        <v>1.863715783343034E-2</v>
      </c>
      <c r="AJ97" s="5"/>
      <c r="AK97" s="1">
        <v>45628</v>
      </c>
      <c r="AL97" s="7">
        <v>138.63</v>
      </c>
      <c r="AM97" s="116">
        <f t="shared" si="9"/>
        <v>2.7486437613020165E-3</v>
      </c>
      <c r="AN97" s="124">
        <f t="shared" si="10"/>
        <v>3.4800546862256087E-3</v>
      </c>
    </row>
    <row r="98" spans="1:40" ht="15" customHeight="1" x14ac:dyDescent="0.2">
      <c r="A98" s="8">
        <v>45628</v>
      </c>
      <c r="B98" s="9">
        <v>1129.8</v>
      </c>
      <c r="C98" s="10">
        <f t="shared" si="0"/>
        <v>1.6235664492916468E-2</v>
      </c>
      <c r="D98" s="11"/>
      <c r="E98" s="8">
        <v>45628</v>
      </c>
      <c r="F98" s="9">
        <v>2479.0500000000002</v>
      </c>
      <c r="G98" s="10">
        <f t="shared" si="1"/>
        <v>-2.2180996934983988E-4</v>
      </c>
      <c r="H98" s="12"/>
      <c r="I98" s="8">
        <v>45628</v>
      </c>
      <c r="J98" s="9">
        <v>286.58040699999998</v>
      </c>
      <c r="K98" s="10">
        <f t="shared" si="2"/>
        <v>1.159470212602387E-2</v>
      </c>
      <c r="L98" s="12"/>
      <c r="M98" s="8">
        <v>45628</v>
      </c>
      <c r="N98" s="9">
        <v>116.91</v>
      </c>
      <c r="O98" s="10">
        <f t="shared" si="3"/>
        <v>1.9089958158995834E-2</v>
      </c>
      <c r="P98" s="12"/>
      <c r="Q98" s="8">
        <v>45628</v>
      </c>
      <c r="R98" s="9">
        <v>1050.25</v>
      </c>
      <c r="S98" s="10">
        <f t="shared" si="4"/>
        <v>1.0341510341510318E-2</v>
      </c>
      <c r="T98" s="12"/>
      <c r="U98" s="8">
        <v>45628</v>
      </c>
      <c r="V98" s="9">
        <v>460.55</v>
      </c>
      <c r="W98" s="10">
        <f t="shared" si="5"/>
        <v>1.5545755237045267E-2</v>
      </c>
      <c r="X98" s="12"/>
      <c r="Y98" s="8">
        <v>45628</v>
      </c>
      <c r="Z98" s="9">
        <v>8.2799999999999994</v>
      </c>
      <c r="AA98" s="10">
        <f t="shared" si="6"/>
        <v>-9.5693779904306719E-3</v>
      </c>
      <c r="AB98" s="12"/>
      <c r="AC98" s="8">
        <v>45628</v>
      </c>
      <c r="AD98" s="9">
        <v>309.8</v>
      </c>
      <c r="AE98" s="10">
        <f t="shared" si="7"/>
        <v>-1.2274828630639112E-2</v>
      </c>
      <c r="AF98" s="12"/>
      <c r="AG98" s="8">
        <v>45628</v>
      </c>
      <c r="AH98" s="9">
        <v>257.55</v>
      </c>
      <c r="AI98" s="10">
        <f t="shared" si="8"/>
        <v>3.3112582781458233E-3</v>
      </c>
      <c r="AJ98" s="12"/>
      <c r="AK98" s="13">
        <v>45625</v>
      </c>
      <c r="AL98" s="14">
        <v>138.25</v>
      </c>
      <c r="AM98" s="117">
        <f t="shared" si="9"/>
        <v>2.1501403871730496E-2</v>
      </c>
      <c r="AN98" s="124">
        <f t="shared" si="10"/>
        <v>7.5554235915948455E-3</v>
      </c>
    </row>
    <row r="99" spans="1:40" ht="15" customHeight="1" x14ac:dyDescent="0.2">
      <c r="A99" s="1">
        <v>45625</v>
      </c>
      <c r="B99" s="2">
        <v>1111.75</v>
      </c>
      <c r="C99" s="3">
        <f t="shared" si="0"/>
        <v>7.1567694886081057E-3</v>
      </c>
      <c r="D99" s="4"/>
      <c r="E99" s="1">
        <v>45625</v>
      </c>
      <c r="F99" s="2">
        <v>2479.6</v>
      </c>
      <c r="G99" s="3">
        <f t="shared" si="1"/>
        <v>8.7671121417383091E-3</v>
      </c>
      <c r="H99" s="5"/>
      <c r="I99" s="1">
        <v>45625</v>
      </c>
      <c r="J99" s="2">
        <v>283.29567800000001</v>
      </c>
      <c r="K99" s="3">
        <f t="shared" si="2"/>
        <v>9.8741712876602161E-3</v>
      </c>
      <c r="L99" s="5"/>
      <c r="M99" s="1">
        <v>45625</v>
      </c>
      <c r="N99" s="2">
        <v>114.72</v>
      </c>
      <c r="O99" s="3">
        <f t="shared" si="3"/>
        <v>-6.6672439172222875E-3</v>
      </c>
      <c r="P99" s="5"/>
      <c r="Q99" s="1">
        <v>45625</v>
      </c>
      <c r="R99" s="2">
        <v>1039.5</v>
      </c>
      <c r="S99" s="3">
        <f t="shared" si="4"/>
        <v>7.3087643233199051E-2</v>
      </c>
      <c r="T99" s="5"/>
      <c r="U99" s="1">
        <v>45625</v>
      </c>
      <c r="V99" s="2">
        <v>453.5</v>
      </c>
      <c r="W99" s="3">
        <f t="shared" si="5"/>
        <v>3.6516543100586496E-3</v>
      </c>
      <c r="X99" s="5"/>
      <c r="Y99" s="1">
        <v>45625</v>
      </c>
      <c r="Z99" s="2">
        <v>8.36</v>
      </c>
      <c r="AA99" s="3">
        <f t="shared" si="6"/>
        <v>0</v>
      </c>
      <c r="AB99" s="5"/>
      <c r="AC99" s="1">
        <v>45625</v>
      </c>
      <c r="AD99" s="2">
        <v>313.64999999999998</v>
      </c>
      <c r="AE99" s="3">
        <f t="shared" si="7"/>
        <v>7.977026164645018E-4</v>
      </c>
      <c r="AF99" s="5"/>
      <c r="AG99" s="1">
        <v>45625</v>
      </c>
      <c r="AH99" s="2">
        <v>256.7</v>
      </c>
      <c r="AI99" s="3">
        <f t="shared" si="8"/>
        <v>1.784298176050747E-2</v>
      </c>
      <c r="AJ99" s="5"/>
      <c r="AK99" s="6">
        <v>45623</v>
      </c>
      <c r="AL99" s="7">
        <v>135.34</v>
      </c>
      <c r="AM99" s="116">
        <f t="shared" si="9"/>
        <v>-1.1539585159216936E-2</v>
      </c>
      <c r="AN99" s="124">
        <f t="shared" si="10"/>
        <v>1.0297120576179708E-2</v>
      </c>
    </row>
    <row r="100" spans="1:40" ht="15" customHeight="1" x14ac:dyDescent="0.2">
      <c r="A100" s="8">
        <v>45624</v>
      </c>
      <c r="B100" s="9">
        <v>1103.8499999999999</v>
      </c>
      <c r="C100" s="10">
        <f t="shared" si="0"/>
        <v>-2.9806259314457684E-3</v>
      </c>
      <c r="D100" s="11"/>
      <c r="E100" s="8">
        <v>45624</v>
      </c>
      <c r="F100" s="9">
        <v>2458.0500000000002</v>
      </c>
      <c r="G100" s="10">
        <f t="shared" si="1"/>
        <v>-1.358401219952643E-2</v>
      </c>
      <c r="H100" s="12"/>
      <c r="I100" s="8">
        <v>45624</v>
      </c>
      <c r="J100" s="9">
        <v>280.52571899999998</v>
      </c>
      <c r="K100" s="10">
        <f t="shared" si="2"/>
        <v>-1.8356492333117091E-2</v>
      </c>
      <c r="L100" s="12"/>
      <c r="M100" s="8">
        <v>45624</v>
      </c>
      <c r="N100" s="9">
        <v>115.49</v>
      </c>
      <c r="O100" s="10">
        <f t="shared" si="3"/>
        <v>3.4647033347767753E-4</v>
      </c>
      <c r="P100" s="12"/>
      <c r="Q100" s="8">
        <v>45624</v>
      </c>
      <c r="R100" s="9">
        <v>968.7</v>
      </c>
      <c r="S100" s="10">
        <f t="shared" si="4"/>
        <v>7.7503250975292648E-3</v>
      </c>
      <c r="T100" s="12"/>
      <c r="U100" s="8">
        <v>45624</v>
      </c>
      <c r="V100" s="9">
        <v>451.85</v>
      </c>
      <c r="W100" s="10">
        <f t="shared" si="5"/>
        <v>1.3571108120233211E-2</v>
      </c>
      <c r="X100" s="12"/>
      <c r="Y100" s="8">
        <v>45624</v>
      </c>
      <c r="Z100" s="9">
        <v>8.36</v>
      </c>
      <c r="AA100" s="10">
        <f t="shared" si="6"/>
        <v>2.3980815347721673E-3</v>
      </c>
      <c r="AB100" s="12"/>
      <c r="AC100" s="8">
        <v>45624</v>
      </c>
      <c r="AD100" s="9">
        <v>313.39999999999998</v>
      </c>
      <c r="AE100" s="10">
        <f t="shared" si="7"/>
        <v>-4.2891183478952488E-3</v>
      </c>
      <c r="AF100" s="12"/>
      <c r="AG100" s="8">
        <v>45624</v>
      </c>
      <c r="AH100" s="9">
        <v>252.2</v>
      </c>
      <c r="AI100" s="10">
        <f t="shared" si="8"/>
        <v>-8.2579630357846323E-3</v>
      </c>
      <c r="AJ100" s="12"/>
      <c r="AK100" s="13">
        <v>45622</v>
      </c>
      <c r="AL100" s="14">
        <v>136.91999999999999</v>
      </c>
      <c r="AM100" s="117">
        <f t="shared" si="9"/>
        <v>6.6166740185265027E-3</v>
      </c>
      <c r="AN100" s="124">
        <f t="shared" si="10"/>
        <v>-1.678555274323035E-3</v>
      </c>
    </row>
    <row r="101" spans="1:40" ht="15" customHeight="1" x14ac:dyDescent="0.2">
      <c r="A101" s="1">
        <v>45623</v>
      </c>
      <c r="B101" s="2">
        <v>1107.1500000000001</v>
      </c>
      <c r="C101" s="3">
        <f t="shared" si="0"/>
        <v>1.081895371131214E-2</v>
      </c>
      <c r="D101" s="4"/>
      <c r="E101" s="1">
        <v>45623</v>
      </c>
      <c r="F101" s="2">
        <v>2491.9</v>
      </c>
      <c r="G101" s="3">
        <f t="shared" si="1"/>
        <v>-5.2295409181636332E-3</v>
      </c>
      <c r="H101" s="5"/>
      <c r="I101" s="1">
        <v>45623</v>
      </c>
      <c r="J101" s="2">
        <v>285.77148099999999</v>
      </c>
      <c r="K101" s="3">
        <f t="shared" si="2"/>
        <v>-1.0356537286879464E-2</v>
      </c>
      <c r="L101" s="5"/>
      <c r="M101" s="1">
        <v>45623</v>
      </c>
      <c r="N101" s="2">
        <v>115.45</v>
      </c>
      <c r="O101" s="3">
        <f t="shared" si="3"/>
        <v>4.9927246271371573E-2</v>
      </c>
      <c r="P101" s="5"/>
      <c r="Q101" s="1">
        <v>45623</v>
      </c>
      <c r="R101" s="2">
        <v>961.25</v>
      </c>
      <c r="S101" s="3">
        <f t="shared" si="4"/>
        <v>3.2354015550801751E-3</v>
      </c>
      <c r="T101" s="5"/>
      <c r="U101" s="1">
        <v>45623</v>
      </c>
      <c r="V101" s="2">
        <v>445.8</v>
      </c>
      <c r="W101" s="3">
        <f t="shared" si="5"/>
        <v>-5.7983942908117481E-3</v>
      </c>
      <c r="X101" s="5"/>
      <c r="Y101" s="1">
        <v>45623</v>
      </c>
      <c r="Z101" s="2">
        <v>8.34</v>
      </c>
      <c r="AA101" s="3">
        <f t="shared" si="6"/>
        <v>0.10904255319148937</v>
      </c>
      <c r="AB101" s="5"/>
      <c r="AC101" s="1">
        <v>45623</v>
      </c>
      <c r="AD101" s="2">
        <v>314.75</v>
      </c>
      <c r="AE101" s="3">
        <f t="shared" si="7"/>
        <v>8.3663281115510468E-2</v>
      </c>
      <c r="AF101" s="5"/>
      <c r="AG101" s="1">
        <v>45623</v>
      </c>
      <c r="AH101" s="2">
        <v>254.3</v>
      </c>
      <c r="AI101" s="3">
        <f t="shared" si="8"/>
        <v>1.9665683382497079E-4</v>
      </c>
      <c r="AJ101" s="5"/>
      <c r="AK101" s="6">
        <v>45621</v>
      </c>
      <c r="AL101" s="7">
        <v>136.02000000000001</v>
      </c>
      <c r="AM101" s="116">
        <f t="shared" si="9"/>
        <v>-4.1775272983444744E-2</v>
      </c>
      <c r="AN101" s="124">
        <f t="shared" si="10"/>
        <v>1.9372434719928912E-2</v>
      </c>
    </row>
    <row r="102" spans="1:40" ht="15" customHeight="1" x14ac:dyDescent="0.2">
      <c r="A102" s="8">
        <v>45622</v>
      </c>
      <c r="B102" s="9">
        <v>1095.3</v>
      </c>
      <c r="C102" s="10">
        <f t="shared" si="0"/>
        <v>1.2338832663246757E-2</v>
      </c>
      <c r="D102" s="11"/>
      <c r="E102" s="8">
        <v>45622</v>
      </c>
      <c r="F102" s="9">
        <v>2505</v>
      </c>
      <c r="G102" s="10">
        <f t="shared" si="1"/>
        <v>1.8416880107330336E-2</v>
      </c>
      <c r="H102" s="12"/>
      <c r="I102" s="8">
        <v>45622</v>
      </c>
      <c r="J102" s="9">
        <v>288.76205599999997</v>
      </c>
      <c r="K102" s="10">
        <f t="shared" si="2"/>
        <v>1.1245600674331557E-2</v>
      </c>
      <c r="L102" s="12"/>
      <c r="M102" s="8">
        <v>45622</v>
      </c>
      <c r="N102" s="9">
        <v>109.96</v>
      </c>
      <c r="O102" s="10">
        <f t="shared" si="3"/>
        <v>4.9937935644037035E-2</v>
      </c>
      <c r="P102" s="12"/>
      <c r="Q102" s="8">
        <v>45622</v>
      </c>
      <c r="R102" s="9">
        <v>958.15</v>
      </c>
      <c r="S102" s="10">
        <f t="shared" si="4"/>
        <v>-7.6126359399275589E-3</v>
      </c>
      <c r="T102" s="12"/>
      <c r="U102" s="8">
        <v>45622</v>
      </c>
      <c r="V102" s="9">
        <v>448.4</v>
      </c>
      <c r="W102" s="10">
        <f t="shared" si="5"/>
        <v>1.036502929247396E-2</v>
      </c>
      <c r="X102" s="12"/>
      <c r="Y102" s="8">
        <v>45622</v>
      </c>
      <c r="Z102" s="9">
        <v>7.52</v>
      </c>
      <c r="AA102" s="10">
        <f t="shared" si="6"/>
        <v>7.8909612625537973E-2</v>
      </c>
      <c r="AB102" s="12"/>
      <c r="AC102" s="8">
        <v>45622</v>
      </c>
      <c r="AD102" s="9">
        <v>290.45</v>
      </c>
      <c r="AE102" s="10">
        <f t="shared" si="7"/>
        <v>-2.3369199731001933E-2</v>
      </c>
      <c r="AF102" s="12"/>
      <c r="AG102" s="8">
        <v>45622</v>
      </c>
      <c r="AH102" s="9">
        <v>254.25</v>
      </c>
      <c r="AI102" s="10">
        <f t="shared" si="8"/>
        <v>-1.4152772392400093E-2</v>
      </c>
      <c r="AJ102" s="12"/>
      <c r="AK102" s="13">
        <v>45618</v>
      </c>
      <c r="AL102" s="14">
        <v>141.94999999999999</v>
      </c>
      <c r="AM102" s="117">
        <f t="shared" si="9"/>
        <v>-3.2181086793481972E-2</v>
      </c>
      <c r="AN102" s="124">
        <f t="shared" si="10"/>
        <v>1.0389819615014607E-2</v>
      </c>
    </row>
    <row r="103" spans="1:40" ht="15" customHeight="1" x14ac:dyDescent="0.2">
      <c r="A103" s="1">
        <v>45621</v>
      </c>
      <c r="B103" s="2">
        <v>1081.95</v>
      </c>
      <c r="C103" s="3">
        <f t="shared" si="0"/>
        <v>1.1262734835031374E-2</v>
      </c>
      <c r="D103" s="4"/>
      <c r="E103" s="1">
        <v>45621</v>
      </c>
      <c r="F103" s="2">
        <v>2459.6999999999998</v>
      </c>
      <c r="G103" s="3">
        <f t="shared" si="1"/>
        <v>-5.0562252244964467E-3</v>
      </c>
      <c r="H103" s="5"/>
      <c r="I103" s="1">
        <v>45621</v>
      </c>
      <c r="J103" s="2">
        <v>285.55086499999999</v>
      </c>
      <c r="K103" s="3">
        <f t="shared" si="2"/>
        <v>1.8892678641184268E-2</v>
      </c>
      <c r="L103" s="5"/>
      <c r="M103" s="1">
        <v>45621</v>
      </c>
      <c r="N103" s="2">
        <v>104.73</v>
      </c>
      <c r="O103" s="3">
        <f t="shared" si="3"/>
        <v>4.9924812030075261E-2</v>
      </c>
      <c r="P103" s="5"/>
      <c r="Q103" s="1">
        <v>45621</v>
      </c>
      <c r="R103" s="2">
        <v>965.5</v>
      </c>
      <c r="S103" s="3">
        <f t="shared" si="4"/>
        <v>5.7271134472185681E-2</v>
      </c>
      <c r="T103" s="5"/>
      <c r="U103" s="1">
        <v>45621</v>
      </c>
      <c r="V103" s="2">
        <v>443.8</v>
      </c>
      <c r="W103" s="3">
        <f t="shared" si="5"/>
        <v>-3.48040866734034E-3</v>
      </c>
      <c r="X103" s="5"/>
      <c r="Y103" s="1">
        <v>45621</v>
      </c>
      <c r="Z103" s="2">
        <v>6.97</v>
      </c>
      <c r="AA103" s="3">
        <f t="shared" si="6"/>
        <v>4.4977511244377766E-2</v>
      </c>
      <c r="AB103" s="5"/>
      <c r="AC103" s="1">
        <v>45621</v>
      </c>
      <c r="AD103" s="2">
        <v>297.39999999999998</v>
      </c>
      <c r="AE103" s="3">
        <f t="shared" si="7"/>
        <v>1.7273815631947853E-2</v>
      </c>
      <c r="AF103" s="5"/>
      <c r="AG103" s="1">
        <v>45621</v>
      </c>
      <c r="AH103" s="2">
        <v>257.89999999999998</v>
      </c>
      <c r="AI103" s="3">
        <f t="shared" si="8"/>
        <v>5.0081433224755667E-2</v>
      </c>
      <c r="AJ103" s="5"/>
      <c r="AK103" s="6">
        <v>45617</v>
      </c>
      <c r="AL103" s="7">
        <v>146.66999999999999</v>
      </c>
      <c r="AM103" s="116">
        <f t="shared" si="9"/>
        <v>5.3464939337857231E-3</v>
      </c>
      <c r="AN103" s="124">
        <f t="shared" si="10"/>
        <v>2.4649398012150683E-2</v>
      </c>
    </row>
    <row r="104" spans="1:40" ht="15" customHeight="1" x14ac:dyDescent="0.2">
      <c r="A104" s="8">
        <v>45618</v>
      </c>
      <c r="B104" s="9">
        <v>1069.9000000000001</v>
      </c>
      <c r="C104" s="10">
        <f t="shared" si="0"/>
        <v>2.3729786623289728E-2</v>
      </c>
      <c r="D104" s="11"/>
      <c r="E104" s="8">
        <v>45618</v>
      </c>
      <c r="F104" s="9">
        <v>2472.1999999999998</v>
      </c>
      <c r="G104" s="10">
        <f t="shared" si="1"/>
        <v>1.8141383357700214E-2</v>
      </c>
      <c r="H104" s="12"/>
      <c r="I104" s="8">
        <v>45618</v>
      </c>
      <c r="J104" s="9">
        <v>280.256077</v>
      </c>
      <c r="K104" s="10">
        <f t="shared" si="2"/>
        <v>2.6025306181461705E-2</v>
      </c>
      <c r="L104" s="12"/>
      <c r="M104" s="8">
        <v>45618</v>
      </c>
      <c r="N104" s="9">
        <v>99.75</v>
      </c>
      <c r="O104" s="10">
        <f t="shared" si="3"/>
        <v>1.227927745078139E-2</v>
      </c>
      <c r="P104" s="12"/>
      <c r="Q104" s="8">
        <v>45618</v>
      </c>
      <c r="R104" s="9">
        <v>913.2</v>
      </c>
      <c r="S104" s="10">
        <f t="shared" si="4"/>
        <v>-1.9126728236515955E-3</v>
      </c>
      <c r="T104" s="12"/>
      <c r="U104" s="8">
        <v>45618</v>
      </c>
      <c r="V104" s="9">
        <v>445.35</v>
      </c>
      <c r="W104" s="10">
        <f t="shared" si="5"/>
        <v>5.7588075880758982E-3</v>
      </c>
      <c r="X104" s="12"/>
      <c r="Y104" s="8">
        <v>45618</v>
      </c>
      <c r="Z104" s="9">
        <v>6.67</v>
      </c>
      <c r="AA104" s="10">
        <f t="shared" si="6"/>
        <v>-3.4732272069464609E-2</v>
      </c>
      <c r="AB104" s="12"/>
      <c r="AC104" s="8">
        <v>45618</v>
      </c>
      <c r="AD104" s="9">
        <v>292.35000000000002</v>
      </c>
      <c r="AE104" s="10">
        <f t="shared" si="7"/>
        <v>-8.6469989827058225E-3</v>
      </c>
      <c r="AF104" s="12"/>
      <c r="AG104" s="8">
        <v>45618</v>
      </c>
      <c r="AH104" s="9">
        <v>245.6</v>
      </c>
      <c r="AI104" s="10">
        <f t="shared" si="8"/>
        <v>1.4247367334296879E-2</v>
      </c>
      <c r="AJ104" s="12"/>
      <c r="AK104" s="13">
        <v>45616</v>
      </c>
      <c r="AL104" s="14">
        <v>145.88999999999999</v>
      </c>
      <c r="AM104" s="117">
        <f t="shared" si="9"/>
        <v>-7.618529351744785E-3</v>
      </c>
      <c r="AN104" s="124">
        <f t="shared" si="10"/>
        <v>4.7271455308039003E-3</v>
      </c>
    </row>
    <row r="105" spans="1:40" ht="15" customHeight="1" x14ac:dyDescent="0.2">
      <c r="A105" s="1">
        <v>45617</v>
      </c>
      <c r="B105" s="2">
        <v>1045.0999999999999</v>
      </c>
      <c r="C105" s="3">
        <f t="shared" si="0"/>
        <v>-2.1670957172946537E-2</v>
      </c>
      <c r="D105" s="4"/>
      <c r="E105" s="1">
        <v>45617</v>
      </c>
      <c r="F105" s="2">
        <v>2428.15</v>
      </c>
      <c r="G105" s="3">
        <f t="shared" si="1"/>
        <v>-2.2365825180174603E-2</v>
      </c>
      <c r="H105" s="5"/>
      <c r="I105" s="1">
        <v>45617</v>
      </c>
      <c r="J105" s="2">
        <v>273.147334</v>
      </c>
      <c r="K105" s="3">
        <f t="shared" si="2"/>
        <v>-8.6298929600914231E-3</v>
      </c>
      <c r="L105" s="5"/>
      <c r="M105" s="1">
        <v>45617</v>
      </c>
      <c r="N105" s="2">
        <v>98.54</v>
      </c>
      <c r="O105" s="3">
        <f t="shared" si="3"/>
        <v>-4.3208078454218701E-2</v>
      </c>
      <c r="P105" s="5"/>
      <c r="Q105" s="1">
        <v>45617</v>
      </c>
      <c r="R105" s="2">
        <v>914.95</v>
      </c>
      <c r="S105" s="3">
        <f t="shared" si="4"/>
        <v>-3.5574997364814953E-2</v>
      </c>
      <c r="T105" s="5"/>
      <c r="U105" s="1">
        <v>45617</v>
      </c>
      <c r="V105" s="2">
        <v>442.8</v>
      </c>
      <c r="W105" s="3">
        <f t="shared" si="5"/>
        <v>-1.690902942171113E-3</v>
      </c>
      <c r="X105" s="5"/>
      <c r="Y105" s="1">
        <v>45617</v>
      </c>
      <c r="Z105" s="2">
        <v>6.91</v>
      </c>
      <c r="AA105" s="3">
        <f t="shared" si="6"/>
        <v>-2.6760563380281654E-2</v>
      </c>
      <c r="AB105" s="5"/>
      <c r="AC105" s="1">
        <v>45617</v>
      </c>
      <c r="AD105" s="2">
        <v>294.89999999999998</v>
      </c>
      <c r="AE105" s="3">
        <f t="shared" si="7"/>
        <v>-9.9954219441477199E-2</v>
      </c>
      <c r="AF105" s="5"/>
      <c r="AG105" s="1">
        <v>45617</v>
      </c>
      <c r="AH105" s="2">
        <v>242.15</v>
      </c>
      <c r="AI105" s="3">
        <f t="shared" si="8"/>
        <v>-2.3588709677419328E-2</v>
      </c>
      <c r="AJ105" s="5"/>
      <c r="AK105" s="6">
        <v>45615</v>
      </c>
      <c r="AL105" s="7">
        <v>147.01</v>
      </c>
      <c r="AM105" s="116">
        <f t="shared" si="9"/>
        <v>4.8947556189796515E-2</v>
      </c>
      <c r="AN105" s="124">
        <f t="shared" si="10"/>
        <v>-2.3449659038379901E-2</v>
      </c>
    </row>
    <row r="106" spans="1:40" ht="15" customHeight="1" x14ac:dyDescent="0.2">
      <c r="A106" s="8">
        <v>45615</v>
      </c>
      <c r="B106" s="9">
        <v>1068.25</v>
      </c>
      <c r="C106" s="10">
        <f t="shared" si="0"/>
        <v>8.7822843382594495E-3</v>
      </c>
      <c r="D106" s="11"/>
      <c r="E106" s="8">
        <v>45615</v>
      </c>
      <c r="F106" s="9">
        <v>2483.6999999999998</v>
      </c>
      <c r="G106" s="10">
        <f t="shared" si="1"/>
        <v>0</v>
      </c>
      <c r="H106" s="12"/>
      <c r="I106" s="8">
        <v>45615</v>
      </c>
      <c r="J106" s="9">
        <v>275.52508599999999</v>
      </c>
      <c r="K106" s="10">
        <f t="shared" si="2"/>
        <v>1.6550600808981075E-2</v>
      </c>
      <c r="L106" s="12"/>
      <c r="M106" s="8">
        <v>45615</v>
      </c>
      <c r="N106" s="9">
        <v>102.99</v>
      </c>
      <c r="O106" s="10">
        <f t="shared" si="3"/>
        <v>7.3356807511737454E-3</v>
      </c>
      <c r="P106" s="12"/>
      <c r="Q106" s="8">
        <v>45615</v>
      </c>
      <c r="R106" s="9">
        <v>948.7</v>
      </c>
      <c r="S106" s="10">
        <f t="shared" si="4"/>
        <v>2.6509413546851324E-2</v>
      </c>
      <c r="T106" s="12"/>
      <c r="U106" s="8">
        <v>45615</v>
      </c>
      <c r="V106" s="9">
        <v>443.55</v>
      </c>
      <c r="W106" s="10">
        <f t="shared" si="5"/>
        <v>-8.8268156424581301E-3</v>
      </c>
      <c r="X106" s="12"/>
      <c r="Y106" s="8">
        <v>45615</v>
      </c>
      <c r="Z106" s="9">
        <v>7.1</v>
      </c>
      <c r="AA106" s="10">
        <f t="shared" si="6"/>
        <v>-2.0689655172413834E-2</v>
      </c>
      <c r="AB106" s="12"/>
      <c r="AC106" s="8">
        <v>45615</v>
      </c>
      <c r="AD106" s="9">
        <v>327.64999999999998</v>
      </c>
      <c r="AE106" s="10">
        <f t="shared" si="7"/>
        <v>7.6887590342917811E-3</v>
      </c>
      <c r="AF106" s="12"/>
      <c r="AG106" s="8">
        <v>45615</v>
      </c>
      <c r="AH106" s="9">
        <v>248</v>
      </c>
      <c r="AI106" s="10">
        <f t="shared" si="8"/>
        <v>-1.057251147017757E-2</v>
      </c>
      <c r="AJ106" s="12"/>
      <c r="AK106" s="13">
        <v>45614</v>
      </c>
      <c r="AL106" s="14">
        <v>140.15</v>
      </c>
      <c r="AM106" s="117">
        <f t="shared" si="9"/>
        <v>-1.288913931539637E-2</v>
      </c>
      <c r="AN106" s="124">
        <f t="shared" si="10"/>
        <v>1.3888616879111474E-3</v>
      </c>
    </row>
    <row r="107" spans="1:40" ht="15" customHeight="1" x14ac:dyDescent="0.2">
      <c r="A107" s="1">
        <v>45614</v>
      </c>
      <c r="B107" s="2">
        <v>1058.95</v>
      </c>
      <c r="C107" s="3">
        <f t="shared" si="0"/>
        <v>3.7787539558831185E-4</v>
      </c>
      <c r="D107" s="4"/>
      <c r="E107" s="1">
        <v>45614</v>
      </c>
      <c r="F107" s="2">
        <v>2483.6999999999998</v>
      </c>
      <c r="G107" s="3">
        <f t="shared" si="1"/>
        <v>2.2149286188910544E-4</v>
      </c>
      <c r="H107" s="5"/>
      <c r="I107" s="1">
        <v>45614</v>
      </c>
      <c r="J107" s="2">
        <v>271.03922399999999</v>
      </c>
      <c r="K107" s="3">
        <f t="shared" si="2"/>
        <v>-2.4439737005563233E-2</v>
      </c>
      <c r="L107" s="5"/>
      <c r="M107" s="1">
        <v>45614</v>
      </c>
      <c r="N107" s="2">
        <v>102.24</v>
      </c>
      <c r="O107" s="3">
        <f t="shared" si="3"/>
        <v>-5.060334760607299E-3</v>
      </c>
      <c r="P107" s="5"/>
      <c r="Q107" s="1">
        <v>45614</v>
      </c>
      <c r="R107" s="2">
        <v>924.2</v>
      </c>
      <c r="S107" s="3">
        <f t="shared" si="4"/>
        <v>-5.4097917230100379E-5</v>
      </c>
      <c r="T107" s="5"/>
      <c r="U107" s="1">
        <v>45614</v>
      </c>
      <c r="V107" s="2">
        <v>447.5</v>
      </c>
      <c r="W107" s="3">
        <f t="shared" si="5"/>
        <v>3.2533456391324433E-2</v>
      </c>
      <c r="X107" s="5"/>
      <c r="Y107" s="1">
        <v>45614</v>
      </c>
      <c r="Z107" s="2">
        <v>7.25</v>
      </c>
      <c r="AA107" s="3">
        <f t="shared" si="6"/>
        <v>-1.2261580381471404E-2</v>
      </c>
      <c r="AB107" s="5"/>
      <c r="AC107" s="1">
        <v>45614</v>
      </c>
      <c r="AD107" s="2">
        <v>325.14999999999998</v>
      </c>
      <c r="AE107" s="3">
        <f t="shared" si="7"/>
        <v>-1.7822081256607891E-2</v>
      </c>
      <c r="AF107" s="5"/>
      <c r="AG107" s="1">
        <v>45614</v>
      </c>
      <c r="AH107" s="2">
        <v>250.65</v>
      </c>
      <c r="AI107" s="3">
        <f t="shared" si="8"/>
        <v>-5.9808612440193087E-4</v>
      </c>
      <c r="AJ107" s="5"/>
      <c r="AK107" s="6">
        <v>45611</v>
      </c>
      <c r="AL107" s="7">
        <v>141.97999999999999</v>
      </c>
      <c r="AM107" s="116">
        <f t="shared" si="9"/>
        <v>-3.2570182611065701E-2</v>
      </c>
      <c r="AN107" s="124">
        <f t="shared" si="10"/>
        <v>-5.9673275408145716E-3</v>
      </c>
    </row>
    <row r="108" spans="1:40" ht="15" customHeight="1" x14ac:dyDescent="0.2">
      <c r="A108" s="8">
        <v>45610</v>
      </c>
      <c r="B108" s="9">
        <v>1058.55</v>
      </c>
      <c r="C108" s="10">
        <f t="shared" si="0"/>
        <v>1.6712289295490512E-2</v>
      </c>
      <c r="D108" s="11"/>
      <c r="E108" s="8">
        <v>45610</v>
      </c>
      <c r="F108" s="9">
        <v>2483.15</v>
      </c>
      <c r="G108" s="10">
        <f t="shared" si="1"/>
        <v>5.1204209674156065E-3</v>
      </c>
      <c r="H108" s="12"/>
      <c r="I108" s="8">
        <v>45610</v>
      </c>
      <c r="J108" s="9">
        <v>277.82929899999999</v>
      </c>
      <c r="K108" s="10">
        <f t="shared" si="2"/>
        <v>-4.0421800941121688E-3</v>
      </c>
      <c r="L108" s="12"/>
      <c r="M108" s="8">
        <v>45610</v>
      </c>
      <c r="N108" s="9">
        <v>102.76</v>
      </c>
      <c r="O108" s="10">
        <f t="shared" si="3"/>
        <v>-2.2332265268472096E-3</v>
      </c>
      <c r="P108" s="12"/>
      <c r="Q108" s="8">
        <v>45610</v>
      </c>
      <c r="R108" s="9">
        <v>924.25</v>
      </c>
      <c r="S108" s="10">
        <f t="shared" si="4"/>
        <v>-1.8894963112361274E-2</v>
      </c>
      <c r="T108" s="12"/>
      <c r="U108" s="8">
        <v>45610</v>
      </c>
      <c r="V108" s="9">
        <v>433.4</v>
      </c>
      <c r="W108" s="10">
        <f t="shared" si="5"/>
        <v>-3.1052328924670025E-3</v>
      </c>
      <c r="X108" s="12"/>
      <c r="Y108" s="8">
        <v>45610</v>
      </c>
      <c r="Z108" s="9">
        <v>7.34</v>
      </c>
      <c r="AA108" s="10">
        <f t="shared" si="6"/>
        <v>-2.7173913043478937E-3</v>
      </c>
      <c r="AB108" s="12"/>
      <c r="AC108" s="8">
        <v>45610</v>
      </c>
      <c r="AD108" s="9">
        <v>331.05</v>
      </c>
      <c r="AE108" s="10">
        <f t="shared" si="7"/>
        <v>2.349667645694864E-2</v>
      </c>
      <c r="AF108" s="12"/>
      <c r="AG108" s="8">
        <v>45610</v>
      </c>
      <c r="AH108" s="9">
        <v>250.8</v>
      </c>
      <c r="AI108" s="10">
        <f t="shared" si="8"/>
        <v>-6.9293209265491873E-3</v>
      </c>
      <c r="AJ108" s="12"/>
      <c r="AK108" s="13">
        <v>45610</v>
      </c>
      <c r="AL108" s="14">
        <v>146.76</v>
      </c>
      <c r="AM108" s="117">
        <f t="shared" si="9"/>
        <v>3.3499692349763244E-3</v>
      </c>
      <c r="AN108" s="124">
        <f t="shared" si="10"/>
        <v>1.0757041098146355E-3</v>
      </c>
    </row>
    <row r="109" spans="1:40" ht="15" customHeight="1" x14ac:dyDescent="0.2">
      <c r="A109" s="1">
        <v>45609</v>
      </c>
      <c r="B109" s="2">
        <v>1041.1500000000001</v>
      </c>
      <c r="C109" s="3">
        <f t="shared" si="0"/>
        <v>-2.9094978318645826E-2</v>
      </c>
      <c r="D109" s="4"/>
      <c r="E109" s="1">
        <v>45609</v>
      </c>
      <c r="F109" s="2">
        <v>2470.5</v>
      </c>
      <c r="G109" s="3">
        <f t="shared" si="1"/>
        <v>-1.7576822837747086E-3</v>
      </c>
      <c r="H109" s="5"/>
      <c r="I109" s="1">
        <v>45609</v>
      </c>
      <c r="J109" s="2">
        <v>278.95689299999998</v>
      </c>
      <c r="K109" s="3">
        <f t="shared" si="2"/>
        <v>-2.8914397151570403E-3</v>
      </c>
      <c r="L109" s="5"/>
      <c r="M109" s="1">
        <v>45609</v>
      </c>
      <c r="N109" s="2">
        <v>102.99</v>
      </c>
      <c r="O109" s="3">
        <f t="shared" si="3"/>
        <v>-3.5944959281100863E-2</v>
      </c>
      <c r="P109" s="5"/>
      <c r="Q109" s="1">
        <v>45609</v>
      </c>
      <c r="R109" s="2">
        <v>942.05</v>
      </c>
      <c r="S109" s="3">
        <f t="shared" si="4"/>
        <v>-5.0687761374515139E-2</v>
      </c>
      <c r="T109" s="5"/>
      <c r="U109" s="1">
        <v>45609</v>
      </c>
      <c r="V109" s="2">
        <v>434.75</v>
      </c>
      <c r="W109" s="3">
        <f t="shared" si="5"/>
        <v>-2.2484541877459296E-2</v>
      </c>
      <c r="X109" s="5"/>
      <c r="Y109" s="1">
        <v>45609</v>
      </c>
      <c r="Z109" s="2">
        <v>7.36</v>
      </c>
      <c r="AA109" s="3">
        <f t="shared" si="6"/>
        <v>-4.0417209908735319E-2</v>
      </c>
      <c r="AB109" s="5"/>
      <c r="AC109" s="1">
        <v>45609</v>
      </c>
      <c r="AD109" s="2">
        <v>323.45</v>
      </c>
      <c r="AE109" s="3">
        <f t="shared" si="7"/>
        <v>-3.0134932533733116E-2</v>
      </c>
      <c r="AF109" s="5"/>
      <c r="AG109" s="1">
        <v>45609</v>
      </c>
      <c r="AH109" s="2">
        <v>252.55</v>
      </c>
      <c r="AI109" s="3">
        <f t="shared" si="8"/>
        <v>-1.4054265079055162E-2</v>
      </c>
      <c r="AJ109" s="5"/>
      <c r="AK109" s="6">
        <v>45609</v>
      </c>
      <c r="AL109" s="7">
        <v>146.27000000000001</v>
      </c>
      <c r="AM109" s="116">
        <f t="shared" si="9"/>
        <v>-1.3621956976195171E-2</v>
      </c>
      <c r="AN109" s="124">
        <f t="shared" si="10"/>
        <v>-2.4108972734837163E-2</v>
      </c>
    </row>
    <row r="110" spans="1:40" ht="15" customHeight="1" x14ac:dyDescent="0.2">
      <c r="A110" s="8">
        <v>45608</v>
      </c>
      <c r="B110" s="9">
        <v>1072.3499999999999</v>
      </c>
      <c r="C110" s="10">
        <f t="shared" si="0"/>
        <v>-2.2069217089964011E-2</v>
      </c>
      <c r="D110" s="11"/>
      <c r="E110" s="8">
        <v>45608</v>
      </c>
      <c r="F110" s="9">
        <v>2474.85</v>
      </c>
      <c r="G110" s="10">
        <f t="shared" si="1"/>
        <v>-2.6837324525185835E-2</v>
      </c>
      <c r="H110" s="12"/>
      <c r="I110" s="8">
        <v>45608</v>
      </c>
      <c r="J110" s="9">
        <v>279.76581900000002</v>
      </c>
      <c r="K110" s="10">
        <f t="shared" si="2"/>
        <v>-4.9694864782287018E-3</v>
      </c>
      <c r="L110" s="12"/>
      <c r="M110" s="8">
        <v>45608</v>
      </c>
      <c r="N110" s="9">
        <v>106.83</v>
      </c>
      <c r="O110" s="10">
        <f t="shared" si="3"/>
        <v>-1.7203311867525328E-2</v>
      </c>
      <c r="P110" s="12"/>
      <c r="Q110" s="8">
        <v>45608</v>
      </c>
      <c r="R110" s="9">
        <v>992.35</v>
      </c>
      <c r="S110" s="10">
        <f t="shared" si="4"/>
        <v>3.5282258064528449E-4</v>
      </c>
      <c r="T110" s="12"/>
      <c r="U110" s="8">
        <v>45608</v>
      </c>
      <c r="V110" s="9">
        <v>444.75</v>
      </c>
      <c r="W110" s="10">
        <f t="shared" si="5"/>
        <v>-2.5098640946953021E-2</v>
      </c>
      <c r="X110" s="12"/>
      <c r="Y110" s="8">
        <v>45608</v>
      </c>
      <c r="Z110" s="9">
        <v>7.67</v>
      </c>
      <c r="AA110" s="10">
        <f t="shared" si="6"/>
        <v>-2.0434227330779042E-2</v>
      </c>
      <c r="AB110" s="12"/>
      <c r="AC110" s="8">
        <v>45608</v>
      </c>
      <c r="AD110" s="9">
        <v>333.5</v>
      </c>
      <c r="AE110" s="10">
        <f t="shared" si="7"/>
        <v>1.7233490925728123E-2</v>
      </c>
      <c r="AF110" s="12"/>
      <c r="AG110" s="8">
        <v>45608</v>
      </c>
      <c r="AH110" s="9">
        <v>256.14999999999998</v>
      </c>
      <c r="AI110" s="10">
        <f t="shared" si="8"/>
        <v>-2.9194239003503819E-3</v>
      </c>
      <c r="AJ110" s="12"/>
      <c r="AK110" s="8">
        <v>45608</v>
      </c>
      <c r="AL110" s="14">
        <v>148.29</v>
      </c>
      <c r="AM110" s="117">
        <f t="shared" si="9"/>
        <v>2.0859149111937203E-2</v>
      </c>
      <c r="AN110" s="124">
        <f t="shared" si="10"/>
        <v>-8.1086169520675731E-3</v>
      </c>
    </row>
    <row r="111" spans="1:40" ht="15" customHeight="1" x14ac:dyDescent="0.2">
      <c r="A111" s="1">
        <v>45607</v>
      </c>
      <c r="B111" s="2">
        <v>1096.55</v>
      </c>
      <c r="C111" s="3">
        <f t="shared" si="0"/>
        <v>-4.4938719927372084E-3</v>
      </c>
      <c r="D111" s="4"/>
      <c r="E111" s="1">
        <v>45607</v>
      </c>
      <c r="F111" s="2">
        <v>2543.1</v>
      </c>
      <c r="G111" s="3">
        <f t="shared" si="1"/>
        <v>-8.1731029626821217E-2</v>
      </c>
      <c r="H111" s="5"/>
      <c r="I111" s="1">
        <v>45607</v>
      </c>
      <c r="J111" s="2">
        <v>281.16305499999999</v>
      </c>
      <c r="K111" s="3">
        <f t="shared" si="2"/>
        <v>7.9086126041703064E-3</v>
      </c>
      <c r="L111" s="5"/>
      <c r="M111" s="1">
        <v>45607</v>
      </c>
      <c r="N111" s="2">
        <v>108.7</v>
      </c>
      <c r="O111" s="3">
        <f t="shared" si="3"/>
        <v>-9.8378575332482843E-3</v>
      </c>
      <c r="P111" s="5"/>
      <c r="Q111" s="1">
        <v>45607</v>
      </c>
      <c r="R111" s="2">
        <v>992</v>
      </c>
      <c r="S111" s="3">
        <f t="shared" si="4"/>
        <v>-1.3965508672531102E-2</v>
      </c>
      <c r="T111" s="5"/>
      <c r="U111" s="1">
        <v>45607</v>
      </c>
      <c r="V111" s="2">
        <v>456.2</v>
      </c>
      <c r="W111" s="3">
        <f t="shared" si="5"/>
        <v>-3.7126010045861468E-3</v>
      </c>
      <c r="X111" s="5"/>
      <c r="Y111" s="1">
        <v>45607</v>
      </c>
      <c r="Z111" s="2">
        <v>7.83</v>
      </c>
      <c r="AA111" s="3">
        <f t="shared" si="6"/>
        <v>-6.345177664974555E-3</v>
      </c>
      <c r="AB111" s="5"/>
      <c r="AC111" s="1">
        <v>45607</v>
      </c>
      <c r="AD111" s="2">
        <v>327.85</v>
      </c>
      <c r="AE111" s="3">
        <f t="shared" si="7"/>
        <v>-1.7383485688595712E-2</v>
      </c>
      <c r="AF111" s="5"/>
      <c r="AG111" s="1">
        <v>45607</v>
      </c>
      <c r="AH111" s="2">
        <v>256.89999999999998</v>
      </c>
      <c r="AI111" s="3">
        <f t="shared" si="8"/>
        <v>-2.1519710531327507E-2</v>
      </c>
      <c r="AJ111" s="5"/>
      <c r="AK111" s="1">
        <v>45607</v>
      </c>
      <c r="AL111" s="7">
        <v>145.26</v>
      </c>
      <c r="AM111" s="116">
        <f t="shared" si="9"/>
        <v>-1.6053647632594981E-2</v>
      </c>
      <c r="AN111" s="124">
        <f t="shared" si="10"/>
        <v>-1.6713427774324642E-2</v>
      </c>
    </row>
    <row r="112" spans="1:40" ht="15" customHeight="1" x14ac:dyDescent="0.2">
      <c r="A112" s="8">
        <v>45604</v>
      </c>
      <c r="B112" s="9">
        <v>1101.5</v>
      </c>
      <c r="C112" s="10">
        <f t="shared" si="0"/>
        <v>-1.6737335416201704E-2</v>
      </c>
      <c r="D112" s="11"/>
      <c r="E112" s="8">
        <v>45604</v>
      </c>
      <c r="F112" s="9">
        <v>2769.45</v>
      </c>
      <c r="G112" s="10">
        <f t="shared" si="1"/>
        <v>-2.5819160349649151E-2</v>
      </c>
      <c r="H112" s="12"/>
      <c r="I112" s="8">
        <v>45604</v>
      </c>
      <c r="J112" s="9">
        <v>278.95689299999998</v>
      </c>
      <c r="K112" s="10">
        <f t="shared" si="2"/>
        <v>9.9396532251609937E-3</v>
      </c>
      <c r="L112" s="12"/>
      <c r="M112" s="8">
        <v>45604</v>
      </c>
      <c r="N112" s="9">
        <v>109.78</v>
      </c>
      <c r="O112" s="10">
        <f t="shared" si="3"/>
        <v>-5.0017307026652857E-2</v>
      </c>
      <c r="P112" s="12"/>
      <c r="Q112" s="8">
        <v>45604</v>
      </c>
      <c r="R112" s="9">
        <v>1006.05</v>
      </c>
      <c r="S112" s="10">
        <f t="shared" si="4"/>
        <v>1.0343961837810722E-2</v>
      </c>
      <c r="T112" s="12"/>
      <c r="U112" s="8">
        <v>45604</v>
      </c>
      <c r="V112" s="9">
        <v>457.9</v>
      </c>
      <c r="W112" s="10">
        <f t="shared" si="5"/>
        <v>0</v>
      </c>
      <c r="X112" s="12"/>
      <c r="Y112" s="8">
        <v>45604</v>
      </c>
      <c r="Z112" s="9">
        <v>7.88</v>
      </c>
      <c r="AA112" s="10">
        <f t="shared" si="6"/>
        <v>-2.1118012422360333E-2</v>
      </c>
      <c r="AB112" s="12"/>
      <c r="AC112" s="8">
        <v>45604</v>
      </c>
      <c r="AD112" s="9">
        <v>333.65</v>
      </c>
      <c r="AE112" s="10">
        <f t="shared" si="7"/>
        <v>-3.4856812264969617E-2</v>
      </c>
      <c r="AF112" s="12"/>
      <c r="AG112" s="8">
        <v>45604</v>
      </c>
      <c r="AH112" s="9">
        <v>262.55</v>
      </c>
      <c r="AI112" s="10">
        <f t="shared" si="8"/>
        <v>-9.9924585218702511E-3</v>
      </c>
      <c r="AJ112" s="12"/>
      <c r="AK112" s="8">
        <v>45604</v>
      </c>
      <c r="AL112" s="14">
        <v>147.63</v>
      </c>
      <c r="AM112" s="117">
        <f t="shared" si="9"/>
        <v>-8.396023643202577E-3</v>
      </c>
      <c r="AN112" s="124">
        <f t="shared" si="10"/>
        <v>-1.4665349458193477E-2</v>
      </c>
    </row>
    <row r="113" spans="1:40" ht="15" customHeight="1" x14ac:dyDescent="0.2">
      <c r="A113" s="1">
        <v>45603</v>
      </c>
      <c r="B113" s="2">
        <v>1120.25</v>
      </c>
      <c r="C113" s="3">
        <f t="shared" si="0"/>
        <v>-2.6335230976489488E-2</v>
      </c>
      <c r="D113" s="4"/>
      <c r="E113" s="1">
        <v>45603</v>
      </c>
      <c r="F113" s="2">
        <v>2842.85</v>
      </c>
      <c r="G113" s="3">
        <f t="shared" si="1"/>
        <v>-1.879335933455295E-2</v>
      </c>
      <c r="H113" s="5"/>
      <c r="I113" s="1">
        <v>45603</v>
      </c>
      <c r="J113" s="2">
        <v>276.21144700000002</v>
      </c>
      <c r="K113" s="3">
        <f t="shared" si="2"/>
        <v>-8.8668174780537345E-4</v>
      </c>
      <c r="L113" s="5"/>
      <c r="M113" s="1">
        <v>45603</v>
      </c>
      <c r="N113" s="2">
        <v>115.56</v>
      </c>
      <c r="O113" s="3">
        <f t="shared" si="3"/>
        <v>-1.8765390167275187E-2</v>
      </c>
      <c r="P113" s="5"/>
      <c r="Q113" s="1">
        <v>45603</v>
      </c>
      <c r="R113" s="2">
        <v>995.75</v>
      </c>
      <c r="S113" s="3">
        <f t="shared" si="4"/>
        <v>-1.9979331725800797E-2</v>
      </c>
      <c r="T113" s="5"/>
      <c r="U113" s="1">
        <v>45603</v>
      </c>
      <c r="V113" s="2">
        <v>457.9</v>
      </c>
      <c r="W113" s="3">
        <f t="shared" si="5"/>
        <v>-3.3966244725738393E-2</v>
      </c>
      <c r="X113" s="5"/>
      <c r="Y113" s="1">
        <v>45603</v>
      </c>
      <c r="Z113" s="2">
        <v>8.0500000000000007</v>
      </c>
      <c r="AA113" s="3">
        <f t="shared" si="6"/>
        <v>-1.4687882496939975E-2</v>
      </c>
      <c r="AB113" s="5"/>
      <c r="AC113" s="1">
        <v>45603</v>
      </c>
      <c r="AD113" s="2">
        <v>345.7</v>
      </c>
      <c r="AE113" s="3">
        <f t="shared" si="7"/>
        <v>6.1117578579743537E-3</v>
      </c>
      <c r="AF113" s="5"/>
      <c r="AG113" s="1">
        <v>45603</v>
      </c>
      <c r="AH113" s="2">
        <v>265.2</v>
      </c>
      <c r="AI113" s="3">
        <f t="shared" si="8"/>
        <v>-1.4309607879576358E-2</v>
      </c>
      <c r="AJ113" s="5"/>
      <c r="AK113" s="1">
        <v>45603</v>
      </c>
      <c r="AL113" s="7">
        <v>148.88</v>
      </c>
      <c r="AM113" s="116">
        <f t="shared" si="9"/>
        <v>2.2457248815328512E-2</v>
      </c>
      <c r="AN113" s="124">
        <f t="shared" si="10"/>
        <v>-1.1915472238087565E-2</v>
      </c>
    </row>
    <row r="114" spans="1:40" ht="15" customHeight="1" x14ac:dyDescent="0.2">
      <c r="A114" s="8">
        <v>45602</v>
      </c>
      <c r="B114" s="9">
        <v>1150.55</v>
      </c>
      <c r="C114" s="10">
        <f t="shared" si="0"/>
        <v>1.836608249247651E-2</v>
      </c>
      <c r="D114" s="11"/>
      <c r="E114" s="8">
        <v>45602</v>
      </c>
      <c r="F114" s="9">
        <v>2897.3</v>
      </c>
      <c r="G114" s="10">
        <f t="shared" si="1"/>
        <v>3.463443355383955E-3</v>
      </c>
      <c r="H114" s="12"/>
      <c r="I114" s="8">
        <v>45602</v>
      </c>
      <c r="J114" s="9">
        <v>276.45657599999998</v>
      </c>
      <c r="K114" s="10">
        <f t="shared" si="2"/>
        <v>3.715283846241646E-2</v>
      </c>
      <c r="L114" s="12"/>
      <c r="M114" s="8">
        <v>45602</v>
      </c>
      <c r="N114" s="9">
        <v>117.77</v>
      </c>
      <c r="O114" s="10">
        <f t="shared" si="3"/>
        <v>9.8610872920597004E-3</v>
      </c>
      <c r="P114" s="12"/>
      <c r="Q114" s="8">
        <v>45602</v>
      </c>
      <c r="R114" s="9">
        <v>1016.05</v>
      </c>
      <c r="S114" s="10">
        <f t="shared" si="4"/>
        <v>4.1568426447975426E-2</v>
      </c>
      <c r="T114" s="12"/>
      <c r="U114" s="8">
        <v>45602</v>
      </c>
      <c r="V114" s="9">
        <v>474</v>
      </c>
      <c r="W114" s="10">
        <f t="shared" si="5"/>
        <v>8.9399744572158379E-3</v>
      </c>
      <c r="X114" s="12"/>
      <c r="Y114" s="8">
        <v>45602</v>
      </c>
      <c r="Z114" s="9">
        <v>8.17</v>
      </c>
      <c r="AA114" s="10">
        <f t="shared" si="6"/>
        <v>3.6855036855036882E-3</v>
      </c>
      <c r="AB114" s="12"/>
      <c r="AC114" s="8">
        <v>45602</v>
      </c>
      <c r="AD114" s="9">
        <v>343.6</v>
      </c>
      <c r="AE114" s="10">
        <f t="shared" si="7"/>
        <v>3.6512341171315299E-3</v>
      </c>
      <c r="AF114" s="12"/>
      <c r="AG114" s="8">
        <v>45602</v>
      </c>
      <c r="AH114" s="9">
        <v>269.05</v>
      </c>
      <c r="AI114" s="10">
        <f t="shared" si="8"/>
        <v>6.1705310396411583E-3</v>
      </c>
      <c r="AJ114" s="12"/>
      <c r="AK114" s="8">
        <v>45602</v>
      </c>
      <c r="AL114" s="14">
        <v>145.61000000000001</v>
      </c>
      <c r="AM114" s="117">
        <f t="shared" si="9"/>
        <v>4.0740476020298955E-2</v>
      </c>
      <c r="AN114" s="124">
        <f t="shared" si="10"/>
        <v>1.7359959737010322E-2</v>
      </c>
    </row>
    <row r="115" spans="1:40" ht="15" customHeight="1" x14ac:dyDescent="0.2">
      <c r="A115" s="1">
        <v>45601</v>
      </c>
      <c r="B115" s="2">
        <v>1129.8</v>
      </c>
      <c r="C115" s="3">
        <f t="shared" si="0"/>
        <v>3.5976015989340748E-3</v>
      </c>
      <c r="D115" s="4"/>
      <c r="E115" s="1">
        <v>45601</v>
      </c>
      <c r="F115" s="2">
        <v>2887.3</v>
      </c>
      <c r="G115" s="3">
        <f t="shared" si="1"/>
        <v>-9.6045003944705831E-3</v>
      </c>
      <c r="H115" s="5"/>
      <c r="I115" s="1">
        <v>45601</v>
      </c>
      <c r="J115" s="2">
        <v>266.55336199999999</v>
      </c>
      <c r="K115" s="3">
        <f t="shared" si="2"/>
        <v>5.3624273013417323E-3</v>
      </c>
      <c r="L115" s="5"/>
      <c r="M115" s="1">
        <v>45601</v>
      </c>
      <c r="N115" s="2">
        <v>116.62</v>
      </c>
      <c r="O115" s="3">
        <f t="shared" si="3"/>
        <v>3.7636800427084394E-2</v>
      </c>
      <c r="P115" s="5"/>
      <c r="Q115" s="1">
        <v>45601</v>
      </c>
      <c r="R115" s="2">
        <v>975.5</v>
      </c>
      <c r="S115" s="3">
        <f t="shared" si="4"/>
        <v>5.5146111426067623E-3</v>
      </c>
      <c r="T115" s="5"/>
      <c r="U115" s="1">
        <v>45601</v>
      </c>
      <c r="V115" s="2">
        <v>469.8</v>
      </c>
      <c r="W115" s="3">
        <f t="shared" si="5"/>
        <v>2.3975588491717437E-2</v>
      </c>
      <c r="X115" s="5"/>
      <c r="Y115" s="1">
        <v>45601</v>
      </c>
      <c r="Z115" s="2">
        <v>8.14</v>
      </c>
      <c r="AA115" s="3">
        <f t="shared" si="6"/>
        <v>3.2994923857868175E-2</v>
      </c>
      <c r="AB115" s="5"/>
      <c r="AC115" s="1">
        <v>45601</v>
      </c>
      <c r="AD115" s="2">
        <v>342.35</v>
      </c>
      <c r="AE115" s="3">
        <f t="shared" si="7"/>
        <v>3.3197525275388662E-2</v>
      </c>
      <c r="AF115" s="5"/>
      <c r="AG115" s="1">
        <v>45601</v>
      </c>
      <c r="AH115" s="2">
        <v>267.39999999999998</v>
      </c>
      <c r="AI115" s="3">
        <f t="shared" si="8"/>
        <v>7.9155672823216783E-3</v>
      </c>
      <c r="AJ115" s="5"/>
      <c r="AK115" s="1">
        <v>45601</v>
      </c>
      <c r="AL115" s="7">
        <v>139.91</v>
      </c>
      <c r="AM115" s="116">
        <f t="shared" si="9"/>
        <v>2.8371922087467638E-2</v>
      </c>
      <c r="AN115" s="124">
        <f t="shared" si="10"/>
        <v>1.6896246707026E-2</v>
      </c>
    </row>
    <row r="116" spans="1:40" ht="15" customHeight="1" x14ac:dyDescent="0.2">
      <c r="A116" s="8">
        <v>45600</v>
      </c>
      <c r="B116" s="9">
        <v>1125.75</v>
      </c>
      <c r="C116" s="10">
        <f t="shared" si="0"/>
        <v>-2.5113660965576989E-2</v>
      </c>
      <c r="D116" s="11"/>
      <c r="E116" s="8">
        <v>45600</v>
      </c>
      <c r="F116" s="9">
        <v>2915.3</v>
      </c>
      <c r="G116" s="10">
        <f t="shared" si="1"/>
        <v>-8.3507661955540824E-3</v>
      </c>
      <c r="H116" s="12"/>
      <c r="I116" s="8">
        <v>45600</v>
      </c>
      <c r="J116" s="9">
        <v>265.13161300000002</v>
      </c>
      <c r="K116" s="10">
        <f t="shared" si="2"/>
        <v>-1.9134852310660921E-2</v>
      </c>
      <c r="L116" s="12"/>
      <c r="M116" s="8">
        <v>45600</v>
      </c>
      <c r="N116" s="9">
        <v>112.39</v>
      </c>
      <c r="O116" s="10">
        <f t="shared" si="3"/>
        <v>-4.0877282812766702E-2</v>
      </c>
      <c r="P116" s="12"/>
      <c r="Q116" s="8">
        <v>45600</v>
      </c>
      <c r="R116" s="9">
        <v>970.15</v>
      </c>
      <c r="S116" s="10">
        <f t="shared" si="4"/>
        <v>-8.1280032716491979E-3</v>
      </c>
      <c r="T116" s="12"/>
      <c r="U116" s="8">
        <v>45600</v>
      </c>
      <c r="V116" s="9">
        <v>458.8</v>
      </c>
      <c r="W116" s="10">
        <f t="shared" si="5"/>
        <v>-1.8294639991441097E-2</v>
      </c>
      <c r="X116" s="12"/>
      <c r="Y116" s="8">
        <v>45600</v>
      </c>
      <c r="Z116" s="9">
        <v>7.88</v>
      </c>
      <c r="AA116" s="10">
        <f t="shared" si="6"/>
        <v>-6.7455621301775071E-2</v>
      </c>
      <c r="AB116" s="12"/>
      <c r="AC116" s="8">
        <v>45600</v>
      </c>
      <c r="AD116" s="9">
        <v>331.35</v>
      </c>
      <c r="AE116" s="10">
        <f t="shared" si="7"/>
        <v>-3.6633231574356606E-2</v>
      </c>
      <c r="AF116" s="12"/>
      <c r="AG116" s="8">
        <v>45600</v>
      </c>
      <c r="AH116" s="9">
        <v>265.3</v>
      </c>
      <c r="AI116" s="10">
        <f t="shared" si="8"/>
        <v>-2.3735050597976093E-2</v>
      </c>
      <c r="AJ116" s="12"/>
      <c r="AK116" s="8">
        <v>45600</v>
      </c>
      <c r="AL116" s="14">
        <v>136.05000000000001</v>
      </c>
      <c r="AM116" s="117">
        <f t="shared" si="9"/>
        <v>4.8005908419497256E-3</v>
      </c>
      <c r="AN116" s="124">
        <f t="shared" si="10"/>
        <v>-2.4292251817980705E-2</v>
      </c>
    </row>
    <row r="117" spans="1:40" ht="15" customHeight="1" x14ac:dyDescent="0.2">
      <c r="A117" s="1">
        <v>45597</v>
      </c>
      <c r="B117" s="2">
        <v>1154.75</v>
      </c>
      <c r="C117" s="3">
        <f t="shared" si="0"/>
        <v>5.0918269649229408E-3</v>
      </c>
      <c r="D117" s="4"/>
      <c r="E117" s="1">
        <v>45597</v>
      </c>
      <c r="F117" s="2">
        <v>2939.85</v>
      </c>
      <c r="G117" s="3">
        <f t="shared" si="1"/>
        <v>1.43068826324666E-3</v>
      </c>
      <c r="H117" s="5"/>
      <c r="I117" s="1">
        <v>45597</v>
      </c>
      <c r="J117" s="2">
        <v>270.30383699999999</v>
      </c>
      <c r="K117" s="3">
        <f t="shared" si="2"/>
        <v>-8.155122302382356E-4</v>
      </c>
      <c r="L117" s="5"/>
      <c r="M117" s="1">
        <v>45597</v>
      </c>
      <c r="N117" s="2">
        <v>117.18</v>
      </c>
      <c r="O117" s="3">
        <f t="shared" si="3"/>
        <v>-5.0942435048394463E-3</v>
      </c>
      <c r="P117" s="5"/>
      <c r="Q117" s="1">
        <v>45597</v>
      </c>
      <c r="R117" s="2">
        <v>978.1</v>
      </c>
      <c r="S117" s="3">
        <f t="shared" si="4"/>
        <v>5.3965153929176335E-3</v>
      </c>
      <c r="T117" s="5"/>
      <c r="U117" s="1">
        <v>45597</v>
      </c>
      <c r="V117" s="2">
        <v>467.35</v>
      </c>
      <c r="W117" s="3">
        <f t="shared" si="5"/>
        <v>7.1113026613511821E-3</v>
      </c>
      <c r="X117" s="5"/>
      <c r="Y117" s="1">
        <v>45597</v>
      </c>
      <c r="Z117" s="2">
        <v>8.4499999999999993</v>
      </c>
      <c r="AA117" s="3">
        <f t="shared" si="6"/>
        <v>4.0640394088669929E-2</v>
      </c>
      <c r="AB117" s="5"/>
      <c r="AC117" s="1">
        <v>45597</v>
      </c>
      <c r="AD117" s="2">
        <v>343.95</v>
      </c>
      <c r="AE117" s="3">
        <f t="shared" si="7"/>
        <v>-6.2120774342676599E-3</v>
      </c>
      <c r="AF117" s="5"/>
      <c r="AG117" s="1">
        <v>45597</v>
      </c>
      <c r="AH117" s="2">
        <v>271.75</v>
      </c>
      <c r="AI117" s="3">
        <f t="shared" si="8"/>
        <v>2.1040766485064921E-2</v>
      </c>
      <c r="AJ117" s="5"/>
      <c r="AK117" s="1">
        <v>45597</v>
      </c>
      <c r="AL117" s="7">
        <v>135.4</v>
      </c>
      <c r="AM117" s="116">
        <f t="shared" si="9"/>
        <v>1.9885507683037096E-2</v>
      </c>
      <c r="AN117" s="124">
        <f t="shared" si="10"/>
        <v>8.8475168369865024E-3</v>
      </c>
    </row>
    <row r="118" spans="1:40" ht="15" customHeight="1" x14ac:dyDescent="0.2">
      <c r="A118" s="8">
        <v>45596</v>
      </c>
      <c r="B118" s="9">
        <v>1148.9000000000001</v>
      </c>
      <c r="C118" s="10">
        <f t="shared" si="0"/>
        <v>1.5153523304616723E-2</v>
      </c>
      <c r="D118" s="11"/>
      <c r="E118" s="8">
        <v>45596</v>
      </c>
      <c r="F118" s="9">
        <v>2935.65</v>
      </c>
      <c r="G118" s="10">
        <f t="shared" si="1"/>
        <v>-2.0356064271770169E-2</v>
      </c>
      <c r="H118" s="12"/>
      <c r="I118" s="8">
        <v>45596</v>
      </c>
      <c r="J118" s="9">
        <v>270.52445299999999</v>
      </c>
      <c r="K118" s="10">
        <f t="shared" si="2"/>
        <v>-2.3794780155812489E-2</v>
      </c>
      <c r="L118" s="12"/>
      <c r="M118" s="8">
        <v>45596</v>
      </c>
      <c r="N118" s="9">
        <v>117.78</v>
      </c>
      <c r="O118" s="10">
        <f t="shared" si="3"/>
        <v>-1.3319929630560501E-2</v>
      </c>
      <c r="P118" s="12"/>
      <c r="Q118" s="8">
        <v>45596</v>
      </c>
      <c r="R118" s="9">
        <v>972.85</v>
      </c>
      <c r="S118" s="10">
        <f t="shared" si="4"/>
        <v>1.789170808265772E-2</v>
      </c>
      <c r="T118" s="12"/>
      <c r="U118" s="8">
        <v>45596</v>
      </c>
      <c r="V118" s="9">
        <v>464.05</v>
      </c>
      <c r="W118" s="10">
        <f t="shared" si="5"/>
        <v>-9.4983991462113115E-3</v>
      </c>
      <c r="X118" s="12"/>
      <c r="Y118" s="8">
        <v>45596</v>
      </c>
      <c r="Z118" s="9">
        <v>8.1199999999999992</v>
      </c>
      <c r="AA118" s="10">
        <f t="shared" si="6"/>
        <v>5.7291666666666519E-2</v>
      </c>
      <c r="AB118" s="12"/>
      <c r="AC118" s="8">
        <v>45596</v>
      </c>
      <c r="AD118" s="9">
        <v>346.1</v>
      </c>
      <c r="AE118" s="10">
        <f t="shared" si="7"/>
        <v>2.3056458764410426E-2</v>
      </c>
      <c r="AF118" s="12"/>
      <c r="AG118" s="8">
        <v>45596</v>
      </c>
      <c r="AH118" s="9">
        <v>266.14999999999998</v>
      </c>
      <c r="AI118" s="10">
        <f t="shared" si="8"/>
        <v>1.7198547678196174E-2</v>
      </c>
      <c r="AJ118" s="12"/>
      <c r="AK118" s="13">
        <v>45596</v>
      </c>
      <c r="AL118" s="14">
        <v>132.76</v>
      </c>
      <c r="AM118" s="117">
        <f t="shared" si="9"/>
        <v>-4.7188430760397693E-2</v>
      </c>
      <c r="AN118" s="124">
        <f t="shared" si="10"/>
        <v>1.6434300531795391E-3</v>
      </c>
    </row>
    <row r="119" spans="1:40" ht="15" customHeight="1" x14ac:dyDescent="0.2">
      <c r="A119" s="1">
        <v>45595</v>
      </c>
      <c r="B119" s="2">
        <v>1131.75</v>
      </c>
      <c r="C119" s="3">
        <f t="shared" si="0"/>
        <v>3.24302134646961E-2</v>
      </c>
      <c r="D119" s="4"/>
      <c r="E119" s="1">
        <v>45595</v>
      </c>
      <c r="F119" s="2">
        <v>2996.65</v>
      </c>
      <c r="G119" s="3">
        <f t="shared" si="1"/>
        <v>1.2696927677631198E-3</v>
      </c>
      <c r="H119" s="5"/>
      <c r="I119" s="1">
        <v>45595</v>
      </c>
      <c r="J119" s="2">
        <v>277.118425</v>
      </c>
      <c r="K119" s="3">
        <f t="shared" si="2"/>
        <v>5.425114200680925E-3</v>
      </c>
      <c r="L119" s="5"/>
      <c r="M119" s="1">
        <v>45595</v>
      </c>
      <c r="N119" s="2">
        <v>119.37</v>
      </c>
      <c r="O119" s="3">
        <f t="shared" si="3"/>
        <v>3.3775006495193605E-2</v>
      </c>
      <c r="P119" s="5"/>
      <c r="Q119" s="1">
        <v>45595</v>
      </c>
      <c r="R119" s="2">
        <v>955.75</v>
      </c>
      <c r="S119" s="3">
        <f t="shared" si="4"/>
        <v>5.153283903875483E-3</v>
      </c>
      <c r="T119" s="5"/>
      <c r="U119" s="1">
        <v>45595</v>
      </c>
      <c r="V119" s="2">
        <v>468.5</v>
      </c>
      <c r="W119" s="3">
        <f t="shared" si="5"/>
        <v>-8.0457336438704008E-3</v>
      </c>
      <c r="X119" s="5"/>
      <c r="Y119" s="1">
        <v>45595</v>
      </c>
      <c r="Z119" s="2">
        <v>7.68</v>
      </c>
      <c r="AA119" s="3">
        <f t="shared" si="6"/>
        <v>-3.5175879396984966E-2</v>
      </c>
      <c r="AB119" s="5"/>
      <c r="AC119" s="1">
        <v>45595</v>
      </c>
      <c r="AD119" s="2">
        <v>338.3</v>
      </c>
      <c r="AE119" s="3">
        <f t="shared" si="7"/>
        <v>8.9472114524307145E-3</v>
      </c>
      <c r="AF119" s="5"/>
      <c r="AG119" s="1">
        <v>45595</v>
      </c>
      <c r="AH119" s="2">
        <v>261.64999999999998</v>
      </c>
      <c r="AI119" s="3">
        <f t="shared" si="8"/>
        <v>-1.2641509433962361E-2</v>
      </c>
      <c r="AJ119" s="5"/>
      <c r="AK119" s="6">
        <v>45595</v>
      </c>
      <c r="AL119" s="7">
        <v>139.33500000000001</v>
      </c>
      <c r="AM119" s="116">
        <f t="shared" si="9"/>
        <v>-1.3557522123893717E-2</v>
      </c>
      <c r="AN119" s="124">
        <f t="shared" si="10"/>
        <v>1.7579877685928501E-3</v>
      </c>
    </row>
    <row r="120" spans="1:40" ht="15" customHeight="1" x14ac:dyDescent="0.2">
      <c r="A120" s="8">
        <v>45594</v>
      </c>
      <c r="B120" s="9">
        <v>1096.2</v>
      </c>
      <c r="C120" s="10">
        <f t="shared" si="0"/>
        <v>4.1680025649246666E-3</v>
      </c>
      <c r="D120" s="11"/>
      <c r="E120" s="8">
        <v>45594</v>
      </c>
      <c r="F120" s="9">
        <v>2992.85</v>
      </c>
      <c r="G120" s="10">
        <f t="shared" si="1"/>
        <v>-2.9981511401302452E-3</v>
      </c>
      <c r="H120" s="12"/>
      <c r="I120" s="8">
        <v>45594</v>
      </c>
      <c r="J120" s="9">
        <v>275.62313799999998</v>
      </c>
      <c r="K120" s="10">
        <f t="shared" si="2"/>
        <v>6.4446854191055891E-3</v>
      </c>
      <c r="L120" s="12"/>
      <c r="M120" s="8">
        <v>45594</v>
      </c>
      <c r="N120" s="9">
        <v>115.47</v>
      </c>
      <c r="O120" s="10">
        <f t="shared" si="3"/>
        <v>-3.8391072618254474E-2</v>
      </c>
      <c r="P120" s="12"/>
      <c r="Q120" s="8">
        <v>45594</v>
      </c>
      <c r="R120" s="9">
        <v>950.85</v>
      </c>
      <c r="S120" s="10">
        <f t="shared" si="4"/>
        <v>1.2727660027691989E-2</v>
      </c>
      <c r="T120" s="12"/>
      <c r="U120" s="8">
        <v>45594</v>
      </c>
      <c r="V120" s="9">
        <v>472.3</v>
      </c>
      <c r="W120" s="10">
        <f t="shared" si="5"/>
        <v>6.7142704891827165E-3</v>
      </c>
      <c r="X120" s="12"/>
      <c r="Y120" s="8">
        <v>45594</v>
      </c>
      <c r="Z120" s="9">
        <v>7.96</v>
      </c>
      <c r="AA120" s="10">
        <f t="shared" si="6"/>
        <v>-3.5151515151515156E-2</v>
      </c>
      <c r="AB120" s="12"/>
      <c r="AC120" s="8">
        <v>45594</v>
      </c>
      <c r="AD120" s="9">
        <v>335.3</v>
      </c>
      <c r="AE120" s="10">
        <f t="shared" si="7"/>
        <v>3.2645518940560558E-2</v>
      </c>
      <c r="AF120" s="12"/>
      <c r="AG120" s="8">
        <v>45594</v>
      </c>
      <c r="AH120" s="9">
        <v>265</v>
      </c>
      <c r="AI120" s="10">
        <f t="shared" si="8"/>
        <v>6.2654262388455173E-3</v>
      </c>
      <c r="AJ120" s="12"/>
      <c r="AK120" s="13">
        <v>45594</v>
      </c>
      <c r="AL120" s="14">
        <v>141.25</v>
      </c>
      <c r="AM120" s="117">
        <f t="shared" si="9"/>
        <v>5.1949900370054092E-3</v>
      </c>
      <c r="AN120" s="124">
        <f t="shared" si="10"/>
        <v>-2.3801851925834265E-4</v>
      </c>
    </row>
    <row r="121" spans="1:40" ht="15" customHeight="1" x14ac:dyDescent="0.2">
      <c r="A121" s="1">
        <v>45593</v>
      </c>
      <c r="B121" s="2">
        <v>1091.6500000000001</v>
      </c>
      <c r="C121" s="3">
        <f t="shared" si="0"/>
        <v>2.5264146513266139E-2</v>
      </c>
      <c r="D121" s="4"/>
      <c r="E121" s="1">
        <v>45593</v>
      </c>
      <c r="F121" s="2">
        <v>3001.85</v>
      </c>
      <c r="G121" s="3">
        <f t="shared" si="1"/>
        <v>1.482420554428665E-2</v>
      </c>
      <c r="H121" s="5"/>
      <c r="I121" s="1">
        <v>45593</v>
      </c>
      <c r="J121" s="2">
        <v>273.85820799999999</v>
      </c>
      <c r="K121" s="3">
        <f t="shared" si="2"/>
        <v>2.7877449167409862E-2</v>
      </c>
      <c r="L121" s="5"/>
      <c r="M121" s="1">
        <v>45593</v>
      </c>
      <c r="N121" s="2">
        <v>120.08</v>
      </c>
      <c r="O121" s="3">
        <f t="shared" si="3"/>
        <v>4.4991732660342842E-2</v>
      </c>
      <c r="P121" s="5"/>
      <c r="Q121" s="1">
        <v>45593</v>
      </c>
      <c r="R121" s="2">
        <v>938.9</v>
      </c>
      <c r="S121" s="3">
        <f t="shared" si="4"/>
        <v>-2.5076579616842287E-2</v>
      </c>
      <c r="T121" s="5"/>
      <c r="U121" s="1">
        <v>45593</v>
      </c>
      <c r="V121" s="2">
        <v>469.15</v>
      </c>
      <c r="W121" s="3">
        <f t="shared" si="5"/>
        <v>3.0193236714975757E-2</v>
      </c>
      <c r="X121" s="5"/>
      <c r="Y121" s="1">
        <v>45593</v>
      </c>
      <c r="Z121" s="2">
        <v>8.25</v>
      </c>
      <c r="AA121" s="3">
        <f t="shared" si="6"/>
        <v>7.7023498694516856E-2</v>
      </c>
      <c r="AB121" s="5"/>
      <c r="AC121" s="1">
        <v>45593</v>
      </c>
      <c r="AD121" s="2">
        <v>324.7</v>
      </c>
      <c r="AE121" s="3">
        <f t="shared" si="7"/>
        <v>1.3878180416344588E-3</v>
      </c>
      <c r="AF121" s="5"/>
      <c r="AG121" s="1">
        <v>45593</v>
      </c>
      <c r="AH121" s="2">
        <v>263.35000000000002</v>
      </c>
      <c r="AI121" s="3">
        <f t="shared" si="8"/>
        <v>-2.6510130657072528E-3</v>
      </c>
      <c r="AJ121" s="5"/>
      <c r="AK121" s="6">
        <v>45593</v>
      </c>
      <c r="AL121" s="7">
        <v>140.52000000000001</v>
      </c>
      <c r="AM121" s="116">
        <f t="shared" si="9"/>
        <v>-7.2064434082237394E-3</v>
      </c>
      <c r="AN121" s="124">
        <f t="shared" si="10"/>
        <v>1.8662805124565932E-2</v>
      </c>
    </row>
    <row r="122" spans="1:40" ht="15" customHeight="1" x14ac:dyDescent="0.2">
      <c r="A122" s="8">
        <v>45590</v>
      </c>
      <c r="B122" s="9">
        <v>1064.75</v>
      </c>
      <c r="C122" s="10">
        <f t="shared" si="0"/>
        <v>-3.8383382253330378E-2</v>
      </c>
      <c r="D122" s="11"/>
      <c r="E122" s="8">
        <v>45590</v>
      </c>
      <c r="F122" s="9">
        <v>2958</v>
      </c>
      <c r="G122" s="10">
        <f t="shared" si="1"/>
        <v>-4.710632570659512E-3</v>
      </c>
      <c r="H122" s="12"/>
      <c r="I122" s="8">
        <v>45590</v>
      </c>
      <c r="J122" s="9">
        <v>266.43079699999998</v>
      </c>
      <c r="K122" s="10">
        <f t="shared" si="2"/>
        <v>-6.3082843408692746E-3</v>
      </c>
      <c r="L122" s="12"/>
      <c r="M122" s="8">
        <v>45590</v>
      </c>
      <c r="N122" s="9">
        <v>114.91</v>
      </c>
      <c r="O122" s="10">
        <f t="shared" si="3"/>
        <v>-5.0016534391534417E-2</v>
      </c>
      <c r="P122" s="12"/>
      <c r="Q122" s="8">
        <v>45590</v>
      </c>
      <c r="R122" s="9">
        <v>963.05</v>
      </c>
      <c r="S122" s="10">
        <f t="shared" si="4"/>
        <v>-3.4149032193360851E-2</v>
      </c>
      <c r="T122" s="12"/>
      <c r="U122" s="8">
        <v>45590</v>
      </c>
      <c r="V122" s="9">
        <v>455.4</v>
      </c>
      <c r="W122" s="10">
        <f t="shared" si="5"/>
        <v>-2.9101375119923278E-2</v>
      </c>
      <c r="X122" s="12"/>
      <c r="Y122" s="8">
        <v>45590</v>
      </c>
      <c r="Z122" s="9">
        <v>7.66</v>
      </c>
      <c r="AA122" s="10">
        <f t="shared" si="6"/>
        <v>-5.7810578105781163E-2</v>
      </c>
      <c r="AB122" s="12"/>
      <c r="AC122" s="8">
        <v>45590</v>
      </c>
      <c r="AD122" s="9">
        <v>324.25</v>
      </c>
      <c r="AE122" s="10">
        <f t="shared" si="7"/>
        <v>-4.7164266823391143E-2</v>
      </c>
      <c r="AF122" s="12"/>
      <c r="AG122" s="8">
        <v>45590</v>
      </c>
      <c r="AH122" s="9">
        <v>264.05</v>
      </c>
      <c r="AI122" s="10">
        <f t="shared" si="8"/>
        <v>-1.8766257896692728E-2</v>
      </c>
      <c r="AJ122" s="12"/>
      <c r="AK122" s="13">
        <v>45590</v>
      </c>
      <c r="AL122" s="14">
        <v>141.54</v>
      </c>
      <c r="AM122" s="117">
        <f t="shared" si="9"/>
        <v>8.0478598390427702E-3</v>
      </c>
      <c r="AN122" s="124">
        <f t="shared" si="10"/>
        <v>-2.7836248385649996E-2</v>
      </c>
    </row>
    <row r="123" spans="1:40" ht="15" customHeight="1" x14ac:dyDescent="0.2">
      <c r="A123" s="1">
        <v>45589</v>
      </c>
      <c r="B123" s="2">
        <v>1107.25</v>
      </c>
      <c r="C123" s="3">
        <f t="shared" si="0"/>
        <v>-1.5646530648530832E-2</v>
      </c>
      <c r="D123" s="4"/>
      <c r="E123" s="1">
        <v>45589</v>
      </c>
      <c r="F123" s="2">
        <v>2972</v>
      </c>
      <c r="G123" s="3">
        <f t="shared" si="1"/>
        <v>-5.920326454159186E-3</v>
      </c>
      <c r="H123" s="5"/>
      <c r="I123" s="1">
        <v>45589</v>
      </c>
      <c r="J123" s="2">
        <v>268.12218799999999</v>
      </c>
      <c r="K123" s="3">
        <f t="shared" si="2"/>
        <v>-5.4824394438190982E-4</v>
      </c>
      <c r="L123" s="5"/>
      <c r="M123" s="1">
        <v>45589</v>
      </c>
      <c r="N123" s="2">
        <v>120.96</v>
      </c>
      <c r="O123" s="3">
        <f t="shared" si="3"/>
        <v>-9.9042318081362657E-3</v>
      </c>
      <c r="P123" s="5"/>
      <c r="Q123" s="1">
        <v>45589</v>
      </c>
      <c r="R123" s="2">
        <v>997.1</v>
      </c>
      <c r="S123" s="3">
        <f t="shared" si="4"/>
        <v>2.2824024208852656E-2</v>
      </c>
      <c r="T123" s="5"/>
      <c r="U123" s="1">
        <v>45589</v>
      </c>
      <c r="V123" s="2">
        <v>469.05</v>
      </c>
      <c r="W123" s="3">
        <f t="shared" si="5"/>
        <v>1.3066954643628614E-2</v>
      </c>
      <c r="X123" s="5"/>
      <c r="Y123" s="1">
        <v>45589</v>
      </c>
      <c r="Z123" s="2">
        <v>8.1300000000000008</v>
      </c>
      <c r="AA123" s="3">
        <f t="shared" si="6"/>
        <v>-1.4545454545454417E-2</v>
      </c>
      <c r="AB123" s="5"/>
      <c r="AC123" s="1">
        <v>45589</v>
      </c>
      <c r="AD123" s="2">
        <v>340.3</v>
      </c>
      <c r="AE123" s="3">
        <f t="shared" si="7"/>
        <v>6.9285153181461112E-2</v>
      </c>
      <c r="AF123" s="5"/>
      <c r="AG123" s="1">
        <v>45589</v>
      </c>
      <c r="AH123" s="2">
        <v>269.10000000000002</v>
      </c>
      <c r="AI123" s="3">
        <f t="shared" si="8"/>
        <v>-6.4611408528706393E-3</v>
      </c>
      <c r="AJ123" s="5"/>
      <c r="AK123" s="6">
        <v>45589</v>
      </c>
      <c r="AL123" s="7">
        <v>140.41</v>
      </c>
      <c r="AM123" s="116">
        <f t="shared" si="9"/>
        <v>6.0905703640010689E-3</v>
      </c>
      <c r="AN123" s="124">
        <f t="shared" si="10"/>
        <v>5.8240774144410201E-3</v>
      </c>
    </row>
    <row r="124" spans="1:40" ht="15" customHeight="1" x14ac:dyDescent="0.2">
      <c r="A124" s="8">
        <v>45588</v>
      </c>
      <c r="B124" s="9">
        <v>1124.8499999999999</v>
      </c>
      <c r="C124" s="10">
        <f t="shared" si="0"/>
        <v>-1.6137496720021072E-2</v>
      </c>
      <c r="D124" s="11"/>
      <c r="E124" s="8">
        <v>45588</v>
      </c>
      <c r="F124" s="9">
        <v>2989.7</v>
      </c>
      <c r="G124" s="10">
        <f t="shared" si="1"/>
        <v>-5.7036433476894688E-3</v>
      </c>
      <c r="H124" s="12"/>
      <c r="I124" s="8">
        <v>45588</v>
      </c>
      <c r="J124" s="9">
        <v>268.26926500000002</v>
      </c>
      <c r="K124" s="10">
        <f t="shared" si="2"/>
        <v>3.2083608968331845E-3</v>
      </c>
      <c r="L124" s="12"/>
      <c r="M124" s="8">
        <v>45588</v>
      </c>
      <c r="N124" s="9">
        <v>122.17</v>
      </c>
      <c r="O124" s="10">
        <f t="shared" si="3"/>
        <v>4.1094764526998784E-3</v>
      </c>
      <c r="P124" s="12"/>
      <c r="Q124" s="8">
        <v>45588</v>
      </c>
      <c r="R124" s="9">
        <v>974.85</v>
      </c>
      <c r="S124" s="10">
        <f t="shared" si="4"/>
        <v>-2.7620070584624123E-3</v>
      </c>
      <c r="T124" s="12"/>
      <c r="U124" s="8">
        <v>45588</v>
      </c>
      <c r="V124" s="9">
        <v>463</v>
      </c>
      <c r="W124" s="10">
        <f t="shared" si="5"/>
        <v>4.8833423765599626E-3</v>
      </c>
      <c r="X124" s="12"/>
      <c r="Y124" s="8">
        <v>45588</v>
      </c>
      <c r="Z124" s="9">
        <v>8.25</v>
      </c>
      <c r="AA124" s="10">
        <f t="shared" si="6"/>
        <v>-1.7857142857142905E-2</v>
      </c>
      <c r="AB124" s="12"/>
      <c r="AC124" s="8">
        <v>45588</v>
      </c>
      <c r="AD124" s="9">
        <v>318.25</v>
      </c>
      <c r="AE124" s="10">
        <f t="shared" si="7"/>
        <v>1.1119936457505863E-2</v>
      </c>
      <c r="AF124" s="12"/>
      <c r="AG124" s="8">
        <v>45588</v>
      </c>
      <c r="AH124" s="9">
        <v>270.85000000000002</v>
      </c>
      <c r="AI124" s="10">
        <f t="shared" si="8"/>
        <v>1.8463810930580138E-4</v>
      </c>
      <c r="AJ124" s="12"/>
      <c r="AK124" s="13">
        <v>45588</v>
      </c>
      <c r="AL124" s="14">
        <v>139.56</v>
      </c>
      <c r="AM124" s="117">
        <f t="shared" si="9"/>
        <v>-2.8066021310676259E-2</v>
      </c>
      <c r="AN124" s="124">
        <f t="shared" si="10"/>
        <v>-4.7020557001087419E-3</v>
      </c>
    </row>
    <row r="125" spans="1:40" ht="15" customHeight="1" x14ac:dyDescent="0.2">
      <c r="A125" s="1">
        <v>45587</v>
      </c>
      <c r="B125" s="2">
        <v>1143.3</v>
      </c>
      <c r="C125" s="3">
        <f t="shared" si="0"/>
        <v>-3.8435660218671175E-2</v>
      </c>
      <c r="D125" s="4"/>
      <c r="E125" s="1">
        <v>45587</v>
      </c>
      <c r="F125" s="2">
        <v>3006.85</v>
      </c>
      <c r="G125" s="3">
        <f t="shared" si="1"/>
        <v>-1.388888888888884E-2</v>
      </c>
      <c r="H125" s="5"/>
      <c r="I125" s="1">
        <v>45587</v>
      </c>
      <c r="J125" s="2">
        <v>267.41131300000001</v>
      </c>
      <c r="K125" s="3">
        <f t="shared" si="2"/>
        <v>-4.8348873961744365E-3</v>
      </c>
      <c r="L125" s="5"/>
      <c r="M125" s="1">
        <v>45587</v>
      </c>
      <c r="N125" s="2">
        <v>121.67</v>
      </c>
      <c r="O125" s="3">
        <f t="shared" si="3"/>
        <v>-5.0046845721424149E-2</v>
      </c>
      <c r="P125" s="5"/>
      <c r="Q125" s="1">
        <v>45587</v>
      </c>
      <c r="R125" s="2">
        <v>977.55</v>
      </c>
      <c r="S125" s="3">
        <f t="shared" si="4"/>
        <v>-2.3280211819953101E-2</v>
      </c>
      <c r="T125" s="5"/>
      <c r="U125" s="1">
        <v>45587</v>
      </c>
      <c r="V125" s="2">
        <v>460.75</v>
      </c>
      <c r="W125" s="3">
        <f t="shared" si="5"/>
        <v>-3.0000000000000027E-2</v>
      </c>
      <c r="X125" s="5"/>
      <c r="Y125" s="1">
        <v>45587</v>
      </c>
      <c r="Z125" s="2">
        <v>8.4</v>
      </c>
      <c r="AA125" s="3">
        <f t="shared" si="6"/>
        <v>-1.1764705882352899E-2</v>
      </c>
      <c r="AB125" s="5"/>
      <c r="AC125" s="1">
        <v>45587</v>
      </c>
      <c r="AD125" s="2">
        <v>314.75</v>
      </c>
      <c r="AE125" s="3">
        <f t="shared" si="7"/>
        <v>-2.9148673658235591E-2</v>
      </c>
      <c r="AF125" s="5"/>
      <c r="AG125" s="1">
        <v>45587</v>
      </c>
      <c r="AH125" s="2">
        <v>270.8</v>
      </c>
      <c r="AI125" s="3">
        <f t="shared" si="8"/>
        <v>-2.0968908170643563E-2</v>
      </c>
      <c r="AJ125" s="5"/>
      <c r="AK125" s="6">
        <v>45587</v>
      </c>
      <c r="AL125" s="7">
        <v>143.59</v>
      </c>
      <c r="AM125" s="116">
        <f t="shared" si="9"/>
        <v>-8.3501496068472125E-4</v>
      </c>
      <c r="AN125" s="124">
        <f t="shared" si="10"/>
        <v>-2.2320379671702854E-2</v>
      </c>
    </row>
    <row r="126" spans="1:40" ht="15" customHeight="1" x14ac:dyDescent="0.2">
      <c r="A126" s="8">
        <v>45586</v>
      </c>
      <c r="B126" s="9">
        <v>1189</v>
      </c>
      <c r="C126" s="10">
        <f t="shared" si="0"/>
        <v>9.273044756915727E-2</v>
      </c>
      <c r="D126" s="11"/>
      <c r="E126" s="8">
        <v>45586</v>
      </c>
      <c r="F126" s="9">
        <v>3049.2</v>
      </c>
      <c r="G126" s="10">
        <f t="shared" si="1"/>
        <v>1.9066557492104286E-2</v>
      </c>
      <c r="H126" s="12"/>
      <c r="I126" s="8">
        <v>45586</v>
      </c>
      <c r="J126" s="9">
        <v>268.71049799999997</v>
      </c>
      <c r="K126" s="10">
        <f t="shared" si="2"/>
        <v>-1.0024569137427886E-3</v>
      </c>
      <c r="L126" s="12"/>
      <c r="M126" s="8">
        <v>45586</v>
      </c>
      <c r="N126" s="9">
        <v>128.08000000000001</v>
      </c>
      <c r="O126" s="10">
        <f t="shared" si="3"/>
        <v>-4.808621330360463E-2</v>
      </c>
      <c r="P126" s="12"/>
      <c r="Q126" s="8">
        <v>45586</v>
      </c>
      <c r="R126" s="9">
        <v>1000.85</v>
      </c>
      <c r="S126" s="10">
        <f t="shared" si="4"/>
        <v>3.1572617019144378E-3</v>
      </c>
      <c r="T126" s="12"/>
      <c r="U126" s="8">
        <v>45586</v>
      </c>
      <c r="V126" s="9">
        <v>475</v>
      </c>
      <c r="W126" s="10">
        <f t="shared" si="5"/>
        <v>-1.216595611937199E-2</v>
      </c>
      <c r="X126" s="12"/>
      <c r="Y126" s="8">
        <v>45586</v>
      </c>
      <c r="Z126" s="9">
        <v>8.5</v>
      </c>
      <c r="AA126" s="10">
        <f t="shared" si="6"/>
        <v>-5.7649667405764937E-2</v>
      </c>
      <c r="AB126" s="12"/>
      <c r="AC126" s="8">
        <v>45586</v>
      </c>
      <c r="AD126" s="9">
        <v>324.2</v>
      </c>
      <c r="AE126" s="10">
        <f t="shared" si="7"/>
        <v>-1.4589665653495509E-2</v>
      </c>
      <c r="AF126" s="12"/>
      <c r="AG126" s="8">
        <v>45586</v>
      </c>
      <c r="AH126" s="9">
        <v>276.60000000000002</v>
      </c>
      <c r="AI126" s="10">
        <f t="shared" si="8"/>
        <v>-2.3649841157783236E-2</v>
      </c>
      <c r="AJ126" s="12"/>
      <c r="AK126" s="13">
        <v>45586</v>
      </c>
      <c r="AL126" s="14">
        <v>143.71</v>
      </c>
      <c r="AM126" s="117">
        <f t="shared" si="9"/>
        <v>4.1376811594203033E-2</v>
      </c>
      <c r="AN126" s="124">
        <f t="shared" si="10"/>
        <v>-8.1272219638408444E-5</v>
      </c>
    </row>
    <row r="127" spans="1:40" ht="15" customHeight="1" x14ac:dyDescent="0.2">
      <c r="A127" s="1">
        <v>45583</v>
      </c>
      <c r="B127" s="2">
        <v>1088.0999999999999</v>
      </c>
      <c r="C127" s="3">
        <f t="shared" si="0"/>
        <v>1.3270009777901937E-2</v>
      </c>
      <c r="D127" s="4"/>
      <c r="E127" s="1">
        <v>45583</v>
      </c>
      <c r="F127" s="2">
        <v>2992.15</v>
      </c>
      <c r="G127" s="3">
        <f t="shared" si="1"/>
        <v>-2.0845264001832509E-2</v>
      </c>
      <c r="H127" s="5"/>
      <c r="I127" s="1">
        <v>45583</v>
      </c>
      <c r="J127" s="2">
        <v>268.98013900000001</v>
      </c>
      <c r="K127" s="3">
        <f t="shared" si="2"/>
        <v>3.7635932339320943E-2</v>
      </c>
      <c r="L127" s="5"/>
      <c r="M127" s="1">
        <v>45583</v>
      </c>
      <c r="N127" s="2">
        <v>134.55000000000001</v>
      </c>
      <c r="O127" s="3">
        <f t="shared" si="3"/>
        <v>1.754518641760594E-2</v>
      </c>
      <c r="P127" s="5"/>
      <c r="Q127" s="1">
        <v>45583</v>
      </c>
      <c r="R127" s="2">
        <v>997.7</v>
      </c>
      <c r="S127" s="3">
        <f t="shared" si="4"/>
        <v>-3.6450791431567042E-3</v>
      </c>
      <c r="T127" s="5"/>
      <c r="U127" s="1">
        <v>45583</v>
      </c>
      <c r="V127" s="2">
        <v>480.85</v>
      </c>
      <c r="W127" s="3">
        <f t="shared" si="5"/>
        <v>1.8426347559038492E-2</v>
      </c>
      <c r="X127" s="5"/>
      <c r="Y127" s="1">
        <v>45583</v>
      </c>
      <c r="Z127" s="2">
        <v>9.02</v>
      </c>
      <c r="AA127" s="3">
        <f t="shared" si="6"/>
        <v>-3.3149171270719924E-3</v>
      </c>
      <c r="AB127" s="5"/>
      <c r="AC127" s="1">
        <v>45583</v>
      </c>
      <c r="AD127" s="2">
        <v>329</v>
      </c>
      <c r="AE127" s="3">
        <f t="shared" si="7"/>
        <v>4.2735042735042583E-3</v>
      </c>
      <c r="AF127" s="5"/>
      <c r="AG127" s="1">
        <v>45583</v>
      </c>
      <c r="AH127" s="2">
        <v>283.3</v>
      </c>
      <c r="AI127" s="3">
        <f t="shared" si="8"/>
        <v>6.0369318181818787E-3</v>
      </c>
      <c r="AJ127" s="5"/>
      <c r="AK127" s="6">
        <v>45583</v>
      </c>
      <c r="AL127" s="7">
        <v>138</v>
      </c>
      <c r="AM127" s="116">
        <f t="shared" si="9"/>
        <v>7.814211640984503E-3</v>
      </c>
      <c r="AN127" s="124">
        <f t="shared" si="10"/>
        <v>7.7196863554476755E-3</v>
      </c>
    </row>
    <row r="128" spans="1:40" ht="15" customHeight="1" x14ac:dyDescent="0.2">
      <c r="A128" s="8">
        <v>45582</v>
      </c>
      <c r="B128" s="9">
        <v>1073.8499999999999</v>
      </c>
      <c r="C128" s="10">
        <f t="shared" si="0"/>
        <v>-2.4083246239832823E-2</v>
      </c>
      <c r="D128" s="11"/>
      <c r="E128" s="8">
        <v>45582</v>
      </c>
      <c r="F128" s="9">
        <v>3055.85</v>
      </c>
      <c r="G128" s="10">
        <f t="shared" si="1"/>
        <v>-8.5169202816262057E-3</v>
      </c>
      <c r="H128" s="12"/>
      <c r="I128" s="8">
        <v>45582</v>
      </c>
      <c r="J128" s="9">
        <v>259.22400199999998</v>
      </c>
      <c r="K128" s="10">
        <f t="shared" si="2"/>
        <v>-6.3891769616477578E-3</v>
      </c>
      <c r="L128" s="12"/>
      <c r="M128" s="8">
        <v>45582</v>
      </c>
      <c r="N128" s="9">
        <v>132.22999999999999</v>
      </c>
      <c r="O128" s="10">
        <f t="shared" si="3"/>
        <v>-3.5169646114556863E-2</v>
      </c>
      <c r="P128" s="12"/>
      <c r="Q128" s="8">
        <v>45582</v>
      </c>
      <c r="R128" s="9">
        <v>1001.35</v>
      </c>
      <c r="S128" s="10">
        <f t="shared" si="4"/>
        <v>-4.6717359972168193E-3</v>
      </c>
      <c r="T128" s="12"/>
      <c r="U128" s="8">
        <v>45582</v>
      </c>
      <c r="V128" s="9">
        <v>472.15</v>
      </c>
      <c r="W128" s="10">
        <f t="shared" si="5"/>
        <v>-2.9895212656667391E-2</v>
      </c>
      <c r="X128" s="12"/>
      <c r="Y128" s="8">
        <v>45582</v>
      </c>
      <c r="Z128" s="9">
        <v>9.0500000000000007</v>
      </c>
      <c r="AA128" s="10">
        <f t="shared" si="6"/>
        <v>-2.5834230355220478E-2</v>
      </c>
      <c r="AB128" s="12"/>
      <c r="AC128" s="8">
        <v>45582</v>
      </c>
      <c r="AD128" s="9">
        <v>327.60000000000002</v>
      </c>
      <c r="AE128" s="10">
        <f t="shared" si="7"/>
        <v>-1.2955709551069505E-2</v>
      </c>
      <c r="AF128" s="12"/>
      <c r="AG128" s="8">
        <v>45582</v>
      </c>
      <c r="AH128" s="9">
        <v>281.60000000000002</v>
      </c>
      <c r="AI128" s="10">
        <f t="shared" si="8"/>
        <v>-1.331464611072164E-2</v>
      </c>
      <c r="AJ128" s="12"/>
      <c r="AK128" s="13">
        <v>45582</v>
      </c>
      <c r="AL128" s="14">
        <v>136.93</v>
      </c>
      <c r="AM128" s="117">
        <f t="shared" si="9"/>
        <v>8.915414087828033E-3</v>
      </c>
      <c r="AN128" s="124">
        <f t="shared" si="10"/>
        <v>-1.5191511018073145E-2</v>
      </c>
    </row>
    <row r="129" spans="1:40" ht="15" customHeight="1" x14ac:dyDescent="0.2">
      <c r="A129" s="1">
        <v>45581</v>
      </c>
      <c r="B129" s="2">
        <v>1100.3499999999999</v>
      </c>
      <c r="C129" s="3">
        <f t="shared" si="0"/>
        <v>1.2283894449498511E-3</v>
      </c>
      <c r="D129" s="4"/>
      <c r="E129" s="1">
        <v>45581</v>
      </c>
      <c r="F129" s="2">
        <v>3082.1</v>
      </c>
      <c r="G129" s="3">
        <f t="shared" si="1"/>
        <v>4.8906132829056315E-3</v>
      </c>
      <c r="H129" s="5"/>
      <c r="I129" s="1">
        <v>45581</v>
      </c>
      <c r="J129" s="2">
        <v>260.89087999999998</v>
      </c>
      <c r="K129" s="3">
        <f t="shared" si="2"/>
        <v>-1.501076881800345E-3</v>
      </c>
      <c r="L129" s="5"/>
      <c r="M129" s="1">
        <v>45581</v>
      </c>
      <c r="N129" s="2">
        <v>137.05000000000001</v>
      </c>
      <c r="O129" s="3">
        <f t="shared" si="3"/>
        <v>-6.6681162571572417E-3</v>
      </c>
      <c r="P129" s="5"/>
      <c r="Q129" s="1">
        <v>45581</v>
      </c>
      <c r="R129" s="2">
        <v>1006.05</v>
      </c>
      <c r="S129" s="3">
        <f t="shared" si="4"/>
        <v>8.6219860644642932E-3</v>
      </c>
      <c r="T129" s="5"/>
      <c r="U129" s="1">
        <v>45581</v>
      </c>
      <c r="V129" s="2">
        <v>486.7</v>
      </c>
      <c r="W129" s="3">
        <f t="shared" si="5"/>
        <v>-6.4305399612126779E-3</v>
      </c>
      <c r="X129" s="5"/>
      <c r="Y129" s="1">
        <v>45581</v>
      </c>
      <c r="Z129" s="2">
        <v>9.2899999999999991</v>
      </c>
      <c r="AA129" s="3">
        <f t="shared" si="6"/>
        <v>1.8640350877193068E-2</v>
      </c>
      <c r="AB129" s="5"/>
      <c r="AC129" s="1">
        <v>45581</v>
      </c>
      <c r="AD129" s="2">
        <v>331.9</v>
      </c>
      <c r="AE129" s="3">
        <f t="shared" si="7"/>
        <v>-1.2055365381753225E-2</v>
      </c>
      <c r="AF129" s="5"/>
      <c r="AG129" s="1">
        <v>45581</v>
      </c>
      <c r="AH129" s="2">
        <v>285.39999999999998</v>
      </c>
      <c r="AI129" s="3">
        <f t="shared" si="8"/>
        <v>5.9922453295735423E-3</v>
      </c>
      <c r="AJ129" s="5"/>
      <c r="AK129" s="6">
        <v>45581</v>
      </c>
      <c r="AL129" s="7">
        <v>135.72</v>
      </c>
      <c r="AM129" s="116">
        <f t="shared" si="9"/>
        <v>3.130699088145894E-2</v>
      </c>
      <c r="AN129" s="124">
        <f t="shared" si="10"/>
        <v>4.4025477398621842E-3</v>
      </c>
    </row>
    <row r="130" spans="1:40" ht="15" customHeight="1" x14ac:dyDescent="0.2">
      <c r="A130" s="8">
        <v>45580</v>
      </c>
      <c r="B130" s="9">
        <v>1099</v>
      </c>
      <c r="C130" s="10">
        <f t="shared" si="0"/>
        <v>-4.9796287913083104E-3</v>
      </c>
      <c r="D130" s="11"/>
      <c r="E130" s="8">
        <v>45580</v>
      </c>
      <c r="F130" s="9">
        <v>3067.1</v>
      </c>
      <c r="G130" s="10">
        <f t="shared" si="1"/>
        <v>9.1966503792177967E-3</v>
      </c>
      <c r="H130" s="12"/>
      <c r="I130" s="8">
        <v>45580</v>
      </c>
      <c r="J130" s="9">
        <v>261.28308600000003</v>
      </c>
      <c r="K130" s="10">
        <f t="shared" si="2"/>
        <v>-3.020653461745415E-2</v>
      </c>
      <c r="L130" s="12"/>
      <c r="M130" s="8">
        <v>45580</v>
      </c>
      <c r="N130" s="9">
        <v>137.97</v>
      </c>
      <c r="O130" s="10">
        <f t="shared" si="3"/>
        <v>-2.1836228287841264E-2</v>
      </c>
      <c r="P130" s="12"/>
      <c r="Q130" s="8">
        <v>45580</v>
      </c>
      <c r="R130" s="9">
        <v>997.45</v>
      </c>
      <c r="S130" s="10">
        <f t="shared" si="4"/>
        <v>-1.8512959071349533E-3</v>
      </c>
      <c r="T130" s="12"/>
      <c r="U130" s="8">
        <v>45580</v>
      </c>
      <c r="V130" s="9">
        <v>489.85</v>
      </c>
      <c r="W130" s="10">
        <f t="shared" si="5"/>
        <v>-1.8631673845537322E-2</v>
      </c>
      <c r="X130" s="12"/>
      <c r="Y130" s="8">
        <v>45580</v>
      </c>
      <c r="Z130" s="9">
        <v>9.1199999999999992</v>
      </c>
      <c r="AA130" s="10">
        <f t="shared" si="6"/>
        <v>3.3003300330032292E-3</v>
      </c>
      <c r="AB130" s="12"/>
      <c r="AC130" s="8">
        <v>45580</v>
      </c>
      <c r="AD130" s="9">
        <v>335.95</v>
      </c>
      <c r="AE130" s="10">
        <f t="shared" si="7"/>
        <v>-1.9310754604873193E-3</v>
      </c>
      <c r="AF130" s="12"/>
      <c r="AG130" s="8">
        <v>45580</v>
      </c>
      <c r="AH130" s="9">
        <v>283.7</v>
      </c>
      <c r="AI130" s="10">
        <f t="shared" si="8"/>
        <v>-9.7731239092495592E-3</v>
      </c>
      <c r="AJ130" s="12"/>
      <c r="AK130" s="13">
        <v>45580</v>
      </c>
      <c r="AL130" s="14">
        <v>131.6</v>
      </c>
      <c r="AM130" s="117">
        <f t="shared" si="9"/>
        <v>-4.6860288259578442E-2</v>
      </c>
      <c r="AN130" s="124">
        <f t="shared" si="10"/>
        <v>-1.2357286866637032E-2</v>
      </c>
    </row>
    <row r="131" spans="1:40" ht="15" customHeight="1" x14ac:dyDescent="0.2">
      <c r="A131" s="1">
        <v>45579</v>
      </c>
      <c r="B131" s="2">
        <v>1104.5</v>
      </c>
      <c r="C131" s="3">
        <f t="shared" si="0"/>
        <v>-6.6435635195672305E-2</v>
      </c>
      <c r="D131" s="4"/>
      <c r="E131" s="1">
        <v>45579</v>
      </c>
      <c r="F131" s="2">
        <v>3039.15</v>
      </c>
      <c r="G131" s="3">
        <f t="shared" si="1"/>
        <v>6.4203871987356109E-4</v>
      </c>
      <c r="H131" s="5"/>
      <c r="I131" s="1">
        <v>45579</v>
      </c>
      <c r="J131" s="2">
        <v>269.42137200000002</v>
      </c>
      <c r="K131" s="3">
        <f t="shared" si="2"/>
        <v>4.0223358315477853E-2</v>
      </c>
      <c r="L131" s="5"/>
      <c r="M131" s="1">
        <v>45579</v>
      </c>
      <c r="N131" s="2">
        <v>141.05000000000001</v>
      </c>
      <c r="O131" s="3">
        <f t="shared" si="3"/>
        <v>4.9947893404793886E-2</v>
      </c>
      <c r="P131" s="5"/>
      <c r="Q131" s="1">
        <v>45579</v>
      </c>
      <c r="R131" s="2">
        <v>999.3</v>
      </c>
      <c r="S131" s="3">
        <f t="shared" si="4"/>
        <v>1.6013420771694431E-2</v>
      </c>
      <c r="T131" s="5"/>
      <c r="U131" s="1">
        <v>45579</v>
      </c>
      <c r="V131" s="2">
        <v>499.15</v>
      </c>
      <c r="W131" s="3">
        <f t="shared" si="5"/>
        <v>3.3165829145727077E-3</v>
      </c>
      <c r="X131" s="5"/>
      <c r="Y131" s="1">
        <v>45579</v>
      </c>
      <c r="Z131" s="2">
        <v>9.09</v>
      </c>
      <c r="AA131" s="3">
        <f t="shared" si="6"/>
        <v>-9.8039215686274161E-3</v>
      </c>
      <c r="AB131" s="5"/>
      <c r="AC131" s="1">
        <v>45579</v>
      </c>
      <c r="AD131" s="2">
        <v>336.6</v>
      </c>
      <c r="AE131" s="3">
        <f t="shared" si="7"/>
        <v>-2.5188916876572875E-3</v>
      </c>
      <c r="AF131" s="5"/>
      <c r="AG131" s="1">
        <v>45579</v>
      </c>
      <c r="AH131" s="2">
        <v>286.5</v>
      </c>
      <c r="AI131" s="3">
        <f t="shared" si="8"/>
        <v>-2.0680225602461189E-2</v>
      </c>
      <c r="AJ131" s="5"/>
      <c r="AK131" s="6">
        <v>45579</v>
      </c>
      <c r="AL131" s="7">
        <v>138.07</v>
      </c>
      <c r="AM131" s="116">
        <f t="shared" si="9"/>
        <v>2.4258160237388582E-2</v>
      </c>
      <c r="AN131" s="124">
        <f t="shared" si="10"/>
        <v>3.4962780309382817E-3</v>
      </c>
    </row>
    <row r="132" spans="1:40" ht="15" customHeight="1" x14ac:dyDescent="0.2">
      <c r="A132" s="8">
        <v>45576</v>
      </c>
      <c r="B132" s="9">
        <v>1183.0999999999999</v>
      </c>
      <c r="C132" s="10">
        <f t="shared" si="0"/>
        <v>2.7710215427380058E-2</v>
      </c>
      <c r="D132" s="11"/>
      <c r="E132" s="8">
        <v>45576</v>
      </c>
      <c r="F132" s="9">
        <v>3037.2</v>
      </c>
      <c r="G132" s="10">
        <f t="shared" si="1"/>
        <v>-7.1589683240168567E-3</v>
      </c>
      <c r="H132" s="12"/>
      <c r="I132" s="8">
        <v>45576</v>
      </c>
      <c r="J132" s="9">
        <v>259.00338599999998</v>
      </c>
      <c r="K132" s="10">
        <f t="shared" si="2"/>
        <v>6.28571456545024E-3</v>
      </c>
      <c r="L132" s="12"/>
      <c r="M132" s="8">
        <v>45576</v>
      </c>
      <c r="N132" s="9">
        <v>134.34</v>
      </c>
      <c r="O132" s="10">
        <f t="shared" si="3"/>
        <v>-7.8286558345642687E-3</v>
      </c>
      <c r="P132" s="12"/>
      <c r="Q132" s="8">
        <v>45576</v>
      </c>
      <c r="R132" s="9">
        <v>983.55</v>
      </c>
      <c r="S132" s="10">
        <f t="shared" si="4"/>
        <v>-1.0712130356065219E-2</v>
      </c>
      <c r="T132" s="12"/>
      <c r="U132" s="8">
        <v>45576</v>
      </c>
      <c r="V132" s="9">
        <v>497.5</v>
      </c>
      <c r="W132" s="10">
        <f t="shared" si="5"/>
        <v>1.0152284263959421E-2</v>
      </c>
      <c r="X132" s="12"/>
      <c r="Y132" s="8">
        <v>45576</v>
      </c>
      <c r="Z132" s="9">
        <v>9.18</v>
      </c>
      <c r="AA132" s="10">
        <f t="shared" si="6"/>
        <v>-1.3963480128893702E-2</v>
      </c>
      <c r="AB132" s="12"/>
      <c r="AC132" s="8">
        <v>45576</v>
      </c>
      <c r="AD132" s="9">
        <v>337.45</v>
      </c>
      <c r="AE132" s="10">
        <f t="shared" si="7"/>
        <v>2.3763552651121511E-3</v>
      </c>
      <c r="AF132" s="12"/>
      <c r="AG132" s="8">
        <v>45576</v>
      </c>
      <c r="AH132" s="9">
        <v>292.55</v>
      </c>
      <c r="AI132" s="10">
        <f t="shared" si="8"/>
        <v>1.316017316017315E-2</v>
      </c>
      <c r="AJ132" s="12"/>
      <c r="AK132" s="8">
        <v>45576</v>
      </c>
      <c r="AL132" s="14">
        <v>134.80000000000001</v>
      </c>
      <c r="AM132" s="117">
        <f t="shared" si="9"/>
        <v>-7.4178473406960599E-5</v>
      </c>
      <c r="AN132" s="124">
        <f t="shared" si="10"/>
        <v>1.9947329565128012E-3</v>
      </c>
    </row>
    <row r="133" spans="1:40" ht="15" customHeight="1" x14ac:dyDescent="0.2">
      <c r="A133" s="1">
        <v>45575</v>
      </c>
      <c r="B133" s="2">
        <v>1151.2</v>
      </c>
      <c r="C133" s="3">
        <f t="shared" si="0"/>
        <v>4.1480074184647497E-2</v>
      </c>
      <c r="D133" s="4"/>
      <c r="E133" s="1">
        <v>45575</v>
      </c>
      <c r="F133" s="2">
        <v>3059.1</v>
      </c>
      <c r="G133" s="3">
        <f t="shared" si="1"/>
        <v>-6.4147327736004955E-3</v>
      </c>
      <c r="H133" s="5"/>
      <c r="I133" s="1">
        <v>45575</v>
      </c>
      <c r="J133" s="2">
        <v>257.38553400000001</v>
      </c>
      <c r="K133" s="3">
        <f t="shared" si="2"/>
        <v>-1.1578651298306042E-2</v>
      </c>
      <c r="L133" s="5"/>
      <c r="M133" s="1">
        <v>45575</v>
      </c>
      <c r="N133" s="2">
        <v>135.4</v>
      </c>
      <c r="O133" s="3">
        <f t="shared" si="3"/>
        <v>-9.0024152821488457E-3</v>
      </c>
      <c r="P133" s="5"/>
      <c r="Q133" s="1">
        <v>45575</v>
      </c>
      <c r="R133" s="2">
        <v>994.2</v>
      </c>
      <c r="S133" s="3">
        <f t="shared" si="4"/>
        <v>1.1085121529543551E-2</v>
      </c>
      <c r="T133" s="5"/>
      <c r="U133" s="1">
        <v>45575</v>
      </c>
      <c r="V133" s="2">
        <v>492.5</v>
      </c>
      <c r="W133" s="3">
        <f t="shared" si="5"/>
        <v>-7.5566750629723067E-3</v>
      </c>
      <c r="X133" s="5"/>
      <c r="Y133" s="1">
        <v>45575</v>
      </c>
      <c r="Z133" s="2">
        <v>9.31</v>
      </c>
      <c r="AA133" s="3">
        <f t="shared" si="6"/>
        <v>1.305767138193703E-2</v>
      </c>
      <c r="AB133" s="5"/>
      <c r="AC133" s="1">
        <v>45575</v>
      </c>
      <c r="AD133" s="2">
        <v>336.65</v>
      </c>
      <c r="AE133" s="3">
        <f t="shared" si="7"/>
        <v>7.4316290130793661E-4</v>
      </c>
      <c r="AF133" s="5"/>
      <c r="AG133" s="1">
        <v>45575</v>
      </c>
      <c r="AH133" s="2">
        <v>288.75</v>
      </c>
      <c r="AI133" s="3">
        <f t="shared" si="8"/>
        <v>8.6655112651645716E-4</v>
      </c>
      <c r="AJ133" s="5"/>
      <c r="AK133" s="1">
        <v>45575</v>
      </c>
      <c r="AL133" s="7">
        <v>134.81</v>
      </c>
      <c r="AM133" s="116">
        <f t="shared" si="9"/>
        <v>1.6283452695062151E-2</v>
      </c>
      <c r="AN133" s="124">
        <f t="shared" si="10"/>
        <v>4.8963559401986939E-3</v>
      </c>
    </row>
    <row r="134" spans="1:40" ht="15" customHeight="1" x14ac:dyDescent="0.2">
      <c r="A134" s="8">
        <v>45574</v>
      </c>
      <c r="B134" s="9">
        <v>1105.3499999999999</v>
      </c>
      <c r="C134" s="10">
        <f t="shared" si="0"/>
        <v>1.8098922354241376E-2</v>
      </c>
      <c r="D134" s="11"/>
      <c r="E134" s="8">
        <v>45574</v>
      </c>
      <c r="F134" s="9">
        <v>3078.85</v>
      </c>
      <c r="G134" s="10">
        <f t="shared" si="1"/>
        <v>-2.9792263726300394E-3</v>
      </c>
      <c r="H134" s="12"/>
      <c r="I134" s="8">
        <v>45574</v>
      </c>
      <c r="J134" s="9">
        <v>260.400622</v>
      </c>
      <c r="K134" s="10">
        <f t="shared" si="2"/>
        <v>7.9703985038999114E-3</v>
      </c>
      <c r="L134" s="12"/>
      <c r="M134" s="8">
        <v>45574</v>
      </c>
      <c r="N134" s="9">
        <v>136.63</v>
      </c>
      <c r="O134" s="10">
        <f t="shared" si="3"/>
        <v>-1.0716095865614506E-2</v>
      </c>
      <c r="P134" s="12"/>
      <c r="Q134" s="8">
        <v>45574</v>
      </c>
      <c r="R134" s="9">
        <v>983.3</v>
      </c>
      <c r="S134" s="10">
        <f t="shared" si="4"/>
        <v>5.9248087902617597E-2</v>
      </c>
      <c r="T134" s="12"/>
      <c r="U134" s="8">
        <v>45574</v>
      </c>
      <c r="V134" s="9">
        <v>496.25</v>
      </c>
      <c r="W134" s="10">
        <f t="shared" si="5"/>
        <v>-2.4123027439943989E-3</v>
      </c>
      <c r="X134" s="12"/>
      <c r="Y134" s="8">
        <v>45574</v>
      </c>
      <c r="Z134" s="9">
        <v>9.19</v>
      </c>
      <c r="AA134" s="10">
        <f t="shared" si="6"/>
        <v>-3.2631578947368456E-2</v>
      </c>
      <c r="AB134" s="12"/>
      <c r="AC134" s="8">
        <v>45574</v>
      </c>
      <c r="AD134" s="9">
        <v>336.4</v>
      </c>
      <c r="AE134" s="10">
        <f t="shared" si="7"/>
        <v>-7.9622530227072552E-3</v>
      </c>
      <c r="AF134" s="12"/>
      <c r="AG134" s="8">
        <v>45574</v>
      </c>
      <c r="AH134" s="9">
        <v>288.5</v>
      </c>
      <c r="AI134" s="10">
        <f t="shared" si="8"/>
        <v>-1.686829102061671E-2</v>
      </c>
      <c r="AJ134" s="12"/>
      <c r="AK134" s="8">
        <v>45574</v>
      </c>
      <c r="AL134" s="14">
        <v>132.65</v>
      </c>
      <c r="AM134" s="117">
        <f t="shared" si="9"/>
        <v>-1.8060049665135081E-3</v>
      </c>
      <c r="AN134" s="124">
        <f t="shared" si="10"/>
        <v>9.9416558213140057E-4</v>
      </c>
    </row>
    <row r="135" spans="1:40" ht="15" customHeight="1" x14ac:dyDescent="0.2">
      <c r="A135" s="1">
        <v>45573</v>
      </c>
      <c r="B135" s="2">
        <v>1085.7</v>
      </c>
      <c r="C135" s="3">
        <f t="shared" si="0"/>
        <v>7.4699577784995697E-3</v>
      </c>
      <c r="D135" s="4"/>
      <c r="E135" s="1">
        <v>45573</v>
      </c>
      <c r="F135" s="2">
        <v>3088.05</v>
      </c>
      <c r="G135" s="3">
        <f t="shared" si="1"/>
        <v>8.4251775655155292E-3</v>
      </c>
      <c r="H135" s="5"/>
      <c r="I135" s="1">
        <v>45573</v>
      </c>
      <c r="J135" s="2">
        <v>258.34153700000002</v>
      </c>
      <c r="K135" s="3">
        <f t="shared" si="2"/>
        <v>-8.4674015869931063E-3</v>
      </c>
      <c r="L135" s="5"/>
      <c r="M135" s="1">
        <v>45573</v>
      </c>
      <c r="N135" s="2">
        <v>138.11000000000001</v>
      </c>
      <c r="O135" s="3">
        <f t="shared" si="3"/>
        <v>-5.6875449964002289E-3</v>
      </c>
      <c r="P135" s="5"/>
      <c r="Q135" s="1">
        <v>45573</v>
      </c>
      <c r="R135" s="2">
        <v>928.3</v>
      </c>
      <c r="S135" s="3">
        <f t="shared" si="4"/>
        <v>2.173793407077218E-2</v>
      </c>
      <c r="T135" s="5"/>
      <c r="U135" s="1">
        <v>45573</v>
      </c>
      <c r="V135" s="2">
        <v>497.45</v>
      </c>
      <c r="W135" s="3">
        <f t="shared" si="5"/>
        <v>-5.6965820507696163E-3</v>
      </c>
      <c r="X135" s="5"/>
      <c r="Y135" s="1">
        <v>45573</v>
      </c>
      <c r="Z135" s="2">
        <v>9.5</v>
      </c>
      <c r="AA135" s="3">
        <f t="shared" si="6"/>
        <v>3.7117903930131035E-2</v>
      </c>
      <c r="AB135" s="5"/>
      <c r="AC135" s="1">
        <v>45573</v>
      </c>
      <c r="AD135" s="2">
        <v>339.1</v>
      </c>
      <c r="AE135" s="3">
        <f t="shared" si="7"/>
        <v>2.4007247470934745E-2</v>
      </c>
      <c r="AF135" s="5"/>
      <c r="AG135" s="1">
        <v>45573</v>
      </c>
      <c r="AH135" s="2">
        <v>293.45</v>
      </c>
      <c r="AI135" s="3">
        <f t="shared" si="8"/>
        <v>1.381931248920365E-2</v>
      </c>
      <c r="AJ135" s="5"/>
      <c r="AK135" s="1">
        <v>45573</v>
      </c>
      <c r="AL135" s="7">
        <v>132.88999999999999</v>
      </c>
      <c r="AM135" s="116">
        <f t="shared" si="9"/>
        <v>4.0479173191356077E-2</v>
      </c>
      <c r="AN135" s="124">
        <f t="shared" si="10"/>
        <v>1.3320517786224985E-2</v>
      </c>
    </row>
    <row r="136" spans="1:40" ht="15" customHeight="1" x14ac:dyDescent="0.2">
      <c r="A136" s="8">
        <v>45572</v>
      </c>
      <c r="B136" s="9">
        <v>1077.6500000000001</v>
      </c>
      <c r="C136" s="10">
        <f t="shared" si="0"/>
        <v>-4.5186727506312807E-2</v>
      </c>
      <c r="D136" s="11"/>
      <c r="E136" s="8">
        <v>45572</v>
      </c>
      <c r="F136" s="9">
        <v>3062.25</v>
      </c>
      <c r="G136" s="10">
        <f t="shared" si="1"/>
        <v>-3.3360455655003785E-3</v>
      </c>
      <c r="H136" s="12"/>
      <c r="I136" s="8">
        <v>45572</v>
      </c>
      <c r="J136" s="9">
        <v>260.54769900000002</v>
      </c>
      <c r="K136" s="10">
        <f t="shared" si="2"/>
        <v>-3.9359005243120304E-3</v>
      </c>
      <c r="L136" s="12"/>
      <c r="M136" s="8">
        <v>45572</v>
      </c>
      <c r="N136" s="9">
        <v>138.9</v>
      </c>
      <c r="O136" s="10">
        <f t="shared" si="3"/>
        <v>-5.0061551087402512E-2</v>
      </c>
      <c r="P136" s="12"/>
      <c r="Q136" s="8">
        <v>45572</v>
      </c>
      <c r="R136" s="9">
        <v>908.55</v>
      </c>
      <c r="S136" s="10">
        <f t="shared" si="4"/>
        <v>-6.5902431501567937E-2</v>
      </c>
      <c r="T136" s="12"/>
      <c r="U136" s="8">
        <v>45572</v>
      </c>
      <c r="V136" s="9">
        <v>500.3</v>
      </c>
      <c r="W136" s="10">
        <f t="shared" si="5"/>
        <v>-1.6512679378808737E-2</v>
      </c>
      <c r="X136" s="12"/>
      <c r="Y136" s="8">
        <v>45572</v>
      </c>
      <c r="Z136" s="9">
        <v>9.16</v>
      </c>
      <c r="AA136" s="10">
        <f t="shared" si="6"/>
        <v>-6.4351378958120486E-2</v>
      </c>
      <c r="AB136" s="12"/>
      <c r="AC136" s="8">
        <v>45572</v>
      </c>
      <c r="AD136" s="9">
        <v>331.15</v>
      </c>
      <c r="AE136" s="10">
        <f t="shared" si="7"/>
        <v>-1.5752712141477221E-2</v>
      </c>
      <c r="AF136" s="12"/>
      <c r="AG136" s="8">
        <v>45572</v>
      </c>
      <c r="AH136" s="9">
        <v>289.45</v>
      </c>
      <c r="AI136" s="10">
        <f t="shared" si="8"/>
        <v>-1.9644369178662191E-2</v>
      </c>
      <c r="AJ136" s="12"/>
      <c r="AK136" s="8">
        <v>45572</v>
      </c>
      <c r="AL136" s="14">
        <v>127.72</v>
      </c>
      <c r="AM136" s="117">
        <f t="shared" si="9"/>
        <v>2.2414345180915785E-2</v>
      </c>
      <c r="AN136" s="124">
        <f t="shared" si="10"/>
        <v>-2.622694506612485E-2</v>
      </c>
    </row>
    <row r="137" spans="1:40" ht="15" customHeight="1" x14ac:dyDescent="0.2">
      <c r="A137" s="1">
        <v>45569</v>
      </c>
      <c r="B137" s="2">
        <v>1128.6500000000001</v>
      </c>
      <c r="C137" s="3">
        <f t="shared" si="0"/>
        <v>-3.883323772119418E-3</v>
      </c>
      <c r="D137" s="4"/>
      <c r="E137" s="1">
        <v>45569</v>
      </c>
      <c r="F137" s="2">
        <v>3072.5</v>
      </c>
      <c r="G137" s="3">
        <f t="shared" si="1"/>
        <v>-2.4386371574635635E-2</v>
      </c>
      <c r="H137" s="5"/>
      <c r="I137" s="1">
        <v>45569</v>
      </c>
      <c r="J137" s="2">
        <v>261.57724100000001</v>
      </c>
      <c r="K137" s="3">
        <f t="shared" si="2"/>
        <v>6.413276386316058E-3</v>
      </c>
      <c r="L137" s="5"/>
      <c r="M137" s="1">
        <v>45569</v>
      </c>
      <c r="N137" s="2">
        <v>146.22</v>
      </c>
      <c r="O137" s="3">
        <f t="shared" si="3"/>
        <v>-2.3637820512820484E-2</v>
      </c>
      <c r="P137" s="5"/>
      <c r="Q137" s="1">
        <v>45569</v>
      </c>
      <c r="R137" s="2">
        <v>972.65</v>
      </c>
      <c r="S137" s="3">
        <f t="shared" si="4"/>
        <v>-1.3139204545454586E-2</v>
      </c>
      <c r="T137" s="5"/>
      <c r="U137" s="1">
        <v>45569</v>
      </c>
      <c r="V137" s="2">
        <v>508.7</v>
      </c>
      <c r="W137" s="3">
        <f t="shared" si="5"/>
        <v>-5.9599413776257881E-3</v>
      </c>
      <c r="X137" s="5"/>
      <c r="Y137" s="1">
        <v>45569</v>
      </c>
      <c r="Z137" s="2">
        <v>9.7899999999999991</v>
      </c>
      <c r="AA137" s="3">
        <f t="shared" si="6"/>
        <v>-8.1053698074974312E-3</v>
      </c>
      <c r="AB137" s="5"/>
      <c r="AC137" s="1">
        <v>45569</v>
      </c>
      <c r="AD137" s="2">
        <v>336.45</v>
      </c>
      <c r="AE137" s="3">
        <f t="shared" si="7"/>
        <v>-1.0877554020285118E-2</v>
      </c>
      <c r="AF137" s="5"/>
      <c r="AG137" s="1">
        <v>45569</v>
      </c>
      <c r="AH137" s="2">
        <v>295.25</v>
      </c>
      <c r="AI137" s="3">
        <f t="shared" si="8"/>
        <v>1.0957027906180361E-2</v>
      </c>
      <c r="AJ137" s="5"/>
      <c r="AK137" s="1">
        <v>45569</v>
      </c>
      <c r="AL137" s="7">
        <v>124.92</v>
      </c>
      <c r="AM137" s="116">
        <f t="shared" si="9"/>
        <v>1.6849816849817012E-2</v>
      </c>
      <c r="AN137" s="124">
        <f t="shared" si="10"/>
        <v>-5.5769464468125038E-3</v>
      </c>
    </row>
    <row r="138" spans="1:40" ht="15" customHeight="1" x14ac:dyDescent="0.2">
      <c r="A138" s="8">
        <v>45568</v>
      </c>
      <c r="B138" s="9">
        <v>1133.05</v>
      </c>
      <c r="C138" s="10">
        <f t="shared" si="0"/>
        <v>3.9731591029501523E-4</v>
      </c>
      <c r="D138" s="11"/>
      <c r="E138" s="8">
        <v>45568</v>
      </c>
      <c r="F138" s="9">
        <v>3149.3</v>
      </c>
      <c r="G138" s="10">
        <f t="shared" si="1"/>
        <v>-3.9071200817733742E-2</v>
      </c>
      <c r="H138" s="12"/>
      <c r="I138" s="8">
        <v>45568</v>
      </c>
      <c r="J138" s="9">
        <v>259.91036400000002</v>
      </c>
      <c r="K138" s="10">
        <f t="shared" si="2"/>
        <v>-3.0361223719504671E-2</v>
      </c>
      <c r="L138" s="12"/>
      <c r="M138" s="8">
        <v>45568</v>
      </c>
      <c r="N138" s="9">
        <v>149.76</v>
      </c>
      <c r="O138" s="10">
        <f t="shared" si="3"/>
        <v>-3.5921205098493725E-2</v>
      </c>
      <c r="P138" s="12"/>
      <c r="Q138" s="8">
        <v>45568</v>
      </c>
      <c r="R138" s="9">
        <v>985.6</v>
      </c>
      <c r="S138" s="10">
        <f t="shared" si="4"/>
        <v>4.9451950038237324E-3</v>
      </c>
      <c r="T138" s="12"/>
      <c r="U138" s="8">
        <v>45568</v>
      </c>
      <c r="V138" s="9">
        <v>511.75</v>
      </c>
      <c r="W138" s="10">
        <f t="shared" si="5"/>
        <v>-8.524653685944017E-3</v>
      </c>
      <c r="X138" s="12"/>
      <c r="Y138" s="8">
        <v>45568</v>
      </c>
      <c r="Z138" s="9">
        <v>9.8699999999999992</v>
      </c>
      <c r="AA138" s="10">
        <f t="shared" si="6"/>
        <v>-2.9498525073746396E-2</v>
      </c>
      <c r="AB138" s="12"/>
      <c r="AC138" s="8">
        <v>45568</v>
      </c>
      <c r="AD138" s="9">
        <v>340.15</v>
      </c>
      <c r="AE138" s="10">
        <f t="shared" si="7"/>
        <v>-2.5637353193927348E-2</v>
      </c>
      <c r="AF138" s="12"/>
      <c r="AG138" s="8">
        <v>45568</v>
      </c>
      <c r="AH138" s="9">
        <v>292.05</v>
      </c>
      <c r="AI138" s="10">
        <f t="shared" si="8"/>
        <v>3.4252440486381985E-4</v>
      </c>
      <c r="AJ138" s="12"/>
      <c r="AK138" s="8">
        <v>45568</v>
      </c>
      <c r="AL138" s="14">
        <v>122.85</v>
      </c>
      <c r="AM138" s="117">
        <f t="shared" si="9"/>
        <v>3.3655868742112016E-2</v>
      </c>
      <c r="AN138" s="124">
        <f t="shared" si="10"/>
        <v>-1.2967325752825533E-2</v>
      </c>
    </row>
    <row r="139" spans="1:40" ht="15" customHeight="1" x14ac:dyDescent="0.2">
      <c r="A139" s="1">
        <v>45566</v>
      </c>
      <c r="B139" s="2">
        <v>1132.5999999999999</v>
      </c>
      <c r="C139" s="3">
        <f t="shared" si="0"/>
        <v>3.8035010539822167E-2</v>
      </c>
      <c r="D139" s="4"/>
      <c r="E139" s="1">
        <v>45566</v>
      </c>
      <c r="F139" s="2">
        <v>3277.35</v>
      </c>
      <c r="G139" s="3">
        <f t="shared" si="1"/>
        <v>-1.5544741822114072E-2</v>
      </c>
      <c r="H139" s="5"/>
      <c r="I139" s="1">
        <v>45566</v>
      </c>
      <c r="J139" s="2">
        <v>268.04864900000001</v>
      </c>
      <c r="K139" s="3">
        <f t="shared" si="2"/>
        <v>9.7885298527899955E-3</v>
      </c>
      <c r="L139" s="5"/>
      <c r="M139" s="1">
        <v>45566</v>
      </c>
      <c r="N139" s="2">
        <v>155.34</v>
      </c>
      <c r="O139" s="3">
        <f t="shared" si="3"/>
        <v>-2.7301189730745024E-2</v>
      </c>
      <c r="P139" s="5"/>
      <c r="Q139" s="1">
        <v>45566</v>
      </c>
      <c r="R139" s="2">
        <v>980.75</v>
      </c>
      <c r="S139" s="3">
        <f t="shared" si="4"/>
        <v>3.4164601676596185E-2</v>
      </c>
      <c r="T139" s="5"/>
      <c r="U139" s="1">
        <v>45566</v>
      </c>
      <c r="V139" s="2">
        <v>516.15</v>
      </c>
      <c r="W139" s="3">
        <f t="shared" si="5"/>
        <v>6.8272700672973308E-3</v>
      </c>
      <c r="X139" s="5"/>
      <c r="Y139" s="1">
        <v>45566</v>
      </c>
      <c r="Z139" s="2">
        <v>10.17</v>
      </c>
      <c r="AA139" s="3">
        <f t="shared" si="6"/>
        <v>-1.8339768339768248E-2</v>
      </c>
      <c r="AB139" s="5"/>
      <c r="AC139" s="1">
        <v>45566</v>
      </c>
      <c r="AD139" s="2">
        <v>349.1</v>
      </c>
      <c r="AE139" s="3">
        <f t="shared" si="7"/>
        <v>2.296870513924798E-3</v>
      </c>
      <c r="AF139" s="5"/>
      <c r="AG139" s="1">
        <v>45566</v>
      </c>
      <c r="AH139" s="2">
        <v>291.95</v>
      </c>
      <c r="AI139" s="3">
        <f t="shared" si="8"/>
        <v>-1.8985215053763604E-2</v>
      </c>
      <c r="AJ139" s="5"/>
      <c r="AK139" s="1">
        <v>45567</v>
      </c>
      <c r="AL139" s="7">
        <v>118.85</v>
      </c>
      <c r="AM139" s="116">
        <f t="shared" si="9"/>
        <v>1.5811965811965756E-2</v>
      </c>
      <c r="AN139" s="124">
        <f t="shared" si="10"/>
        <v>2.6753333516005284E-3</v>
      </c>
    </row>
    <row r="140" spans="1:40" ht="15" customHeight="1" x14ac:dyDescent="0.2">
      <c r="A140" s="8">
        <v>45565</v>
      </c>
      <c r="B140" s="9">
        <v>1091.0999999999999</v>
      </c>
      <c r="C140" s="10">
        <f t="shared" si="0"/>
        <v>2.2395052473763055E-2</v>
      </c>
      <c r="D140" s="11"/>
      <c r="E140" s="8">
        <v>45565</v>
      </c>
      <c r="F140" s="9">
        <v>3329.1</v>
      </c>
      <c r="G140" s="10">
        <f t="shared" si="1"/>
        <v>5.5425507815449748E-3</v>
      </c>
      <c r="H140" s="12"/>
      <c r="I140" s="8">
        <v>45565</v>
      </c>
      <c r="J140" s="9">
        <v>265.45028100000002</v>
      </c>
      <c r="K140" s="10">
        <f t="shared" si="2"/>
        <v>-6.4599349200422651E-4</v>
      </c>
      <c r="L140" s="12"/>
      <c r="M140" s="8">
        <v>45565</v>
      </c>
      <c r="N140" s="9">
        <v>159.69999999999999</v>
      </c>
      <c r="O140" s="10">
        <f t="shared" si="3"/>
        <v>6.301197227473132E-3</v>
      </c>
      <c r="P140" s="12"/>
      <c r="Q140" s="8">
        <v>45565</v>
      </c>
      <c r="R140" s="9">
        <v>948.35</v>
      </c>
      <c r="S140" s="10">
        <f t="shared" si="4"/>
        <v>5.8333775255872133E-3</v>
      </c>
      <c r="T140" s="12"/>
      <c r="U140" s="8">
        <v>45565</v>
      </c>
      <c r="V140" s="9">
        <v>512.65</v>
      </c>
      <c r="W140" s="10">
        <f t="shared" si="5"/>
        <v>-6.8226120857706185E-4</v>
      </c>
      <c r="X140" s="12"/>
      <c r="Y140" s="8">
        <v>45565</v>
      </c>
      <c r="Z140" s="9">
        <v>10.36</v>
      </c>
      <c r="AA140" s="10">
        <f t="shared" si="6"/>
        <v>-2.8142589118198891E-2</v>
      </c>
      <c r="AB140" s="12"/>
      <c r="AC140" s="8">
        <v>45565</v>
      </c>
      <c r="AD140" s="9">
        <v>348.3</v>
      </c>
      <c r="AE140" s="10">
        <f t="shared" si="7"/>
        <v>1.235285568958E-2</v>
      </c>
      <c r="AF140" s="12"/>
      <c r="AG140" s="8">
        <v>45565</v>
      </c>
      <c r="AH140" s="9">
        <v>297.60000000000002</v>
      </c>
      <c r="AI140" s="10">
        <f t="shared" si="8"/>
        <v>1.3458950201885589E-3</v>
      </c>
      <c r="AJ140" s="12"/>
      <c r="AK140" s="8">
        <v>45566</v>
      </c>
      <c r="AL140" s="14">
        <v>117</v>
      </c>
      <c r="AM140" s="117">
        <f t="shared" si="9"/>
        <v>-3.6561264822134398E-2</v>
      </c>
      <c r="AN140" s="124">
        <f t="shared" si="10"/>
        <v>-1.2261179922777627E-3</v>
      </c>
    </row>
    <row r="141" spans="1:40" ht="15" customHeight="1" x14ac:dyDescent="0.2">
      <c r="A141" s="1">
        <v>45562</v>
      </c>
      <c r="B141" s="2">
        <v>1067.2</v>
      </c>
      <c r="C141" s="3">
        <f t="shared" si="0"/>
        <v>1.2091611740717934E-2</v>
      </c>
      <c r="D141" s="4"/>
      <c r="E141" s="1">
        <v>45562</v>
      </c>
      <c r="F141" s="2">
        <v>3310.75</v>
      </c>
      <c r="G141" s="3">
        <f t="shared" si="1"/>
        <v>1.0283639248714449E-2</v>
      </c>
      <c r="H141" s="5"/>
      <c r="I141" s="1">
        <v>45562</v>
      </c>
      <c r="J141" s="2">
        <v>265.621871</v>
      </c>
      <c r="K141" s="3">
        <f t="shared" si="2"/>
        <v>-1.8453658475070522E-4</v>
      </c>
      <c r="L141" s="5"/>
      <c r="M141" s="1">
        <v>45562</v>
      </c>
      <c r="N141" s="2">
        <v>158.69999999999999</v>
      </c>
      <c r="O141" s="3">
        <f t="shared" si="3"/>
        <v>-2.2723074080916339E-2</v>
      </c>
      <c r="P141" s="5"/>
      <c r="Q141" s="1">
        <v>45562</v>
      </c>
      <c r="R141" s="2">
        <v>942.85</v>
      </c>
      <c r="S141" s="3">
        <f t="shared" si="4"/>
        <v>2.5673103073157399E-2</v>
      </c>
      <c r="T141" s="5"/>
      <c r="U141" s="1">
        <v>45562</v>
      </c>
      <c r="V141" s="2">
        <v>513</v>
      </c>
      <c r="W141" s="3">
        <f t="shared" si="5"/>
        <v>2.2421524663677195E-2</v>
      </c>
      <c r="X141" s="5"/>
      <c r="Y141" s="1">
        <v>45562</v>
      </c>
      <c r="Z141" s="2">
        <v>10.66</v>
      </c>
      <c r="AA141" s="3">
        <f t="shared" si="6"/>
        <v>2.6974951830443183E-2</v>
      </c>
      <c r="AB141" s="5"/>
      <c r="AC141" s="1">
        <v>45562</v>
      </c>
      <c r="AD141" s="2">
        <v>344.05</v>
      </c>
      <c r="AE141" s="3">
        <f t="shared" si="7"/>
        <v>-4.6289599305655571E-3</v>
      </c>
      <c r="AF141" s="5"/>
      <c r="AG141" s="1">
        <v>45562</v>
      </c>
      <c r="AH141" s="2">
        <v>297.2</v>
      </c>
      <c r="AI141" s="3">
        <f t="shared" si="8"/>
        <v>6.7750677506774881E-3</v>
      </c>
      <c r="AJ141" s="5"/>
      <c r="AK141" s="6">
        <v>45565</v>
      </c>
      <c r="AL141" s="7">
        <v>121.44</v>
      </c>
      <c r="AM141" s="116">
        <f t="shared" si="9"/>
        <v>3.2948929159792861E-4</v>
      </c>
      <c r="AN141" s="124">
        <f t="shared" si="10"/>
        <v>7.7012817002752986E-3</v>
      </c>
    </row>
    <row r="142" spans="1:40" ht="15" customHeight="1" x14ac:dyDescent="0.2">
      <c r="A142" s="8">
        <v>45561</v>
      </c>
      <c r="B142" s="9">
        <v>1054.45</v>
      </c>
      <c r="C142" s="10">
        <f t="shared" si="0"/>
        <v>-3.4024857048342572E-3</v>
      </c>
      <c r="D142" s="11"/>
      <c r="E142" s="8">
        <v>45561</v>
      </c>
      <c r="F142" s="9">
        <v>3277.05</v>
      </c>
      <c r="G142" s="10">
        <f t="shared" si="1"/>
        <v>9.9545419523847656E-3</v>
      </c>
      <c r="H142" s="12"/>
      <c r="I142" s="8">
        <v>45561</v>
      </c>
      <c r="J142" s="9">
        <v>265.67089700000002</v>
      </c>
      <c r="K142" s="10">
        <f t="shared" si="2"/>
        <v>1.0630363677534227E-2</v>
      </c>
      <c r="L142" s="12"/>
      <c r="M142" s="8">
        <v>45561</v>
      </c>
      <c r="N142" s="9">
        <v>162.38999999999999</v>
      </c>
      <c r="O142" s="10">
        <f t="shared" si="3"/>
        <v>-9.8431251922503904E-4</v>
      </c>
      <c r="P142" s="12"/>
      <c r="Q142" s="8">
        <v>45561</v>
      </c>
      <c r="R142" s="9">
        <v>919.25</v>
      </c>
      <c r="S142" s="10">
        <f t="shared" si="4"/>
        <v>5.2194814857208227E-2</v>
      </c>
      <c r="T142" s="12"/>
      <c r="U142" s="8">
        <v>45561</v>
      </c>
      <c r="V142" s="9">
        <v>501.75</v>
      </c>
      <c r="W142" s="10">
        <f t="shared" si="5"/>
        <v>4.5639262269459246E-2</v>
      </c>
      <c r="X142" s="12"/>
      <c r="Y142" s="8">
        <v>45561</v>
      </c>
      <c r="Z142" s="9">
        <v>10.38</v>
      </c>
      <c r="AA142" s="10">
        <f t="shared" si="6"/>
        <v>1.9305019305020377E-3</v>
      </c>
      <c r="AB142" s="12"/>
      <c r="AC142" s="8">
        <v>45561</v>
      </c>
      <c r="AD142" s="9">
        <v>345.65</v>
      </c>
      <c r="AE142" s="10">
        <f t="shared" si="7"/>
        <v>1.0136113524470414E-3</v>
      </c>
      <c r="AF142" s="12"/>
      <c r="AG142" s="8">
        <v>45561</v>
      </c>
      <c r="AH142" s="9">
        <v>295.2</v>
      </c>
      <c r="AI142" s="10">
        <f t="shared" si="8"/>
        <v>-1.1717442249748911E-2</v>
      </c>
      <c r="AJ142" s="12"/>
      <c r="AK142" s="13">
        <v>45562</v>
      </c>
      <c r="AL142" s="14">
        <v>121.4</v>
      </c>
      <c r="AM142" s="117">
        <f t="shared" si="9"/>
        <v>-2.1283456949371171E-2</v>
      </c>
      <c r="AN142" s="124">
        <f t="shared" si="10"/>
        <v>8.3975398616356178E-3</v>
      </c>
    </row>
    <row r="143" spans="1:40" ht="15" customHeight="1" x14ac:dyDescent="0.2">
      <c r="A143" s="1">
        <v>45560</v>
      </c>
      <c r="B143" s="2">
        <v>1058.05</v>
      </c>
      <c r="C143" s="3">
        <f t="shared" si="0"/>
        <v>7.7146530787179923E-3</v>
      </c>
      <c r="D143" s="4"/>
      <c r="E143" s="1">
        <v>45560</v>
      </c>
      <c r="F143" s="2">
        <v>3244.75</v>
      </c>
      <c r="G143" s="3">
        <f t="shared" si="1"/>
        <v>-1.123630094815975E-3</v>
      </c>
      <c r="H143" s="5"/>
      <c r="I143" s="1">
        <v>45560</v>
      </c>
      <c r="J143" s="2">
        <v>262.87642499999998</v>
      </c>
      <c r="K143" s="3">
        <f t="shared" si="2"/>
        <v>-6.2088783938564207E-3</v>
      </c>
      <c r="L143" s="5"/>
      <c r="M143" s="1">
        <v>45560</v>
      </c>
      <c r="N143" s="2">
        <v>162.55000000000001</v>
      </c>
      <c r="O143" s="3">
        <f t="shared" si="3"/>
        <v>4.1720071776467638E-2</v>
      </c>
      <c r="P143" s="5"/>
      <c r="Q143" s="1">
        <v>45560</v>
      </c>
      <c r="R143" s="2">
        <v>873.65</v>
      </c>
      <c r="S143" s="3">
        <f t="shared" si="4"/>
        <v>-4.1037332573382601E-3</v>
      </c>
      <c r="T143" s="5"/>
      <c r="U143" s="1">
        <v>45560</v>
      </c>
      <c r="V143" s="2">
        <v>479.85</v>
      </c>
      <c r="W143" s="3">
        <f t="shared" si="5"/>
        <v>2.052318162484057E-2</v>
      </c>
      <c r="X143" s="5"/>
      <c r="Y143" s="1">
        <v>45560</v>
      </c>
      <c r="Z143" s="2">
        <v>10.36</v>
      </c>
      <c r="AA143" s="3">
        <f t="shared" si="6"/>
        <v>-2.9053420805998154E-2</v>
      </c>
      <c r="AB143" s="5"/>
      <c r="AC143" s="1">
        <v>45560</v>
      </c>
      <c r="AD143" s="2">
        <v>345.3</v>
      </c>
      <c r="AE143" s="3">
        <f t="shared" si="7"/>
        <v>-1.2441012441012367E-2</v>
      </c>
      <c r="AF143" s="5"/>
      <c r="AG143" s="1">
        <v>45560</v>
      </c>
      <c r="AH143" s="2">
        <v>298.7</v>
      </c>
      <c r="AI143" s="3">
        <f t="shared" si="8"/>
        <v>-2.5045917515444938E-3</v>
      </c>
      <c r="AJ143" s="5"/>
      <c r="AK143" s="6">
        <v>45561</v>
      </c>
      <c r="AL143" s="7">
        <v>124.04</v>
      </c>
      <c r="AM143" s="116">
        <f t="shared" si="9"/>
        <v>4.2911505141283168E-3</v>
      </c>
      <c r="AN143" s="124">
        <f t="shared" si="10"/>
        <v>1.8813790249588842E-3</v>
      </c>
    </row>
    <row r="144" spans="1:40" ht="15" customHeight="1" x14ac:dyDescent="0.2">
      <c r="A144" s="8">
        <v>45559</v>
      </c>
      <c r="B144" s="9">
        <v>1049.95</v>
      </c>
      <c r="C144" s="10">
        <f t="shared" si="0"/>
        <v>1.5327337781646078E-2</v>
      </c>
      <c r="D144" s="11"/>
      <c r="E144" s="8">
        <v>45559</v>
      </c>
      <c r="F144" s="9">
        <v>3248.4</v>
      </c>
      <c r="G144" s="10">
        <f t="shared" si="1"/>
        <v>-8.8635982242291078E-3</v>
      </c>
      <c r="H144" s="12"/>
      <c r="I144" s="8">
        <v>45559</v>
      </c>
      <c r="J144" s="9">
        <v>264.51879000000002</v>
      </c>
      <c r="K144" s="10">
        <f t="shared" si="2"/>
        <v>8.6932119845293254E-3</v>
      </c>
      <c r="L144" s="12"/>
      <c r="M144" s="8">
        <v>45559</v>
      </c>
      <c r="N144" s="9">
        <v>156.04</v>
      </c>
      <c r="O144" s="10">
        <f t="shared" si="3"/>
        <v>4.9996635488863239E-2</v>
      </c>
      <c r="P144" s="12"/>
      <c r="Q144" s="8">
        <v>45559</v>
      </c>
      <c r="R144" s="9">
        <v>877.25</v>
      </c>
      <c r="S144" s="10">
        <f t="shared" si="4"/>
        <v>6.9444444444444198E-3</v>
      </c>
      <c r="T144" s="12"/>
      <c r="U144" s="8">
        <v>45559</v>
      </c>
      <c r="V144" s="9">
        <v>470.2</v>
      </c>
      <c r="W144" s="10">
        <f t="shared" si="5"/>
        <v>3.7740013242109738E-2</v>
      </c>
      <c r="X144" s="12"/>
      <c r="Y144" s="8">
        <v>45559</v>
      </c>
      <c r="Z144" s="9">
        <v>10.67</v>
      </c>
      <c r="AA144" s="10">
        <f t="shared" si="6"/>
        <v>-1.3863216266173817E-2</v>
      </c>
      <c r="AB144" s="12"/>
      <c r="AC144" s="8">
        <v>45559</v>
      </c>
      <c r="AD144" s="9">
        <v>349.65</v>
      </c>
      <c r="AE144" s="10">
        <f t="shared" si="7"/>
        <v>-4.8384801480007011E-3</v>
      </c>
      <c r="AF144" s="12"/>
      <c r="AG144" s="8">
        <v>45559</v>
      </c>
      <c r="AH144" s="9">
        <v>299.45</v>
      </c>
      <c r="AI144" s="10">
        <f t="shared" si="8"/>
        <v>1.3538669825689631E-2</v>
      </c>
      <c r="AJ144" s="12"/>
      <c r="AK144" s="13">
        <v>45560</v>
      </c>
      <c r="AL144" s="14">
        <v>123.51</v>
      </c>
      <c r="AM144" s="117">
        <f t="shared" si="9"/>
        <v>2.1841648051625695E-2</v>
      </c>
      <c r="AN144" s="124">
        <f t="shared" si="10"/>
        <v>1.265166661805045E-2</v>
      </c>
    </row>
    <row r="145" spans="1:40" ht="15" customHeight="1" x14ac:dyDescent="0.2">
      <c r="A145" s="1">
        <v>45558</v>
      </c>
      <c r="B145" s="2">
        <v>1034.0999999999999</v>
      </c>
      <c r="C145" s="3">
        <f t="shared" si="0"/>
        <v>8.1895291020765981E-3</v>
      </c>
      <c r="D145" s="4"/>
      <c r="E145" s="1">
        <v>45558</v>
      </c>
      <c r="F145" s="2">
        <v>3277.45</v>
      </c>
      <c r="G145" s="3">
        <f t="shared" si="1"/>
        <v>-8.9206066012489371E-3</v>
      </c>
      <c r="H145" s="5"/>
      <c r="I145" s="1">
        <v>45558</v>
      </c>
      <c r="J145" s="2">
        <v>262.23908999999998</v>
      </c>
      <c r="K145" s="3">
        <f t="shared" si="2"/>
        <v>-7.7907613542576026E-3</v>
      </c>
      <c r="L145" s="5"/>
      <c r="M145" s="1">
        <v>45558</v>
      </c>
      <c r="N145" s="2">
        <v>148.61000000000001</v>
      </c>
      <c r="O145" s="3">
        <f t="shared" si="3"/>
        <v>4.9950544015826104E-2</v>
      </c>
      <c r="P145" s="5"/>
      <c r="Q145" s="1">
        <v>45558</v>
      </c>
      <c r="R145" s="2">
        <v>871.2</v>
      </c>
      <c r="S145" s="3">
        <f t="shared" si="4"/>
        <v>3.3390664847873897E-2</v>
      </c>
      <c r="T145" s="5"/>
      <c r="U145" s="1">
        <v>45558</v>
      </c>
      <c r="V145" s="2">
        <v>453.1</v>
      </c>
      <c r="W145" s="3">
        <f t="shared" si="5"/>
        <v>7.0007778642071639E-3</v>
      </c>
      <c r="X145" s="5"/>
      <c r="Y145" s="1">
        <v>45558</v>
      </c>
      <c r="Z145" s="2">
        <v>10.82</v>
      </c>
      <c r="AA145" s="3">
        <f t="shared" si="6"/>
        <v>3.3428844317096473E-2</v>
      </c>
      <c r="AB145" s="5"/>
      <c r="AC145" s="1">
        <v>45558</v>
      </c>
      <c r="AD145" s="2">
        <v>351.35</v>
      </c>
      <c r="AE145" s="3">
        <f t="shared" si="7"/>
        <v>1.48757943385327E-2</v>
      </c>
      <c r="AF145" s="5"/>
      <c r="AG145" s="1">
        <v>45558</v>
      </c>
      <c r="AH145" s="2">
        <v>295.45</v>
      </c>
      <c r="AI145" s="3">
        <f t="shared" si="8"/>
        <v>3.2139737991266237E-2</v>
      </c>
      <c r="AJ145" s="5"/>
      <c r="AK145" s="6">
        <v>45559</v>
      </c>
      <c r="AL145" s="7">
        <v>120.87</v>
      </c>
      <c r="AM145" s="116">
        <f t="shared" si="9"/>
        <v>3.9652503010493723E-2</v>
      </c>
      <c r="AN145" s="124">
        <f t="shared" si="10"/>
        <v>2.0191702753186637E-2</v>
      </c>
    </row>
    <row r="146" spans="1:40" ht="15" customHeight="1" x14ac:dyDescent="0.2">
      <c r="A146" s="8">
        <v>45555</v>
      </c>
      <c r="B146" s="9">
        <v>1025.7</v>
      </c>
      <c r="C146" s="10">
        <f t="shared" si="0"/>
        <v>3.1295843520782185E-3</v>
      </c>
      <c r="D146" s="11"/>
      <c r="E146" s="8">
        <v>45555</v>
      </c>
      <c r="F146" s="9">
        <v>3306.95</v>
      </c>
      <c r="G146" s="10">
        <f t="shared" si="1"/>
        <v>3.9771088543800737E-3</v>
      </c>
      <c r="H146" s="12"/>
      <c r="I146" s="8">
        <v>45555</v>
      </c>
      <c r="J146" s="9">
        <v>264.29817400000002</v>
      </c>
      <c r="K146" s="10">
        <f t="shared" si="2"/>
        <v>1.0780911475211541E-2</v>
      </c>
      <c r="L146" s="12"/>
      <c r="M146" s="8">
        <v>45555</v>
      </c>
      <c r="N146" s="9">
        <v>141.54</v>
      </c>
      <c r="O146" s="10">
        <f t="shared" si="3"/>
        <v>4.4498560991808711E-2</v>
      </c>
      <c r="P146" s="12"/>
      <c r="Q146" s="8">
        <v>45555</v>
      </c>
      <c r="R146" s="9">
        <v>843.05</v>
      </c>
      <c r="S146" s="10">
        <f t="shared" si="4"/>
        <v>4.9940843140917845E-2</v>
      </c>
      <c r="T146" s="12"/>
      <c r="U146" s="8">
        <v>45555</v>
      </c>
      <c r="V146" s="9">
        <v>449.95</v>
      </c>
      <c r="W146" s="10">
        <f t="shared" si="5"/>
        <v>4.4469149527515128E-4</v>
      </c>
      <c r="X146" s="12"/>
      <c r="Y146" s="8">
        <v>45555</v>
      </c>
      <c r="Z146" s="9">
        <v>10.47</v>
      </c>
      <c r="AA146" s="10">
        <f t="shared" si="6"/>
        <v>8.6705202312138407E-3</v>
      </c>
      <c r="AB146" s="12"/>
      <c r="AC146" s="8">
        <v>45555</v>
      </c>
      <c r="AD146" s="9">
        <v>346.2</v>
      </c>
      <c r="AE146" s="10">
        <f t="shared" si="7"/>
        <v>4.3516100957354809E-3</v>
      </c>
      <c r="AF146" s="12"/>
      <c r="AG146" s="8">
        <v>45555</v>
      </c>
      <c r="AH146" s="9">
        <v>286.25</v>
      </c>
      <c r="AI146" s="10">
        <f t="shared" si="8"/>
        <v>3.5056967572304476E-3</v>
      </c>
      <c r="AJ146" s="12"/>
      <c r="AK146" s="13">
        <v>45558</v>
      </c>
      <c r="AL146" s="14">
        <v>116.26</v>
      </c>
      <c r="AM146" s="117">
        <f t="shared" si="9"/>
        <v>2.2413793103448487E-3</v>
      </c>
      <c r="AN146" s="124">
        <f t="shared" si="10"/>
        <v>1.3154090670419618E-2</v>
      </c>
    </row>
    <row r="147" spans="1:40" ht="15" customHeight="1" x14ac:dyDescent="0.2">
      <c r="A147" s="1">
        <v>45554</v>
      </c>
      <c r="B147" s="2">
        <v>1022.5</v>
      </c>
      <c r="C147" s="3">
        <f t="shared" si="0"/>
        <v>4.815251572326984E-3</v>
      </c>
      <c r="D147" s="4"/>
      <c r="E147" s="1">
        <v>45554</v>
      </c>
      <c r="F147" s="2">
        <v>3293.85</v>
      </c>
      <c r="G147" s="3">
        <f t="shared" si="1"/>
        <v>5.8632220237275767E-3</v>
      </c>
      <c r="H147" s="5"/>
      <c r="I147" s="1">
        <v>45554</v>
      </c>
      <c r="J147" s="2">
        <v>261.47919000000002</v>
      </c>
      <c r="K147" s="3">
        <f t="shared" si="2"/>
        <v>-8.9194456076511219E-3</v>
      </c>
      <c r="L147" s="5"/>
      <c r="M147" s="1">
        <v>45554</v>
      </c>
      <c r="N147" s="2">
        <v>135.51</v>
      </c>
      <c r="O147" s="3">
        <f t="shared" si="3"/>
        <v>-3.2831346798943839E-2</v>
      </c>
      <c r="P147" s="5"/>
      <c r="Q147" s="1">
        <v>45554</v>
      </c>
      <c r="R147" s="2">
        <v>802.95</v>
      </c>
      <c r="S147" s="3">
        <f t="shared" si="4"/>
        <v>-1.6474767270945545E-2</v>
      </c>
      <c r="T147" s="5"/>
      <c r="U147" s="1">
        <v>45554</v>
      </c>
      <c r="V147" s="2">
        <v>449.75</v>
      </c>
      <c r="W147" s="3">
        <f t="shared" si="5"/>
        <v>3.2344412223956898E-3</v>
      </c>
      <c r="X147" s="5"/>
      <c r="Y147" s="1">
        <v>45554</v>
      </c>
      <c r="Z147" s="2">
        <v>10.38</v>
      </c>
      <c r="AA147" s="3">
        <f t="shared" si="6"/>
        <v>-0.1953488372093023</v>
      </c>
      <c r="AB147" s="5"/>
      <c r="AC147" s="1">
        <v>45554</v>
      </c>
      <c r="AD147" s="2">
        <v>344.7</v>
      </c>
      <c r="AE147" s="3">
        <f t="shared" si="7"/>
        <v>-2.5031820110309799E-2</v>
      </c>
      <c r="AF147" s="5"/>
      <c r="AG147" s="1">
        <v>45554</v>
      </c>
      <c r="AH147" s="2">
        <v>285.25</v>
      </c>
      <c r="AI147" s="3">
        <f t="shared" si="8"/>
        <v>-1.7734159779614234E-2</v>
      </c>
      <c r="AJ147" s="5"/>
      <c r="AK147" s="6">
        <v>45555</v>
      </c>
      <c r="AL147" s="7">
        <v>116</v>
      </c>
      <c r="AM147" s="116">
        <f t="shared" si="9"/>
        <v>-1.5864935946381609E-2</v>
      </c>
      <c r="AN147" s="124">
        <f t="shared" si="10"/>
        <v>-2.9829239790469822E-2</v>
      </c>
    </row>
    <row r="148" spans="1:40" ht="15" customHeight="1" x14ac:dyDescent="0.2">
      <c r="A148" s="8">
        <v>45553</v>
      </c>
      <c r="B148" s="9">
        <v>1017.6</v>
      </c>
      <c r="C148" s="10">
        <f t="shared" si="0"/>
        <v>-1.28534704370179E-2</v>
      </c>
      <c r="D148" s="11"/>
      <c r="E148" s="8">
        <v>45553</v>
      </c>
      <c r="F148" s="9">
        <v>3274.65</v>
      </c>
      <c r="G148" s="10">
        <f t="shared" si="1"/>
        <v>-1.1515938179183838E-2</v>
      </c>
      <c r="H148" s="12"/>
      <c r="I148" s="8">
        <v>45553</v>
      </c>
      <c r="J148" s="9">
        <v>263.83242899999999</v>
      </c>
      <c r="K148" s="10">
        <f t="shared" si="2"/>
        <v>-2.4913934746723765E-2</v>
      </c>
      <c r="L148" s="12"/>
      <c r="M148" s="8">
        <v>45553</v>
      </c>
      <c r="N148" s="9">
        <v>140.11000000000001</v>
      </c>
      <c r="O148" s="10">
        <f t="shared" si="3"/>
        <v>-1.9944440487211779E-3</v>
      </c>
      <c r="P148" s="12"/>
      <c r="Q148" s="8">
        <v>45553</v>
      </c>
      <c r="R148" s="9">
        <v>816.4</v>
      </c>
      <c r="S148" s="10">
        <f t="shared" si="4"/>
        <v>-5.4212097216300714E-3</v>
      </c>
      <c r="T148" s="12"/>
      <c r="U148" s="8">
        <v>45553</v>
      </c>
      <c r="V148" s="9">
        <v>448.3</v>
      </c>
      <c r="W148" s="10">
        <f t="shared" si="5"/>
        <v>-3.3348154735437507E-3</v>
      </c>
      <c r="X148" s="12"/>
      <c r="Y148" s="8">
        <v>45553</v>
      </c>
      <c r="Z148" s="9">
        <v>12.9</v>
      </c>
      <c r="AA148" s="10">
        <f t="shared" si="6"/>
        <v>-1.6768292682926789E-2</v>
      </c>
      <c r="AB148" s="12"/>
      <c r="AC148" s="8">
        <v>45553</v>
      </c>
      <c r="AD148" s="9">
        <v>353.55</v>
      </c>
      <c r="AE148" s="10">
        <f t="shared" si="7"/>
        <v>-1.215423302598484E-2</v>
      </c>
      <c r="AF148" s="12"/>
      <c r="AG148" s="8">
        <v>45553</v>
      </c>
      <c r="AH148" s="9">
        <v>290.39999999999998</v>
      </c>
      <c r="AI148" s="10">
        <f t="shared" si="8"/>
        <v>-1.4423892754115042E-2</v>
      </c>
      <c r="AJ148" s="12"/>
      <c r="AK148" s="13">
        <v>45554</v>
      </c>
      <c r="AL148" s="14">
        <v>117.87</v>
      </c>
      <c r="AM148" s="117">
        <f t="shared" si="9"/>
        <v>3.9693040486901365E-2</v>
      </c>
      <c r="AN148" s="124">
        <f t="shared" si="10"/>
        <v>-6.3687190582945811E-3</v>
      </c>
    </row>
    <row r="149" spans="1:40" ht="15" customHeight="1" x14ac:dyDescent="0.2">
      <c r="A149" s="1">
        <v>45552</v>
      </c>
      <c r="B149" s="2">
        <v>1030.8499999999999</v>
      </c>
      <c r="C149" s="3">
        <f t="shared" si="0"/>
        <v>-1.0463162946964366E-2</v>
      </c>
      <c r="D149" s="4"/>
      <c r="E149" s="1">
        <v>45552</v>
      </c>
      <c r="F149" s="2">
        <v>3312.8</v>
      </c>
      <c r="G149" s="3">
        <f t="shared" si="1"/>
        <v>-6.8948977756460028E-3</v>
      </c>
      <c r="H149" s="5"/>
      <c r="I149" s="1">
        <v>45552</v>
      </c>
      <c r="J149" s="2">
        <v>270.57347900000002</v>
      </c>
      <c r="K149" s="3">
        <f t="shared" si="2"/>
        <v>0</v>
      </c>
      <c r="L149" s="5"/>
      <c r="M149" s="1">
        <v>45552</v>
      </c>
      <c r="N149" s="2">
        <v>140.38999999999999</v>
      </c>
      <c r="O149" s="3">
        <f t="shared" si="3"/>
        <v>-1.356098931984262E-2</v>
      </c>
      <c r="P149" s="5"/>
      <c r="Q149" s="1">
        <v>45552</v>
      </c>
      <c r="R149" s="2">
        <v>820.85</v>
      </c>
      <c r="S149" s="3">
        <f t="shared" si="4"/>
        <v>3.9050632911392436E-2</v>
      </c>
      <c r="T149" s="5"/>
      <c r="U149" s="1">
        <v>45552</v>
      </c>
      <c r="V149" s="2">
        <v>449.8</v>
      </c>
      <c r="W149" s="3">
        <f t="shared" si="5"/>
        <v>7.8422585704682746E-3</v>
      </c>
      <c r="X149" s="5"/>
      <c r="Y149" s="1">
        <v>45552</v>
      </c>
      <c r="Z149" s="2">
        <v>13.12</v>
      </c>
      <c r="AA149" s="3">
        <f t="shared" si="6"/>
        <v>-9.0634441087613649E-3</v>
      </c>
      <c r="AB149" s="5"/>
      <c r="AC149" s="1">
        <v>45552</v>
      </c>
      <c r="AD149" s="2">
        <v>357.9</v>
      </c>
      <c r="AE149" s="3">
        <f t="shared" si="7"/>
        <v>-2.1061269146608441E-2</v>
      </c>
      <c r="AF149" s="5"/>
      <c r="AG149" s="1">
        <v>45552</v>
      </c>
      <c r="AH149" s="2">
        <v>294.64999999999998</v>
      </c>
      <c r="AI149" s="3">
        <f t="shared" si="8"/>
        <v>7.3504273504272355E-3</v>
      </c>
      <c r="AJ149" s="5"/>
      <c r="AK149" s="6">
        <v>45553</v>
      </c>
      <c r="AL149" s="7">
        <v>113.37</v>
      </c>
      <c r="AM149" s="116">
        <f t="shared" si="9"/>
        <v>-1.9205813651699932E-2</v>
      </c>
      <c r="AN149" s="124">
        <f t="shared" si="10"/>
        <v>-2.6006258117234789E-3</v>
      </c>
    </row>
    <row r="150" spans="1:40" ht="15" customHeight="1" x14ac:dyDescent="0.2">
      <c r="A150" s="8">
        <v>45551</v>
      </c>
      <c r="B150" s="9">
        <v>1041.75</v>
      </c>
      <c r="C150" s="10">
        <f t="shared" si="0"/>
        <v>-1.1340988896270332E-2</v>
      </c>
      <c r="D150" s="11"/>
      <c r="E150" s="8">
        <v>45551</v>
      </c>
      <c r="F150" s="9">
        <v>3335.8</v>
      </c>
      <c r="G150" s="10">
        <f t="shared" si="1"/>
        <v>-6.6258691800300529E-3</v>
      </c>
      <c r="H150" s="12"/>
      <c r="I150" s="8">
        <v>45551</v>
      </c>
      <c r="J150" s="9">
        <v>270.57347900000002</v>
      </c>
      <c r="K150" s="10">
        <f t="shared" si="2"/>
        <v>2.3610621123826281E-3</v>
      </c>
      <c r="L150" s="12"/>
      <c r="M150" s="8">
        <v>45551</v>
      </c>
      <c r="N150" s="9">
        <v>142.32</v>
      </c>
      <c r="O150" s="10">
        <f t="shared" si="3"/>
        <v>4.9557522123893749E-2</v>
      </c>
      <c r="P150" s="12"/>
      <c r="Q150" s="8">
        <v>45551</v>
      </c>
      <c r="R150" s="9">
        <v>790</v>
      </c>
      <c r="S150" s="10">
        <f t="shared" si="4"/>
        <v>2.0539981914481364E-2</v>
      </c>
      <c r="T150" s="12"/>
      <c r="U150" s="8">
        <v>45551</v>
      </c>
      <c r="V150" s="9">
        <v>446.3</v>
      </c>
      <c r="W150" s="10">
        <f t="shared" si="5"/>
        <v>-1.7068604779209351E-2</v>
      </c>
      <c r="X150" s="12"/>
      <c r="Y150" s="8">
        <v>45551</v>
      </c>
      <c r="Z150" s="9">
        <v>13.24</v>
      </c>
      <c r="AA150" s="10">
        <f t="shared" si="6"/>
        <v>-1.2677106636838187E-2</v>
      </c>
      <c r="AB150" s="12"/>
      <c r="AC150" s="8">
        <v>45551</v>
      </c>
      <c r="AD150" s="9">
        <v>365.6</v>
      </c>
      <c r="AE150" s="10">
        <f t="shared" si="7"/>
        <v>1.4428412874583962E-2</v>
      </c>
      <c r="AF150" s="12"/>
      <c r="AG150" s="8">
        <v>45551</v>
      </c>
      <c r="AH150" s="9">
        <v>292.5</v>
      </c>
      <c r="AI150" s="10">
        <f t="shared" si="8"/>
        <v>3.6026762738035067E-3</v>
      </c>
      <c r="AJ150" s="12"/>
      <c r="AK150" s="13">
        <v>45552</v>
      </c>
      <c r="AL150" s="14">
        <v>115.59</v>
      </c>
      <c r="AM150" s="117">
        <f t="shared" si="9"/>
        <v>-1.0190101044699418E-2</v>
      </c>
      <c r="AN150" s="124">
        <f t="shared" si="10"/>
        <v>3.258698476209786E-3</v>
      </c>
    </row>
    <row r="151" spans="1:40" ht="15" customHeight="1" x14ac:dyDescent="0.2">
      <c r="A151" s="1">
        <v>45548</v>
      </c>
      <c r="B151" s="2">
        <v>1053.7</v>
      </c>
      <c r="C151" s="3">
        <f t="shared" si="0"/>
        <v>9.629665117615982E-3</v>
      </c>
      <c r="D151" s="4"/>
      <c r="E151" s="1">
        <v>45548</v>
      </c>
      <c r="F151" s="2">
        <v>3358.05</v>
      </c>
      <c r="G151" s="3">
        <f t="shared" si="1"/>
        <v>-7.4484593216581629E-3</v>
      </c>
      <c r="H151" s="5"/>
      <c r="I151" s="1">
        <v>45548</v>
      </c>
      <c r="J151" s="2">
        <v>269.93614300000002</v>
      </c>
      <c r="K151" s="3">
        <f t="shared" si="2"/>
        <v>3.8769926598315463E-2</v>
      </c>
      <c r="L151" s="5"/>
      <c r="M151" s="1">
        <v>45548</v>
      </c>
      <c r="N151" s="2">
        <v>135.6</v>
      </c>
      <c r="O151" s="3">
        <f t="shared" si="3"/>
        <v>-1.9877123238164041E-2</v>
      </c>
      <c r="P151" s="5"/>
      <c r="Q151" s="1">
        <v>45548</v>
      </c>
      <c r="R151" s="2">
        <v>774.1</v>
      </c>
      <c r="S151" s="3">
        <f t="shared" si="4"/>
        <v>2.6249502850324902E-2</v>
      </c>
      <c r="T151" s="5"/>
      <c r="U151" s="1">
        <v>45548</v>
      </c>
      <c r="V151" s="2">
        <v>454.05</v>
      </c>
      <c r="W151" s="3">
        <f t="shared" si="5"/>
        <v>2.7960153950645328E-2</v>
      </c>
      <c r="X151" s="5"/>
      <c r="Y151" s="1">
        <v>45548</v>
      </c>
      <c r="Z151" s="2">
        <v>13.41</v>
      </c>
      <c r="AA151" s="3">
        <f t="shared" si="6"/>
        <v>-8.1360946745561158E-3</v>
      </c>
      <c r="AB151" s="5"/>
      <c r="AC151" s="1">
        <v>45548</v>
      </c>
      <c r="AD151" s="2">
        <v>360.4</v>
      </c>
      <c r="AE151" s="3">
        <f t="shared" si="7"/>
        <v>-4.5573815771303705E-3</v>
      </c>
      <c r="AF151" s="5"/>
      <c r="AG151" s="1">
        <v>45548</v>
      </c>
      <c r="AH151" s="2">
        <v>291.45</v>
      </c>
      <c r="AI151" s="3">
        <f t="shared" si="8"/>
        <v>-8.8420336677436095E-3</v>
      </c>
      <c r="AJ151" s="5"/>
      <c r="AK151" s="6">
        <v>45551</v>
      </c>
      <c r="AL151" s="7">
        <v>116.78</v>
      </c>
      <c r="AM151" s="116">
        <f t="shared" si="9"/>
        <v>-1.9479429051217356E-2</v>
      </c>
      <c r="AN151" s="124">
        <f t="shared" si="10"/>
        <v>3.4268726986432024E-3</v>
      </c>
    </row>
    <row r="152" spans="1:40" ht="15" customHeight="1" x14ac:dyDescent="0.2">
      <c r="A152" s="8">
        <v>45547</v>
      </c>
      <c r="B152" s="9">
        <v>1043.6500000000001</v>
      </c>
      <c r="C152" s="10">
        <f t="shared" si="0"/>
        <v>1.3055717336439621E-2</v>
      </c>
      <c r="D152" s="11"/>
      <c r="E152" s="8">
        <v>45547</v>
      </c>
      <c r="F152" s="9">
        <v>3383.25</v>
      </c>
      <c r="G152" s="10">
        <f t="shared" si="1"/>
        <v>4.6919776091702836E-3</v>
      </c>
      <c r="H152" s="12"/>
      <c r="I152" s="8">
        <v>45547</v>
      </c>
      <c r="J152" s="9">
        <v>259.86133799999999</v>
      </c>
      <c r="K152" s="10">
        <f t="shared" si="2"/>
        <v>3.0523961789434173E-2</v>
      </c>
      <c r="L152" s="12"/>
      <c r="M152" s="8">
        <v>45547</v>
      </c>
      <c r="N152" s="9">
        <v>138.35</v>
      </c>
      <c r="O152" s="10">
        <f t="shared" si="3"/>
        <v>-7.6746521302538673E-3</v>
      </c>
      <c r="P152" s="12"/>
      <c r="Q152" s="8">
        <v>45547</v>
      </c>
      <c r="R152" s="9">
        <v>754.3</v>
      </c>
      <c r="S152" s="10">
        <f t="shared" si="4"/>
        <v>1.9324324324324182E-2</v>
      </c>
      <c r="T152" s="12"/>
      <c r="U152" s="8">
        <v>45547</v>
      </c>
      <c r="V152" s="9">
        <v>441.7</v>
      </c>
      <c r="W152" s="10">
        <f t="shared" si="5"/>
        <v>3.7341474870831393E-2</v>
      </c>
      <c r="X152" s="12"/>
      <c r="Y152" s="8">
        <v>45547</v>
      </c>
      <c r="Z152" s="9">
        <v>13.52</v>
      </c>
      <c r="AA152" s="10">
        <f t="shared" si="6"/>
        <v>2.8919330289193246E-2</v>
      </c>
      <c r="AB152" s="12"/>
      <c r="AC152" s="8">
        <v>45547</v>
      </c>
      <c r="AD152" s="9">
        <v>362.05</v>
      </c>
      <c r="AE152" s="10">
        <f t="shared" si="7"/>
        <v>1.3577827547592403E-2</v>
      </c>
      <c r="AF152" s="12"/>
      <c r="AG152" s="8">
        <v>45547</v>
      </c>
      <c r="AH152" s="9">
        <v>294.05</v>
      </c>
      <c r="AI152" s="10">
        <f t="shared" si="8"/>
        <v>3.0669470732562321E-2</v>
      </c>
      <c r="AJ152" s="12"/>
      <c r="AK152" s="13">
        <v>45548</v>
      </c>
      <c r="AL152" s="14">
        <v>119.1</v>
      </c>
      <c r="AM152" s="117">
        <f t="shared" si="9"/>
        <v>-3.3573946617426742E-4</v>
      </c>
      <c r="AN152" s="124">
        <f t="shared" si="10"/>
        <v>1.7009369290311951E-2</v>
      </c>
    </row>
    <row r="153" spans="1:40" ht="15" customHeight="1" x14ac:dyDescent="0.2">
      <c r="A153" s="1">
        <v>45546</v>
      </c>
      <c r="B153" s="2">
        <v>1030.2</v>
      </c>
      <c r="C153" s="3">
        <f t="shared" si="0"/>
        <v>-3.0719292468363246E-2</v>
      </c>
      <c r="D153" s="4"/>
      <c r="E153" s="1">
        <v>45546</v>
      </c>
      <c r="F153" s="2">
        <v>3367.45</v>
      </c>
      <c r="G153" s="3">
        <f t="shared" si="1"/>
        <v>2.1972352468095924E-2</v>
      </c>
      <c r="H153" s="5"/>
      <c r="I153" s="1">
        <v>45546</v>
      </c>
      <c r="J153" s="2">
        <v>252.16428500000001</v>
      </c>
      <c r="K153" s="3">
        <f t="shared" si="2"/>
        <v>-2.1683309432694919E-2</v>
      </c>
      <c r="L153" s="5"/>
      <c r="M153" s="1">
        <v>45546</v>
      </c>
      <c r="N153" s="2">
        <v>139.41999999999999</v>
      </c>
      <c r="O153" s="3">
        <f t="shared" si="3"/>
        <v>-4.4983934309177354E-3</v>
      </c>
      <c r="P153" s="5"/>
      <c r="Q153" s="1">
        <v>45546</v>
      </c>
      <c r="R153" s="2">
        <v>740</v>
      </c>
      <c r="S153" s="3">
        <f t="shared" si="4"/>
        <v>-1.4319014319014278E-2</v>
      </c>
      <c r="T153" s="5"/>
      <c r="U153" s="1">
        <v>45546</v>
      </c>
      <c r="V153" s="2">
        <v>425.8</v>
      </c>
      <c r="W153" s="3">
        <f t="shared" si="5"/>
        <v>-3.2272727272727231E-2</v>
      </c>
      <c r="X153" s="5"/>
      <c r="Y153" s="1">
        <v>45546</v>
      </c>
      <c r="Z153" s="2">
        <v>13.14</v>
      </c>
      <c r="AA153" s="3">
        <f t="shared" si="6"/>
        <v>-2.8824833702882358E-2</v>
      </c>
      <c r="AB153" s="5"/>
      <c r="AC153" s="1">
        <v>45546</v>
      </c>
      <c r="AD153" s="2">
        <v>357.2</v>
      </c>
      <c r="AE153" s="3">
        <f t="shared" si="7"/>
        <v>-1.2714206744057543E-2</v>
      </c>
      <c r="AF153" s="5"/>
      <c r="AG153" s="1">
        <v>45546</v>
      </c>
      <c r="AH153" s="2">
        <v>285.3</v>
      </c>
      <c r="AI153" s="3">
        <f t="shared" si="8"/>
        <v>-3.4844384303112319E-2</v>
      </c>
      <c r="AJ153" s="5"/>
      <c r="AK153" s="1">
        <v>45547</v>
      </c>
      <c r="AL153" s="7">
        <v>119.14</v>
      </c>
      <c r="AM153" s="116">
        <f t="shared" si="9"/>
        <v>1.9074501753485684E-2</v>
      </c>
      <c r="AN153" s="124">
        <f t="shared" si="10"/>
        <v>-1.3882930745218805E-2</v>
      </c>
    </row>
    <row r="154" spans="1:40" ht="15" customHeight="1" x14ac:dyDescent="0.2">
      <c r="A154" s="8">
        <v>45545</v>
      </c>
      <c r="B154" s="9">
        <v>1062.8499999999999</v>
      </c>
      <c r="C154" s="10">
        <f t="shared" si="0"/>
        <v>1.0265671783660446E-2</v>
      </c>
      <c r="D154" s="11"/>
      <c r="E154" s="8">
        <v>45545</v>
      </c>
      <c r="F154" s="9">
        <v>3295.05</v>
      </c>
      <c r="G154" s="10">
        <f t="shared" si="1"/>
        <v>4.3587594300085186E-3</v>
      </c>
      <c r="H154" s="12"/>
      <c r="I154" s="8">
        <v>45545</v>
      </c>
      <c r="J154" s="9">
        <v>257.75322799999998</v>
      </c>
      <c r="K154" s="10">
        <f t="shared" si="2"/>
        <v>2.1171215111651875E-2</v>
      </c>
      <c r="L154" s="12"/>
      <c r="M154" s="8">
        <v>45545</v>
      </c>
      <c r="N154" s="9">
        <v>140.05000000000001</v>
      </c>
      <c r="O154" s="10">
        <f t="shared" si="3"/>
        <v>6.9020058954634145E-3</v>
      </c>
      <c r="P154" s="12"/>
      <c r="Q154" s="8">
        <v>45545</v>
      </c>
      <c r="R154" s="9">
        <v>750.75</v>
      </c>
      <c r="S154" s="10">
        <f t="shared" si="4"/>
        <v>-1.19760479041916E-2</v>
      </c>
      <c r="T154" s="12"/>
      <c r="U154" s="8">
        <v>45545</v>
      </c>
      <c r="V154" s="9">
        <v>440</v>
      </c>
      <c r="W154" s="10">
        <f t="shared" si="5"/>
        <v>-4.3997827267789225E-2</v>
      </c>
      <c r="X154" s="12"/>
      <c r="Y154" s="8">
        <v>45545</v>
      </c>
      <c r="Z154" s="9">
        <v>13.53</v>
      </c>
      <c r="AA154" s="10">
        <f t="shared" si="6"/>
        <v>2.4999999999999911E-2</v>
      </c>
      <c r="AB154" s="12"/>
      <c r="AC154" s="8">
        <v>45545</v>
      </c>
      <c r="AD154" s="9">
        <v>361.8</v>
      </c>
      <c r="AE154" s="10">
        <f t="shared" si="7"/>
        <v>3.7453183520599342E-3</v>
      </c>
      <c r="AF154" s="12"/>
      <c r="AG154" s="8">
        <v>45545</v>
      </c>
      <c r="AH154" s="9">
        <v>295.60000000000002</v>
      </c>
      <c r="AI154" s="10">
        <f t="shared" si="8"/>
        <v>-1.1040481766476984E-2</v>
      </c>
      <c r="AJ154" s="12"/>
      <c r="AK154" s="8">
        <v>45546</v>
      </c>
      <c r="AL154" s="14">
        <v>116.91</v>
      </c>
      <c r="AM154" s="117">
        <f t="shared" si="9"/>
        <v>8.1498612395929815E-2</v>
      </c>
      <c r="AN154" s="124">
        <f t="shared" si="10"/>
        <v>8.592722603031613E-3</v>
      </c>
    </row>
    <row r="155" spans="1:40" ht="15" customHeight="1" x14ac:dyDescent="0.2">
      <c r="A155" s="1">
        <v>45544</v>
      </c>
      <c r="B155" s="2">
        <v>1052.05</v>
      </c>
      <c r="C155" s="3">
        <f t="shared" si="0"/>
        <v>-4.3533809681541857E-3</v>
      </c>
      <c r="D155" s="4"/>
      <c r="E155" s="1">
        <v>45544</v>
      </c>
      <c r="F155" s="2">
        <v>3280.75</v>
      </c>
      <c r="G155" s="3">
        <f t="shared" si="1"/>
        <v>2.1535265907077772E-3</v>
      </c>
      <c r="H155" s="5"/>
      <c r="I155" s="1">
        <v>45544</v>
      </c>
      <c r="J155" s="2">
        <v>252.409414</v>
      </c>
      <c r="K155" s="3">
        <f t="shared" si="2"/>
        <v>-1.1044907747487676E-2</v>
      </c>
      <c r="L155" s="5"/>
      <c r="M155" s="1">
        <v>45544</v>
      </c>
      <c r="N155" s="2">
        <v>139.09</v>
      </c>
      <c r="O155" s="3">
        <f t="shared" si="3"/>
        <v>4.8403409911863537E-3</v>
      </c>
      <c r="P155" s="5"/>
      <c r="Q155" s="1">
        <v>45544</v>
      </c>
      <c r="R155" s="2">
        <v>759.85</v>
      </c>
      <c r="S155" s="3">
        <f t="shared" si="4"/>
        <v>-1.2925435177968181E-2</v>
      </c>
      <c r="T155" s="5"/>
      <c r="U155" s="1">
        <v>45544</v>
      </c>
      <c r="V155" s="2">
        <v>460.25</v>
      </c>
      <c r="W155" s="3">
        <f t="shared" si="5"/>
        <v>9.7868638538489705E-4</v>
      </c>
      <c r="X155" s="5"/>
      <c r="Y155" s="1">
        <v>45544</v>
      </c>
      <c r="Z155" s="2">
        <v>13.2</v>
      </c>
      <c r="AA155" s="3">
        <f t="shared" si="6"/>
        <v>-1.1235955056179803E-2</v>
      </c>
      <c r="AB155" s="5"/>
      <c r="AC155" s="1">
        <v>45544</v>
      </c>
      <c r="AD155" s="2">
        <v>360.45</v>
      </c>
      <c r="AE155" s="3">
        <f t="shared" si="7"/>
        <v>-5.9293987865417508E-3</v>
      </c>
      <c r="AF155" s="5"/>
      <c r="AG155" s="1">
        <v>45544</v>
      </c>
      <c r="AH155" s="2">
        <v>298.89999999999998</v>
      </c>
      <c r="AI155" s="3">
        <f t="shared" si="8"/>
        <v>-3.2059585492228093E-2</v>
      </c>
      <c r="AJ155" s="5"/>
      <c r="AK155" s="1">
        <v>45545</v>
      </c>
      <c r="AL155" s="7">
        <v>108.1</v>
      </c>
      <c r="AM155" s="116">
        <f t="shared" si="9"/>
        <v>1.5309476847938264E-2</v>
      </c>
      <c r="AN155" s="124">
        <f t="shared" si="10"/>
        <v>-5.4266632413342408E-3</v>
      </c>
    </row>
    <row r="156" spans="1:40" ht="15" customHeight="1" x14ac:dyDescent="0.2">
      <c r="A156" s="8">
        <v>45541</v>
      </c>
      <c r="B156" s="9">
        <v>1056.6500000000001</v>
      </c>
      <c r="C156" s="10">
        <f t="shared" si="0"/>
        <v>-2.2751445086705124E-2</v>
      </c>
      <c r="D156" s="11"/>
      <c r="E156" s="8">
        <v>45541</v>
      </c>
      <c r="F156" s="9">
        <v>3273.7</v>
      </c>
      <c r="G156" s="10">
        <f t="shared" si="1"/>
        <v>1.0947270902493589E-2</v>
      </c>
      <c r="H156" s="12"/>
      <c r="I156" s="8">
        <v>45541</v>
      </c>
      <c r="J156" s="9">
        <v>255.228388</v>
      </c>
      <c r="K156" s="10">
        <f t="shared" si="2"/>
        <v>-8.0975513052763404E-3</v>
      </c>
      <c r="L156" s="12"/>
      <c r="M156" s="8">
        <v>45541</v>
      </c>
      <c r="N156" s="9">
        <v>138.41999999999999</v>
      </c>
      <c r="O156" s="10">
        <f t="shared" si="3"/>
        <v>-3.4660715531069086E-2</v>
      </c>
      <c r="P156" s="12"/>
      <c r="Q156" s="8">
        <v>45541</v>
      </c>
      <c r="R156" s="9">
        <v>769.8</v>
      </c>
      <c r="S156" s="10">
        <f t="shared" si="4"/>
        <v>-1.2127045235803768E-2</v>
      </c>
      <c r="T156" s="12"/>
      <c r="U156" s="8">
        <v>45541</v>
      </c>
      <c r="V156" s="9">
        <v>459.8</v>
      </c>
      <c r="W156" s="10">
        <f t="shared" si="5"/>
        <v>-1.4784658238697235E-2</v>
      </c>
      <c r="X156" s="12"/>
      <c r="Y156" s="8">
        <v>45541</v>
      </c>
      <c r="Z156" s="9">
        <v>13.35</v>
      </c>
      <c r="AA156" s="10">
        <f t="shared" si="6"/>
        <v>-0.11530815109343939</v>
      </c>
      <c r="AB156" s="12"/>
      <c r="AC156" s="8">
        <v>45541</v>
      </c>
      <c r="AD156" s="9">
        <v>362.6</v>
      </c>
      <c r="AE156" s="10">
        <f t="shared" si="7"/>
        <v>-1.0641200545702501E-2</v>
      </c>
      <c r="AF156" s="12"/>
      <c r="AG156" s="8">
        <v>45541</v>
      </c>
      <c r="AH156" s="9">
        <v>308.8</v>
      </c>
      <c r="AI156" s="10">
        <f t="shared" si="8"/>
        <v>-8.3493898522799537E-3</v>
      </c>
      <c r="AJ156" s="12"/>
      <c r="AK156" s="8">
        <v>45544</v>
      </c>
      <c r="AL156" s="14">
        <v>106.47</v>
      </c>
      <c r="AM156" s="117">
        <f t="shared" si="9"/>
        <v>3.539823008849563E-2</v>
      </c>
      <c r="AN156" s="124">
        <f t="shared" si="10"/>
        <v>-1.8037465589798417E-2</v>
      </c>
    </row>
    <row r="157" spans="1:40" ht="15" customHeight="1" x14ac:dyDescent="0.2">
      <c r="A157" s="1">
        <v>45540</v>
      </c>
      <c r="B157" s="2">
        <v>1081.25</v>
      </c>
      <c r="C157" s="3">
        <f t="shared" si="0"/>
        <v>-1.3870908082125322E-4</v>
      </c>
      <c r="D157" s="4"/>
      <c r="E157" s="1">
        <v>45540</v>
      </c>
      <c r="F157" s="2">
        <v>3238.25</v>
      </c>
      <c r="G157" s="3">
        <f t="shared" si="1"/>
        <v>2.0423003728744504E-3</v>
      </c>
      <c r="H157" s="5"/>
      <c r="I157" s="1">
        <v>45540</v>
      </c>
      <c r="J157" s="2">
        <v>257.31198499999999</v>
      </c>
      <c r="K157" s="3">
        <f t="shared" si="2"/>
        <v>1.097944438591969E-2</v>
      </c>
      <c r="L157" s="5"/>
      <c r="M157" s="1">
        <v>45540</v>
      </c>
      <c r="N157" s="2">
        <v>143.38999999999999</v>
      </c>
      <c r="O157" s="3">
        <f t="shared" si="3"/>
        <v>-2.5750781356162711E-2</v>
      </c>
      <c r="P157" s="5"/>
      <c r="Q157" s="1">
        <v>45540</v>
      </c>
      <c r="R157" s="2">
        <v>779.25</v>
      </c>
      <c r="S157" s="3">
        <f t="shared" si="4"/>
        <v>-1.2831205491758979E-4</v>
      </c>
      <c r="T157" s="5"/>
      <c r="U157" s="1">
        <v>45540</v>
      </c>
      <c r="V157" s="2">
        <v>466.7</v>
      </c>
      <c r="W157" s="3">
        <f t="shared" si="5"/>
        <v>1.600087079568957E-2</v>
      </c>
      <c r="X157" s="5"/>
      <c r="Y157" s="1">
        <v>45540</v>
      </c>
      <c r="Z157" s="2">
        <v>15.09</v>
      </c>
      <c r="AA157" s="3">
        <f t="shared" si="6"/>
        <v>1.7532029669588667E-2</v>
      </c>
      <c r="AB157" s="5"/>
      <c r="AC157" s="1">
        <v>45540</v>
      </c>
      <c r="AD157" s="2">
        <v>366.5</v>
      </c>
      <c r="AE157" s="3">
        <f t="shared" si="7"/>
        <v>-1.7294543504491222E-2</v>
      </c>
      <c r="AF157" s="5"/>
      <c r="AG157" s="1">
        <v>45540</v>
      </c>
      <c r="AH157" s="2">
        <v>311.39999999999998</v>
      </c>
      <c r="AI157" s="3">
        <f t="shared" si="8"/>
        <v>-9.5419847328244156E-3</v>
      </c>
      <c r="AJ157" s="5"/>
      <c r="AK157" s="1">
        <v>45541</v>
      </c>
      <c r="AL157" s="7">
        <v>102.83</v>
      </c>
      <c r="AM157" s="116">
        <f t="shared" si="9"/>
        <v>-4.0854397910642604E-2</v>
      </c>
      <c r="AN157" s="124">
        <f t="shared" si="10"/>
        <v>-4.7154083415787418E-3</v>
      </c>
    </row>
    <row r="158" spans="1:40" ht="15" customHeight="1" x14ac:dyDescent="0.2">
      <c r="A158" s="8">
        <v>45539</v>
      </c>
      <c r="B158" s="9">
        <v>1081.4000000000001</v>
      </c>
      <c r="C158" s="10">
        <f t="shared" si="0"/>
        <v>-2.427140665884675E-2</v>
      </c>
      <c r="D158" s="11"/>
      <c r="E158" s="8">
        <v>45539</v>
      </c>
      <c r="F158" s="9">
        <v>3231.65</v>
      </c>
      <c r="G158" s="10">
        <f t="shared" si="1"/>
        <v>2.4343471163446706E-2</v>
      </c>
      <c r="H158" s="12"/>
      <c r="I158" s="8">
        <v>45539</v>
      </c>
      <c r="J158" s="9">
        <v>254.51752400000001</v>
      </c>
      <c r="K158" s="10">
        <f t="shared" si="2"/>
        <v>-3.1526891702808646E-2</v>
      </c>
      <c r="L158" s="12"/>
      <c r="M158" s="8">
        <v>45539</v>
      </c>
      <c r="N158" s="9">
        <v>147.18</v>
      </c>
      <c r="O158" s="10">
        <f t="shared" si="3"/>
        <v>4.2277459103462922E-2</v>
      </c>
      <c r="P158" s="12"/>
      <c r="Q158" s="8">
        <v>45539</v>
      </c>
      <c r="R158" s="9">
        <v>779.35</v>
      </c>
      <c r="S158" s="10">
        <f t="shared" si="4"/>
        <v>9.2592592592593004E-3</v>
      </c>
      <c r="T158" s="12"/>
      <c r="U158" s="8">
        <v>45539</v>
      </c>
      <c r="V158" s="9">
        <v>459.35</v>
      </c>
      <c r="W158" s="10">
        <f t="shared" si="5"/>
        <v>-1.1193628242385123E-2</v>
      </c>
      <c r="X158" s="12"/>
      <c r="Y158" s="8">
        <v>45539</v>
      </c>
      <c r="Z158" s="9">
        <v>14.83</v>
      </c>
      <c r="AA158" s="10">
        <f t="shared" si="6"/>
        <v>-1.8530774321641297E-2</v>
      </c>
      <c r="AB158" s="12"/>
      <c r="AC158" s="8">
        <v>45539</v>
      </c>
      <c r="AD158" s="9">
        <v>372.95</v>
      </c>
      <c r="AE158" s="10">
        <f t="shared" si="7"/>
        <v>8.9273637224400737E-3</v>
      </c>
      <c r="AF158" s="12"/>
      <c r="AG158" s="8">
        <v>45539</v>
      </c>
      <c r="AH158" s="9">
        <v>314.39999999999998</v>
      </c>
      <c r="AI158" s="10">
        <f t="shared" si="8"/>
        <v>-2.4208566108007479E-2</v>
      </c>
      <c r="AJ158" s="12"/>
      <c r="AK158" s="8">
        <v>45540</v>
      </c>
      <c r="AL158" s="14">
        <v>107.21</v>
      </c>
      <c r="AM158" s="117">
        <f t="shared" si="9"/>
        <v>9.4153092929103455E-3</v>
      </c>
      <c r="AN158" s="124">
        <f t="shared" si="10"/>
        <v>-1.5508404492169951E-3</v>
      </c>
    </row>
    <row r="159" spans="1:40" ht="15" customHeight="1" x14ac:dyDescent="0.2">
      <c r="A159" s="1">
        <v>45538</v>
      </c>
      <c r="B159" s="2">
        <v>1108.3</v>
      </c>
      <c r="C159" s="3">
        <f t="shared" si="0"/>
        <v>2.2275515380712818E-2</v>
      </c>
      <c r="D159" s="4"/>
      <c r="E159" s="1">
        <v>45538</v>
      </c>
      <c r="F159" s="2">
        <v>3154.85</v>
      </c>
      <c r="G159" s="3">
        <f t="shared" si="1"/>
        <v>1.2377219568702191E-3</v>
      </c>
      <c r="H159" s="5"/>
      <c r="I159" s="1">
        <v>45538</v>
      </c>
      <c r="J159" s="2">
        <v>262.80288200000001</v>
      </c>
      <c r="K159" s="3">
        <f t="shared" si="2"/>
        <v>6.7611621944858591E-3</v>
      </c>
      <c r="L159" s="5"/>
      <c r="M159" s="1">
        <v>45538</v>
      </c>
      <c r="N159" s="2">
        <v>141.21</v>
      </c>
      <c r="O159" s="3">
        <f t="shared" si="3"/>
        <v>4.9966540263216563E-2</v>
      </c>
      <c r="P159" s="5"/>
      <c r="Q159" s="1">
        <v>45538</v>
      </c>
      <c r="R159" s="2">
        <v>772.2</v>
      </c>
      <c r="S159" s="3">
        <f t="shared" si="4"/>
        <v>7.6335877862596657E-3</v>
      </c>
      <c r="T159" s="5"/>
      <c r="U159" s="1">
        <v>45538</v>
      </c>
      <c r="V159" s="2">
        <v>464.55</v>
      </c>
      <c r="W159" s="3">
        <f t="shared" si="5"/>
        <v>2.8062601187264224E-3</v>
      </c>
      <c r="X159" s="5"/>
      <c r="Y159" s="1">
        <v>45538</v>
      </c>
      <c r="Z159" s="2">
        <v>15.11</v>
      </c>
      <c r="AA159" s="3">
        <f t="shared" si="6"/>
        <v>3.9867109634550424E-3</v>
      </c>
      <c r="AB159" s="5"/>
      <c r="AC159" s="1">
        <v>45538</v>
      </c>
      <c r="AD159" s="2">
        <v>369.65</v>
      </c>
      <c r="AE159" s="3">
        <f t="shared" si="7"/>
        <v>-1.7672070156789843E-2</v>
      </c>
      <c r="AF159" s="5"/>
      <c r="AG159" s="1">
        <v>45538</v>
      </c>
      <c r="AH159" s="2">
        <v>322.2</v>
      </c>
      <c r="AI159" s="3">
        <f t="shared" si="8"/>
        <v>-1.2262415695892037E-2</v>
      </c>
      <c r="AJ159" s="5"/>
      <c r="AK159" s="1">
        <v>45539</v>
      </c>
      <c r="AL159" s="7">
        <v>106.21</v>
      </c>
      <c r="AM159" s="116">
        <f t="shared" si="9"/>
        <v>-1.6574074074074185E-2</v>
      </c>
      <c r="AN159" s="124">
        <f t="shared" si="10"/>
        <v>4.8158938736970521E-3</v>
      </c>
    </row>
    <row r="160" spans="1:40" ht="15" customHeight="1" x14ac:dyDescent="0.2">
      <c r="A160" s="8">
        <v>45537</v>
      </c>
      <c r="B160" s="9">
        <v>1084.1500000000001</v>
      </c>
      <c r="C160" s="10">
        <f t="shared" si="0"/>
        <v>1.3854893086409081E-3</v>
      </c>
      <c r="D160" s="11"/>
      <c r="E160" s="8">
        <v>45537</v>
      </c>
      <c r="F160" s="9">
        <v>3150.95</v>
      </c>
      <c r="G160" s="10">
        <f t="shared" si="1"/>
        <v>7.7235512344888679E-3</v>
      </c>
      <c r="H160" s="12"/>
      <c r="I160" s="8">
        <v>45537</v>
      </c>
      <c r="J160" s="9">
        <v>261.03796199999999</v>
      </c>
      <c r="K160" s="10">
        <f t="shared" si="2"/>
        <v>-1.1051281342827957E-2</v>
      </c>
      <c r="L160" s="12"/>
      <c r="M160" s="8">
        <v>45537</v>
      </c>
      <c r="N160" s="9">
        <v>134.49</v>
      </c>
      <c r="O160" s="10">
        <f t="shared" si="3"/>
        <v>-2.4798781814226567E-2</v>
      </c>
      <c r="P160" s="12"/>
      <c r="Q160" s="8">
        <v>45537</v>
      </c>
      <c r="R160" s="9">
        <v>766.35</v>
      </c>
      <c r="S160" s="10">
        <f t="shared" si="4"/>
        <v>-1.0459035444508991E-2</v>
      </c>
      <c r="T160" s="12"/>
      <c r="U160" s="8">
        <v>45537</v>
      </c>
      <c r="V160" s="9">
        <v>463.25</v>
      </c>
      <c r="W160" s="10">
        <f t="shared" si="5"/>
        <v>-1.1100437613405845E-2</v>
      </c>
      <c r="X160" s="12"/>
      <c r="Y160" s="8">
        <v>45537</v>
      </c>
      <c r="Z160" s="9">
        <v>15.05</v>
      </c>
      <c r="AA160" s="10">
        <f t="shared" si="6"/>
        <v>-3.772378516624042E-2</v>
      </c>
      <c r="AB160" s="12"/>
      <c r="AC160" s="8">
        <v>45537</v>
      </c>
      <c r="AD160" s="9">
        <v>376.3</v>
      </c>
      <c r="AE160" s="10">
        <f t="shared" si="7"/>
        <v>3.9502762430939198E-2</v>
      </c>
      <c r="AF160" s="12"/>
      <c r="AG160" s="8">
        <v>45537</v>
      </c>
      <c r="AH160" s="9">
        <v>326.2</v>
      </c>
      <c r="AI160" s="10">
        <f t="shared" si="8"/>
        <v>-1.3756613756613745E-2</v>
      </c>
      <c r="AJ160" s="12"/>
      <c r="AK160" s="8">
        <v>45538</v>
      </c>
      <c r="AL160" s="14">
        <v>108</v>
      </c>
      <c r="AM160" s="117">
        <f t="shared" si="9"/>
        <v>-9.5250062829856819E-2</v>
      </c>
      <c r="AN160" s="124">
        <f t="shared" si="10"/>
        <v>-1.555281949936114E-2</v>
      </c>
    </row>
    <row r="161" spans="1:40" ht="15" customHeight="1" x14ac:dyDescent="0.2">
      <c r="A161" s="1">
        <v>45534</v>
      </c>
      <c r="B161" s="2">
        <v>1082.6500000000001</v>
      </c>
      <c r="C161" s="3">
        <f t="shared" si="0"/>
        <v>8.711450666169851E-3</v>
      </c>
      <c r="D161" s="4"/>
      <c r="E161" s="1">
        <v>45534</v>
      </c>
      <c r="F161" s="2">
        <v>3126.8</v>
      </c>
      <c r="G161" s="3">
        <f t="shared" si="1"/>
        <v>3.514289840653495E-3</v>
      </c>
      <c r="H161" s="5"/>
      <c r="I161" s="1">
        <v>45534</v>
      </c>
      <c r="J161" s="2">
        <v>263.95500299999998</v>
      </c>
      <c r="K161" s="3">
        <f t="shared" si="2"/>
        <v>-5.5687937871429227E-4</v>
      </c>
      <c r="L161" s="5"/>
      <c r="M161" s="1">
        <v>45534</v>
      </c>
      <c r="N161" s="2">
        <v>137.91</v>
      </c>
      <c r="O161" s="3">
        <f t="shared" si="3"/>
        <v>-1.3034977188790542E-3</v>
      </c>
      <c r="P161" s="5"/>
      <c r="Q161" s="1">
        <v>45534</v>
      </c>
      <c r="R161" s="2">
        <v>774.45</v>
      </c>
      <c r="S161" s="3">
        <f t="shared" si="4"/>
        <v>6.7598310042249476E-3</v>
      </c>
      <c r="T161" s="5"/>
      <c r="U161" s="1">
        <v>45534</v>
      </c>
      <c r="V161" s="2">
        <v>468.45</v>
      </c>
      <c r="W161" s="3">
        <f t="shared" si="5"/>
        <v>1.0897712559343908E-2</v>
      </c>
      <c r="X161" s="5"/>
      <c r="Y161" s="1">
        <v>45534</v>
      </c>
      <c r="Z161" s="2">
        <v>15.64</v>
      </c>
      <c r="AA161" s="3">
        <f t="shared" si="6"/>
        <v>-4.0490797546012258E-2</v>
      </c>
      <c r="AB161" s="5"/>
      <c r="AC161" s="1">
        <v>45534</v>
      </c>
      <c r="AD161" s="2">
        <v>362</v>
      </c>
      <c r="AE161" s="3">
        <f t="shared" si="7"/>
        <v>-4.5373298501305559E-3</v>
      </c>
      <c r="AF161" s="5"/>
      <c r="AG161" s="1">
        <v>45534</v>
      </c>
      <c r="AH161" s="2">
        <v>330.75</v>
      </c>
      <c r="AI161" s="3">
        <f t="shared" si="8"/>
        <v>3.489077669902807E-3</v>
      </c>
      <c r="AJ161" s="5"/>
      <c r="AK161" s="6">
        <v>45534</v>
      </c>
      <c r="AL161" s="7">
        <v>119.37</v>
      </c>
      <c r="AM161" s="116">
        <f t="shared" si="9"/>
        <v>1.5137341610681254E-2</v>
      </c>
      <c r="AN161" s="124">
        <f t="shared" si="10"/>
        <v>1.6211988572401048E-4</v>
      </c>
    </row>
    <row r="162" spans="1:40" ht="15" customHeight="1" x14ac:dyDescent="0.2">
      <c r="A162" s="8">
        <v>45533</v>
      </c>
      <c r="B162" s="9">
        <v>1073.3</v>
      </c>
      <c r="C162" s="10">
        <f t="shared" si="0"/>
        <v>-2.1847255148050859E-3</v>
      </c>
      <c r="D162" s="11"/>
      <c r="E162" s="8">
        <v>45533</v>
      </c>
      <c r="F162" s="9">
        <v>3115.85</v>
      </c>
      <c r="G162" s="10">
        <f t="shared" si="1"/>
        <v>-3.0875059990401743E-3</v>
      </c>
      <c r="H162" s="12"/>
      <c r="I162" s="8">
        <v>45533</v>
      </c>
      <c r="J162" s="9">
        <v>264.10207600000001</v>
      </c>
      <c r="K162" s="10">
        <f t="shared" si="2"/>
        <v>7.6693412122155191E-3</v>
      </c>
      <c r="L162" s="12"/>
      <c r="M162" s="8">
        <v>45533</v>
      </c>
      <c r="N162" s="9">
        <v>138.09</v>
      </c>
      <c r="O162" s="10">
        <f t="shared" si="3"/>
        <v>4.085324489334452E-2</v>
      </c>
      <c r="P162" s="12"/>
      <c r="Q162" s="8">
        <v>45533</v>
      </c>
      <c r="R162" s="9">
        <v>769.25</v>
      </c>
      <c r="S162" s="10">
        <f t="shared" si="4"/>
        <v>-1.4476971366344182E-2</v>
      </c>
      <c r="T162" s="12"/>
      <c r="U162" s="8">
        <v>45533</v>
      </c>
      <c r="V162" s="9">
        <v>463.4</v>
      </c>
      <c r="W162" s="10">
        <f t="shared" si="5"/>
        <v>-5.6860851839931614E-3</v>
      </c>
      <c r="X162" s="12"/>
      <c r="Y162" s="8">
        <v>45533</v>
      </c>
      <c r="Z162" s="9">
        <v>16.3</v>
      </c>
      <c r="AA162" s="10">
        <f t="shared" si="6"/>
        <v>2.0663744520976746E-2</v>
      </c>
      <c r="AB162" s="12"/>
      <c r="AC162" s="8">
        <v>45533</v>
      </c>
      <c r="AD162" s="9">
        <v>363.65</v>
      </c>
      <c r="AE162" s="10">
        <f t="shared" si="7"/>
        <v>-9.5328884652049473E-3</v>
      </c>
      <c r="AF162" s="12"/>
      <c r="AG162" s="8">
        <v>45533</v>
      </c>
      <c r="AH162" s="9">
        <v>329.6</v>
      </c>
      <c r="AI162" s="10">
        <f t="shared" si="8"/>
        <v>5.4911531421599769E-3</v>
      </c>
      <c r="AJ162" s="12"/>
      <c r="AK162" s="13">
        <v>45533</v>
      </c>
      <c r="AL162" s="14">
        <v>117.59</v>
      </c>
      <c r="AM162" s="117">
        <f t="shared" si="9"/>
        <v>-6.3848419711806326E-2</v>
      </c>
      <c r="AN162" s="124">
        <f t="shared" si="10"/>
        <v>-2.4139112472497124E-3</v>
      </c>
    </row>
    <row r="163" spans="1:40" ht="15" customHeight="1" x14ac:dyDescent="0.2">
      <c r="A163" s="1">
        <v>45532</v>
      </c>
      <c r="B163" s="2">
        <v>1075.6500000000001</v>
      </c>
      <c r="C163" s="3">
        <f t="shared" si="0"/>
        <v>-1.0259477364740421E-2</v>
      </c>
      <c r="D163" s="4"/>
      <c r="E163" s="1">
        <v>45532</v>
      </c>
      <c r="F163" s="2">
        <v>3125.5</v>
      </c>
      <c r="G163" s="3">
        <f t="shared" si="1"/>
        <v>-1.2854525930137028E-2</v>
      </c>
      <c r="H163" s="5"/>
      <c r="I163" s="1">
        <v>45532</v>
      </c>
      <c r="J163" s="2">
        <v>262.09200299999998</v>
      </c>
      <c r="K163" s="3">
        <f t="shared" si="2"/>
        <v>3.3742552078696919E-2</v>
      </c>
      <c r="L163" s="5"/>
      <c r="M163" s="1">
        <v>45532</v>
      </c>
      <c r="N163" s="2">
        <v>132.66999999999999</v>
      </c>
      <c r="O163" s="3">
        <f t="shared" si="3"/>
        <v>1.4341787439613451E-3</v>
      </c>
      <c r="P163" s="5"/>
      <c r="Q163" s="1">
        <v>45532</v>
      </c>
      <c r="R163" s="2">
        <v>780.55</v>
      </c>
      <c r="S163" s="3">
        <f t="shared" si="4"/>
        <v>4.8274974253346148E-3</v>
      </c>
      <c r="T163" s="5"/>
      <c r="U163" s="1">
        <v>45532</v>
      </c>
      <c r="V163" s="2">
        <v>466.05</v>
      </c>
      <c r="W163" s="3">
        <f t="shared" si="5"/>
        <v>4.6346195300712711E-3</v>
      </c>
      <c r="X163" s="5"/>
      <c r="Y163" s="1">
        <v>45532</v>
      </c>
      <c r="Z163" s="2">
        <v>15.97</v>
      </c>
      <c r="AA163" s="3">
        <f t="shared" si="6"/>
        <v>-4.3640897755610197E-3</v>
      </c>
      <c r="AB163" s="5"/>
      <c r="AC163" s="1">
        <v>45532</v>
      </c>
      <c r="AD163" s="2">
        <v>367.15</v>
      </c>
      <c r="AE163" s="3">
        <f t="shared" si="7"/>
        <v>-1.8184249231180671E-2</v>
      </c>
      <c r="AF163" s="5"/>
      <c r="AG163" s="1">
        <v>45532</v>
      </c>
      <c r="AH163" s="2">
        <v>327.8</v>
      </c>
      <c r="AI163" s="3">
        <f t="shared" si="8"/>
        <v>-3.1929451117531649E-3</v>
      </c>
      <c r="AJ163" s="5"/>
      <c r="AK163" s="6">
        <v>45532</v>
      </c>
      <c r="AL163" s="7">
        <v>125.61</v>
      </c>
      <c r="AM163" s="116">
        <f t="shared" si="9"/>
        <v>-2.0966484801247187E-2</v>
      </c>
      <c r="AN163" s="124">
        <f t="shared" si="10"/>
        <v>-2.5182924436555343E-3</v>
      </c>
    </row>
    <row r="164" spans="1:40" ht="15" customHeight="1" x14ac:dyDescent="0.2">
      <c r="A164" s="8">
        <v>45531</v>
      </c>
      <c r="B164" s="9">
        <v>1086.8</v>
      </c>
      <c r="C164" s="10">
        <f t="shared" si="0"/>
        <v>1.2719563900666087E-2</v>
      </c>
      <c r="D164" s="11"/>
      <c r="E164" s="8">
        <v>45531</v>
      </c>
      <c r="F164" s="9">
        <v>3166.2</v>
      </c>
      <c r="G164" s="10">
        <f t="shared" si="1"/>
        <v>-1.6239141059801732E-3</v>
      </c>
      <c r="H164" s="12"/>
      <c r="I164" s="8">
        <v>45531</v>
      </c>
      <c r="J164" s="9">
        <v>253.53701699999999</v>
      </c>
      <c r="K164" s="10">
        <f t="shared" si="2"/>
        <v>-5.4807309663771342E-3</v>
      </c>
      <c r="L164" s="12"/>
      <c r="M164" s="8">
        <v>45531</v>
      </c>
      <c r="N164" s="9">
        <v>132.47999999999999</v>
      </c>
      <c r="O164" s="10">
        <f t="shared" si="3"/>
        <v>4.9928673323822892E-2</v>
      </c>
      <c r="P164" s="12"/>
      <c r="Q164" s="8">
        <v>45531</v>
      </c>
      <c r="R164" s="9">
        <v>776.8</v>
      </c>
      <c r="S164" s="10">
        <f t="shared" si="4"/>
        <v>-2.3759070185578324E-3</v>
      </c>
      <c r="T164" s="12"/>
      <c r="U164" s="8">
        <v>45531</v>
      </c>
      <c r="V164" s="9">
        <v>463.9</v>
      </c>
      <c r="W164" s="10">
        <f t="shared" si="5"/>
        <v>1.7274886633555919E-3</v>
      </c>
      <c r="X164" s="12"/>
      <c r="Y164" s="8">
        <v>45531</v>
      </c>
      <c r="Z164" s="9">
        <v>16.04</v>
      </c>
      <c r="AA164" s="10">
        <f t="shared" si="6"/>
        <v>1.583280557314759E-2</v>
      </c>
      <c r="AB164" s="12"/>
      <c r="AC164" s="8">
        <v>45531</v>
      </c>
      <c r="AD164" s="9">
        <v>373.95</v>
      </c>
      <c r="AE164" s="10">
        <f t="shared" si="7"/>
        <v>-1.189060642092743E-2</v>
      </c>
      <c r="AF164" s="12"/>
      <c r="AG164" s="8">
        <v>45531</v>
      </c>
      <c r="AH164" s="9">
        <v>328.85</v>
      </c>
      <c r="AI164" s="10">
        <f t="shared" si="8"/>
        <v>3.0501753850846747E-3</v>
      </c>
      <c r="AJ164" s="12"/>
      <c r="AK164" s="13">
        <v>45531</v>
      </c>
      <c r="AL164" s="14">
        <v>128.30000000000001</v>
      </c>
      <c r="AM164" s="117">
        <f t="shared" si="9"/>
        <v>1.4550055353471647E-2</v>
      </c>
      <c r="AN164" s="124">
        <f t="shared" si="10"/>
        <v>7.6437603687705925E-3</v>
      </c>
    </row>
    <row r="165" spans="1:40" ht="15" customHeight="1" x14ac:dyDescent="0.2">
      <c r="A165" s="1">
        <v>45530</v>
      </c>
      <c r="B165" s="2">
        <v>1073.1500000000001</v>
      </c>
      <c r="C165" s="3">
        <f t="shared" si="0"/>
        <v>7.9268861326142748E-4</v>
      </c>
      <c r="D165" s="4"/>
      <c r="E165" s="1">
        <v>45530</v>
      </c>
      <c r="F165" s="2">
        <v>3171.35</v>
      </c>
      <c r="G165" s="3">
        <f t="shared" si="1"/>
        <v>5.2937726847668287E-3</v>
      </c>
      <c r="H165" s="5"/>
      <c r="I165" s="1">
        <v>45530</v>
      </c>
      <c r="J165" s="2">
        <v>254.93424300000001</v>
      </c>
      <c r="K165" s="3">
        <f t="shared" si="2"/>
        <v>1.483212192228156E-2</v>
      </c>
      <c r="L165" s="5"/>
      <c r="M165" s="1">
        <v>45530</v>
      </c>
      <c r="N165" s="2">
        <v>126.18</v>
      </c>
      <c r="O165" s="3">
        <f t="shared" si="3"/>
        <v>3.3753891528756297E-2</v>
      </c>
      <c r="P165" s="5"/>
      <c r="Q165" s="1">
        <v>45530</v>
      </c>
      <c r="R165" s="2">
        <v>778.65</v>
      </c>
      <c r="S165" s="3">
        <f t="shared" si="4"/>
        <v>1.3339406559083722E-2</v>
      </c>
      <c r="T165" s="5"/>
      <c r="U165" s="1">
        <v>45530</v>
      </c>
      <c r="V165" s="2">
        <v>463.1</v>
      </c>
      <c r="W165" s="3">
        <f t="shared" si="5"/>
        <v>3.0714444691742671E-2</v>
      </c>
      <c r="X165" s="5"/>
      <c r="Y165" s="1">
        <v>45530</v>
      </c>
      <c r="Z165" s="2">
        <v>15.79</v>
      </c>
      <c r="AA165" s="3">
        <f t="shared" si="6"/>
        <v>-1.8963337547408532E-3</v>
      </c>
      <c r="AB165" s="5"/>
      <c r="AC165" s="1">
        <v>45530</v>
      </c>
      <c r="AD165" s="2">
        <v>378.45</v>
      </c>
      <c r="AE165" s="3">
        <f t="shared" si="7"/>
        <v>3.9793076004774885E-3</v>
      </c>
      <c r="AF165" s="5"/>
      <c r="AG165" s="1">
        <v>45530</v>
      </c>
      <c r="AH165" s="2">
        <v>327.85</v>
      </c>
      <c r="AI165" s="3">
        <f t="shared" si="8"/>
        <v>2.8065224208215778E-2</v>
      </c>
      <c r="AJ165" s="5"/>
      <c r="AK165" s="6">
        <v>45530</v>
      </c>
      <c r="AL165" s="7">
        <v>126.46</v>
      </c>
      <c r="AM165" s="116">
        <f t="shared" si="9"/>
        <v>-2.2493622941949565E-2</v>
      </c>
      <c r="AN165" s="124">
        <f t="shared" si="10"/>
        <v>1.0638090111189536E-2</v>
      </c>
    </row>
    <row r="166" spans="1:40" ht="15" customHeight="1" x14ac:dyDescent="0.2">
      <c r="A166" s="8">
        <v>45527</v>
      </c>
      <c r="B166" s="9">
        <v>1072.3</v>
      </c>
      <c r="C166" s="10">
        <f t="shared" si="0"/>
        <v>-1.2114791100465316E-2</v>
      </c>
      <c r="D166" s="11"/>
      <c r="E166" s="8">
        <v>45527</v>
      </c>
      <c r="F166" s="9">
        <v>3154.65</v>
      </c>
      <c r="G166" s="10">
        <f t="shared" si="1"/>
        <v>-1.0026360384108424E-2</v>
      </c>
      <c r="H166" s="12"/>
      <c r="I166" s="8">
        <v>45527</v>
      </c>
      <c r="J166" s="9">
        <v>251.208291</v>
      </c>
      <c r="K166" s="10">
        <f t="shared" si="2"/>
        <v>-1.2716724272338387E-2</v>
      </c>
      <c r="L166" s="12"/>
      <c r="M166" s="8">
        <v>45527</v>
      </c>
      <c r="N166" s="9">
        <v>122.06</v>
      </c>
      <c r="O166" s="10">
        <f t="shared" si="3"/>
        <v>4.9978494623655889E-2</v>
      </c>
      <c r="P166" s="12"/>
      <c r="Q166" s="8">
        <v>45527</v>
      </c>
      <c r="R166" s="9">
        <v>768.4</v>
      </c>
      <c r="S166" s="10">
        <f t="shared" si="4"/>
        <v>-1.0495138754748501E-2</v>
      </c>
      <c r="T166" s="12"/>
      <c r="U166" s="8">
        <v>45527</v>
      </c>
      <c r="V166" s="9">
        <v>449.3</v>
      </c>
      <c r="W166" s="10">
        <f t="shared" si="5"/>
        <v>-2.2304428245022323E-2</v>
      </c>
      <c r="X166" s="12"/>
      <c r="Y166" s="8">
        <v>45527</v>
      </c>
      <c r="Z166" s="9">
        <v>15.82</v>
      </c>
      <c r="AA166" s="10">
        <f t="shared" si="6"/>
        <v>-2.3456790123456694E-2</v>
      </c>
      <c r="AB166" s="12"/>
      <c r="AC166" s="8">
        <v>45527</v>
      </c>
      <c r="AD166" s="9">
        <v>376.95</v>
      </c>
      <c r="AE166" s="10">
        <f t="shared" si="7"/>
        <v>-9.329829172141979E-3</v>
      </c>
      <c r="AF166" s="12"/>
      <c r="AG166" s="8">
        <v>45527</v>
      </c>
      <c r="AH166" s="9">
        <v>318.89999999999998</v>
      </c>
      <c r="AI166" s="10">
        <f t="shared" si="8"/>
        <v>-1.680283644211511E-2</v>
      </c>
      <c r="AJ166" s="12"/>
      <c r="AK166" s="13">
        <v>45527</v>
      </c>
      <c r="AL166" s="14">
        <v>129.37</v>
      </c>
      <c r="AM166" s="117">
        <f t="shared" si="9"/>
        <v>4.5498626151608379E-2</v>
      </c>
      <c r="AN166" s="124">
        <f t="shared" si="10"/>
        <v>-2.1769777719132465E-3</v>
      </c>
    </row>
    <row r="167" spans="1:40" ht="15" customHeight="1" x14ac:dyDescent="0.2">
      <c r="A167" s="1">
        <v>45526</v>
      </c>
      <c r="B167" s="2">
        <v>1085.45</v>
      </c>
      <c r="C167" s="3">
        <f t="shared" si="0"/>
        <v>2.1792337381154159E-2</v>
      </c>
      <c r="D167" s="4"/>
      <c r="E167" s="1">
        <v>45526</v>
      </c>
      <c r="F167" s="2">
        <v>3186.6</v>
      </c>
      <c r="G167" s="3">
        <f t="shared" si="1"/>
        <v>1.1121511637130821E-2</v>
      </c>
      <c r="H167" s="5"/>
      <c r="I167" s="1">
        <v>45526</v>
      </c>
      <c r="J167" s="2">
        <v>254.443985</v>
      </c>
      <c r="K167" s="3">
        <f t="shared" si="2"/>
        <v>-1.3964056127012014E-2</v>
      </c>
      <c r="L167" s="5"/>
      <c r="M167" s="1">
        <v>45526</v>
      </c>
      <c r="N167" s="2">
        <v>116.25</v>
      </c>
      <c r="O167" s="3">
        <f t="shared" si="3"/>
        <v>-3.5989717223650408E-2</v>
      </c>
      <c r="P167" s="5"/>
      <c r="Q167" s="1">
        <v>45526</v>
      </c>
      <c r="R167" s="2">
        <v>776.55</v>
      </c>
      <c r="S167" s="3">
        <f t="shared" si="4"/>
        <v>2.7998411437648807E-2</v>
      </c>
      <c r="T167" s="5"/>
      <c r="U167" s="1">
        <v>45526</v>
      </c>
      <c r="V167" s="2">
        <v>459.55</v>
      </c>
      <c r="W167" s="3">
        <f t="shared" si="5"/>
        <v>9.3345047221611299E-3</v>
      </c>
      <c r="X167" s="5"/>
      <c r="Y167" s="1">
        <v>45526</v>
      </c>
      <c r="Z167" s="2">
        <v>16.2</v>
      </c>
      <c r="AA167" s="3">
        <f t="shared" si="6"/>
        <v>1.6311166875784266E-2</v>
      </c>
      <c r="AB167" s="5"/>
      <c r="AC167" s="1">
        <v>45526</v>
      </c>
      <c r="AD167" s="2">
        <v>380.5</v>
      </c>
      <c r="AE167" s="3">
        <f t="shared" si="7"/>
        <v>-3.3159700165163231E-2</v>
      </c>
      <c r="AF167" s="5"/>
      <c r="AG167" s="1">
        <v>45526</v>
      </c>
      <c r="AH167" s="2">
        <v>324.35000000000002</v>
      </c>
      <c r="AI167" s="3">
        <f t="shared" si="8"/>
        <v>-1.0222764723832656E-2</v>
      </c>
      <c r="AJ167" s="5"/>
      <c r="AK167" s="6">
        <v>45526</v>
      </c>
      <c r="AL167" s="7">
        <v>123.74</v>
      </c>
      <c r="AM167" s="116">
        <f t="shared" si="9"/>
        <v>-3.7042801556420257E-2</v>
      </c>
      <c r="AN167" s="124">
        <f t="shared" si="10"/>
        <v>-4.3821107742199371E-3</v>
      </c>
    </row>
    <row r="168" spans="1:40" ht="15" customHeight="1" x14ac:dyDescent="0.2">
      <c r="A168" s="8">
        <v>45525</v>
      </c>
      <c r="B168" s="9">
        <v>1062.3</v>
      </c>
      <c r="C168" s="10">
        <f t="shared" si="0"/>
        <v>2.5008257443495108E-3</v>
      </c>
      <c r="D168" s="11"/>
      <c r="E168" s="8">
        <v>45525</v>
      </c>
      <c r="F168" s="9">
        <v>3151.55</v>
      </c>
      <c r="G168" s="10">
        <f t="shared" si="1"/>
        <v>1.5580690899716476E-2</v>
      </c>
      <c r="H168" s="12"/>
      <c r="I168" s="8">
        <v>45525</v>
      </c>
      <c r="J168" s="9">
        <v>258.04737299999999</v>
      </c>
      <c r="K168" s="10">
        <f t="shared" si="2"/>
        <v>3.2401819196798964E-3</v>
      </c>
      <c r="L168" s="12"/>
      <c r="M168" s="8">
        <v>45525</v>
      </c>
      <c r="N168" s="9">
        <v>120.59</v>
      </c>
      <c r="O168" s="10">
        <f t="shared" si="3"/>
        <v>4.7242726877985142E-2</v>
      </c>
      <c r="P168" s="12"/>
      <c r="Q168" s="8">
        <v>45525</v>
      </c>
      <c r="R168" s="9">
        <v>755.4</v>
      </c>
      <c r="S168" s="10">
        <f t="shared" si="4"/>
        <v>1.0433386837881198E-2</v>
      </c>
      <c r="T168" s="12"/>
      <c r="U168" s="8">
        <v>45525</v>
      </c>
      <c r="V168" s="9">
        <v>455.3</v>
      </c>
      <c r="W168" s="10">
        <f t="shared" si="5"/>
        <v>1.9366394268442999E-2</v>
      </c>
      <c r="X168" s="12"/>
      <c r="Y168" s="8">
        <v>45525</v>
      </c>
      <c r="Z168" s="9">
        <v>15.94</v>
      </c>
      <c r="AA168" s="10">
        <f t="shared" si="6"/>
        <v>0</v>
      </c>
      <c r="AB168" s="12"/>
      <c r="AC168" s="8">
        <v>45525</v>
      </c>
      <c r="AD168" s="9">
        <v>393.55</v>
      </c>
      <c r="AE168" s="10">
        <f t="shared" si="7"/>
        <v>9.9916154276131985E-2</v>
      </c>
      <c r="AF168" s="12"/>
      <c r="AG168" s="8">
        <v>45525</v>
      </c>
      <c r="AH168" s="9">
        <v>327.7</v>
      </c>
      <c r="AI168" s="10">
        <f t="shared" si="8"/>
        <v>-7.270524083611174E-3</v>
      </c>
      <c r="AJ168" s="12"/>
      <c r="AK168" s="13">
        <v>45525</v>
      </c>
      <c r="AL168" s="14">
        <v>128.5</v>
      </c>
      <c r="AM168" s="117">
        <f t="shared" si="9"/>
        <v>9.8231827111985304E-3</v>
      </c>
      <c r="AN168" s="124">
        <f t="shared" si="10"/>
        <v>2.0083301945177455E-2</v>
      </c>
    </row>
    <row r="169" spans="1:40" ht="15" customHeight="1" x14ac:dyDescent="0.2">
      <c r="A169" s="1">
        <v>45524</v>
      </c>
      <c r="B169" s="2">
        <v>1059.6500000000001</v>
      </c>
      <c r="C169" s="3">
        <f t="shared" si="0"/>
        <v>6.3630751697612009E-3</v>
      </c>
      <c r="D169" s="4"/>
      <c r="E169" s="1">
        <v>45524</v>
      </c>
      <c r="F169" s="2">
        <v>3103.2</v>
      </c>
      <c r="G169" s="3">
        <f t="shared" si="1"/>
        <v>8.7442707148195353E-3</v>
      </c>
      <c r="H169" s="5"/>
      <c r="I169" s="1">
        <v>45524</v>
      </c>
      <c r="J169" s="2">
        <v>257.213953</v>
      </c>
      <c r="K169" s="3">
        <f t="shared" si="2"/>
        <v>9.4276447980234934E-3</v>
      </c>
      <c r="L169" s="5"/>
      <c r="M169" s="1">
        <v>45524</v>
      </c>
      <c r="N169" s="2">
        <v>115.15</v>
      </c>
      <c r="O169" s="3">
        <f t="shared" si="3"/>
        <v>4.9968086076411122E-2</v>
      </c>
      <c r="P169" s="5"/>
      <c r="Q169" s="1">
        <v>45524</v>
      </c>
      <c r="R169" s="2">
        <v>747.6</v>
      </c>
      <c r="S169" s="3">
        <f t="shared" si="4"/>
        <v>-4.6598322460391639E-3</v>
      </c>
      <c r="T169" s="5"/>
      <c r="U169" s="1">
        <v>45524</v>
      </c>
      <c r="V169" s="2">
        <v>446.65</v>
      </c>
      <c r="W169" s="3">
        <f t="shared" si="5"/>
        <v>8.8085827216262125E-3</v>
      </c>
      <c r="X169" s="5"/>
      <c r="Y169" s="1">
        <v>45524</v>
      </c>
      <c r="Z169" s="2">
        <v>15.94</v>
      </c>
      <c r="AA169" s="3">
        <f t="shared" si="6"/>
        <v>-6.2695924764888389E-4</v>
      </c>
      <c r="AB169" s="5"/>
      <c r="AC169" s="1">
        <v>45524</v>
      </c>
      <c r="AD169" s="2">
        <v>357.8</v>
      </c>
      <c r="AE169" s="3">
        <f t="shared" si="7"/>
        <v>-5.558643690939391E-3</v>
      </c>
      <c r="AF169" s="5"/>
      <c r="AG169" s="1">
        <v>45524</v>
      </c>
      <c r="AH169" s="2">
        <v>330.1</v>
      </c>
      <c r="AI169" s="3">
        <f t="shared" si="8"/>
        <v>-1.5508499850879764E-2</v>
      </c>
      <c r="AJ169" s="5"/>
      <c r="AK169" s="6">
        <v>45524</v>
      </c>
      <c r="AL169" s="7">
        <v>127.25</v>
      </c>
      <c r="AM169" s="116">
        <f t="shared" si="9"/>
        <v>-2.115384615384619E-2</v>
      </c>
      <c r="AN169" s="124">
        <f t="shared" si="10"/>
        <v>3.5803878291288177E-3</v>
      </c>
    </row>
    <row r="170" spans="1:40" ht="15" customHeight="1" x14ac:dyDescent="0.2">
      <c r="A170" s="8">
        <v>45523</v>
      </c>
      <c r="B170" s="9">
        <v>1052.95</v>
      </c>
      <c r="C170" s="10">
        <f t="shared" si="0"/>
        <v>1.0169328920228482E-2</v>
      </c>
      <c r="D170" s="11"/>
      <c r="E170" s="8">
        <v>45523</v>
      </c>
      <c r="F170" s="9">
        <v>3076.3</v>
      </c>
      <c r="G170" s="10">
        <f t="shared" si="1"/>
        <v>9.2351098207108517E-3</v>
      </c>
      <c r="H170" s="12"/>
      <c r="I170" s="8">
        <v>45523</v>
      </c>
      <c r="J170" s="9">
        <v>254.811679</v>
      </c>
      <c r="K170" s="10">
        <f t="shared" si="2"/>
        <v>6.7796627581000468E-3</v>
      </c>
      <c r="L170" s="12"/>
      <c r="M170" s="8">
        <v>45523</v>
      </c>
      <c r="N170" s="9">
        <v>109.67</v>
      </c>
      <c r="O170" s="10">
        <f t="shared" si="3"/>
        <v>4.9976065102919964E-2</v>
      </c>
      <c r="P170" s="12"/>
      <c r="Q170" s="8">
        <v>45523</v>
      </c>
      <c r="R170" s="9">
        <v>751.1</v>
      </c>
      <c r="S170" s="10">
        <f t="shared" si="4"/>
        <v>1.5000000000000124E-2</v>
      </c>
      <c r="T170" s="12"/>
      <c r="U170" s="8">
        <v>45523</v>
      </c>
      <c r="V170" s="9">
        <v>442.75</v>
      </c>
      <c r="W170" s="10">
        <f t="shared" si="5"/>
        <v>3.1931010371751611E-2</v>
      </c>
      <c r="X170" s="12"/>
      <c r="Y170" s="8">
        <v>45523</v>
      </c>
      <c r="Z170" s="9">
        <v>15.95</v>
      </c>
      <c r="AA170" s="10">
        <f t="shared" si="6"/>
        <v>4.4080604534004753E-3</v>
      </c>
      <c r="AB170" s="12"/>
      <c r="AC170" s="8">
        <v>45523</v>
      </c>
      <c r="AD170" s="9">
        <v>359.8</v>
      </c>
      <c r="AE170" s="10">
        <f t="shared" si="7"/>
        <v>-9.6339113680153909E-3</v>
      </c>
      <c r="AF170" s="12"/>
      <c r="AG170" s="8">
        <v>45523</v>
      </c>
      <c r="AH170" s="9">
        <v>335.3</v>
      </c>
      <c r="AI170" s="10">
        <f t="shared" si="8"/>
        <v>1.7293689320388328E-2</v>
      </c>
      <c r="AJ170" s="12"/>
      <c r="AK170" s="13">
        <v>45523</v>
      </c>
      <c r="AL170" s="14">
        <v>130</v>
      </c>
      <c r="AM170" s="117">
        <f t="shared" si="9"/>
        <v>4.3506180767378444E-2</v>
      </c>
      <c r="AN170" s="124">
        <f t="shared" si="10"/>
        <v>1.7866519614686299E-2</v>
      </c>
    </row>
    <row r="171" spans="1:40" ht="15" customHeight="1" x14ac:dyDescent="0.2">
      <c r="A171" s="1">
        <v>45520</v>
      </c>
      <c r="B171" s="2">
        <v>1042.3499999999999</v>
      </c>
      <c r="C171" s="3">
        <f t="shared" si="0"/>
        <v>2.2162294680068584E-2</v>
      </c>
      <c r="D171" s="4"/>
      <c r="E171" s="1">
        <v>45520</v>
      </c>
      <c r="F171" s="2">
        <v>3048.15</v>
      </c>
      <c r="G171" s="3">
        <f t="shared" si="1"/>
        <v>7.3698299651339116E-3</v>
      </c>
      <c r="H171" s="5"/>
      <c r="I171" s="1">
        <v>45520</v>
      </c>
      <c r="J171" s="2">
        <v>253.095775</v>
      </c>
      <c r="K171" s="3">
        <f t="shared" si="2"/>
        <v>4.2613370226616709E-2</v>
      </c>
      <c r="L171" s="5"/>
      <c r="M171" s="1">
        <v>45520</v>
      </c>
      <c r="N171" s="2">
        <v>104.45</v>
      </c>
      <c r="O171" s="3">
        <f t="shared" si="3"/>
        <v>4.9959790912746271E-2</v>
      </c>
      <c r="P171" s="5"/>
      <c r="Q171" s="1">
        <v>45520</v>
      </c>
      <c r="R171" s="2">
        <v>740</v>
      </c>
      <c r="S171" s="3">
        <f t="shared" si="4"/>
        <v>7.96839882857725E-3</v>
      </c>
      <c r="T171" s="5"/>
      <c r="U171" s="1">
        <v>45520</v>
      </c>
      <c r="V171" s="2">
        <v>429.05</v>
      </c>
      <c r="W171" s="3">
        <f t="shared" si="5"/>
        <v>2.1061399333650588E-2</v>
      </c>
      <c r="X171" s="5"/>
      <c r="Y171" s="1">
        <v>45520</v>
      </c>
      <c r="Z171" s="2">
        <v>15.88</v>
      </c>
      <c r="AA171" s="3">
        <f t="shared" si="6"/>
        <v>5.6998100063332391E-3</v>
      </c>
      <c r="AB171" s="5"/>
      <c r="AC171" s="1">
        <v>45520</v>
      </c>
      <c r="AD171" s="2">
        <v>363.3</v>
      </c>
      <c r="AE171" s="3">
        <f t="shared" si="7"/>
        <v>3.1223389156968429E-2</v>
      </c>
      <c r="AF171" s="5"/>
      <c r="AG171" s="1">
        <v>45520</v>
      </c>
      <c r="AH171" s="2">
        <v>329.6</v>
      </c>
      <c r="AI171" s="3">
        <f t="shared" si="8"/>
        <v>4.4187109553559534E-3</v>
      </c>
      <c r="AJ171" s="5"/>
      <c r="AK171" s="6">
        <v>45520</v>
      </c>
      <c r="AL171" s="7">
        <v>124.58</v>
      </c>
      <c r="AM171" s="116">
        <f t="shared" si="9"/>
        <v>1.3999674426176112E-2</v>
      </c>
      <c r="AN171" s="124">
        <f t="shared" si="10"/>
        <v>2.0647666849162704E-2</v>
      </c>
    </row>
    <row r="172" spans="1:40" ht="15" customHeight="1" x14ac:dyDescent="0.2">
      <c r="A172" s="8">
        <v>45518</v>
      </c>
      <c r="B172" s="9">
        <v>1019.75</v>
      </c>
      <c r="C172" s="10">
        <f t="shared" si="0"/>
        <v>-7.7839941620043707E-3</v>
      </c>
      <c r="D172" s="11"/>
      <c r="E172" s="8">
        <v>45518</v>
      </c>
      <c r="F172" s="9">
        <v>3025.85</v>
      </c>
      <c r="G172" s="10">
        <f t="shared" si="1"/>
        <v>7.6069520927379841E-4</v>
      </c>
      <c r="H172" s="12"/>
      <c r="I172" s="8">
        <v>45518</v>
      </c>
      <c r="J172" s="9">
        <v>242.75132300000001</v>
      </c>
      <c r="K172" s="10">
        <f t="shared" si="2"/>
        <v>9.4801038627314593E-3</v>
      </c>
      <c r="L172" s="12"/>
      <c r="M172" s="8">
        <v>45518</v>
      </c>
      <c r="N172" s="9">
        <v>99.48</v>
      </c>
      <c r="O172" s="10">
        <f t="shared" si="3"/>
        <v>-3.6046511627906952E-2</v>
      </c>
      <c r="P172" s="12"/>
      <c r="Q172" s="8">
        <v>45518</v>
      </c>
      <c r="R172" s="9">
        <v>734.15</v>
      </c>
      <c r="S172" s="10">
        <f t="shared" si="4"/>
        <v>-1.6938939475093728E-2</v>
      </c>
      <c r="T172" s="12"/>
      <c r="U172" s="8">
        <v>45518</v>
      </c>
      <c r="V172" s="9">
        <v>420.2</v>
      </c>
      <c r="W172" s="10">
        <f t="shared" si="5"/>
        <v>-5.090564697525779E-3</v>
      </c>
      <c r="X172" s="12"/>
      <c r="Y172" s="8">
        <v>45518</v>
      </c>
      <c r="Z172" s="9">
        <v>15.79</v>
      </c>
      <c r="AA172" s="10">
        <f t="shared" si="6"/>
        <v>2.0685197155785318E-2</v>
      </c>
      <c r="AB172" s="12"/>
      <c r="AC172" s="8">
        <v>45518</v>
      </c>
      <c r="AD172" s="9">
        <v>352.3</v>
      </c>
      <c r="AE172" s="10">
        <f t="shared" si="7"/>
        <v>-2.2475027746947762E-2</v>
      </c>
      <c r="AF172" s="12"/>
      <c r="AG172" s="8">
        <v>45518</v>
      </c>
      <c r="AH172" s="9">
        <v>328.15</v>
      </c>
      <c r="AI172" s="10">
        <f t="shared" si="8"/>
        <v>-2.3072342959214009E-2</v>
      </c>
      <c r="AJ172" s="12"/>
      <c r="AK172" s="13">
        <v>45519</v>
      </c>
      <c r="AL172" s="14">
        <v>122.86</v>
      </c>
      <c r="AM172" s="117">
        <f t="shared" si="9"/>
        <v>4.0481029810298219E-2</v>
      </c>
      <c r="AN172" s="124">
        <f t="shared" si="10"/>
        <v>-4.0000354630603816E-3</v>
      </c>
    </row>
    <row r="173" spans="1:40" ht="15" customHeight="1" x14ac:dyDescent="0.2">
      <c r="A173" s="1">
        <v>45517</v>
      </c>
      <c r="B173" s="2">
        <v>1027.75</v>
      </c>
      <c r="C173" s="3">
        <f t="shared" si="0"/>
        <v>-1.9649926074307156E-2</v>
      </c>
      <c r="D173" s="4"/>
      <c r="E173" s="1">
        <v>45517</v>
      </c>
      <c r="F173" s="2">
        <v>3023.55</v>
      </c>
      <c r="G173" s="3">
        <f t="shared" si="1"/>
        <v>-9.7111227564521396E-3</v>
      </c>
      <c r="H173" s="5"/>
      <c r="I173" s="1">
        <v>45517</v>
      </c>
      <c r="J173" s="2">
        <v>240.47162700000001</v>
      </c>
      <c r="K173" s="3">
        <f t="shared" si="2"/>
        <v>2.9649515441119156E-3</v>
      </c>
      <c r="L173" s="5"/>
      <c r="M173" s="1">
        <v>45517</v>
      </c>
      <c r="N173" s="2">
        <v>103.2</v>
      </c>
      <c r="O173" s="3">
        <f t="shared" si="3"/>
        <v>-2.0129130269654349E-2</v>
      </c>
      <c r="P173" s="5"/>
      <c r="Q173" s="1">
        <v>45517</v>
      </c>
      <c r="R173" s="2">
        <v>746.8</v>
      </c>
      <c r="S173" s="3">
        <f t="shared" si="4"/>
        <v>-1.6656791098821677E-2</v>
      </c>
      <c r="T173" s="5"/>
      <c r="U173" s="1">
        <v>45517</v>
      </c>
      <c r="V173" s="2">
        <v>422.35</v>
      </c>
      <c r="W173" s="3">
        <f t="shared" si="5"/>
        <v>-2.2564221245082172E-2</v>
      </c>
      <c r="X173" s="5"/>
      <c r="Y173" s="1">
        <v>45517</v>
      </c>
      <c r="Z173" s="2">
        <v>15.47</v>
      </c>
      <c r="AA173" s="3">
        <f t="shared" si="6"/>
        <v>-3.3728919425359161E-2</v>
      </c>
      <c r="AB173" s="5"/>
      <c r="AC173" s="1">
        <v>45517</v>
      </c>
      <c r="AD173" s="2">
        <v>360.4</v>
      </c>
      <c r="AE173" s="3">
        <f t="shared" si="7"/>
        <v>-2.357084800866982E-2</v>
      </c>
      <c r="AF173" s="5"/>
      <c r="AG173" s="1">
        <v>45517</v>
      </c>
      <c r="AH173" s="2">
        <v>335.9</v>
      </c>
      <c r="AI173" s="3">
        <f t="shared" si="8"/>
        <v>-1.5821857603281697E-2</v>
      </c>
      <c r="AJ173" s="5"/>
      <c r="AK173" s="6">
        <v>45518</v>
      </c>
      <c r="AL173" s="7">
        <v>118.08</v>
      </c>
      <c r="AM173" s="116">
        <f t="shared" si="9"/>
        <v>1.6703977957637228E-2</v>
      </c>
      <c r="AN173" s="124">
        <f t="shared" si="10"/>
        <v>-1.4216388697987904E-2</v>
      </c>
    </row>
    <row r="174" spans="1:40" ht="15" customHeight="1" x14ac:dyDescent="0.2">
      <c r="A174" s="8">
        <v>45516</v>
      </c>
      <c r="B174" s="9">
        <v>1048.3499999999999</v>
      </c>
      <c r="C174" s="10">
        <f t="shared" si="0"/>
        <v>6.3837957185368666E-3</v>
      </c>
      <c r="D174" s="11"/>
      <c r="E174" s="8">
        <v>45516</v>
      </c>
      <c r="F174" s="9">
        <v>3053.2</v>
      </c>
      <c r="G174" s="10">
        <f t="shared" si="1"/>
        <v>4.1439189633625251E-3</v>
      </c>
      <c r="H174" s="12"/>
      <c r="I174" s="8">
        <v>45516</v>
      </c>
      <c r="J174" s="9">
        <v>239.76074800000001</v>
      </c>
      <c r="K174" s="10">
        <f t="shared" si="2"/>
        <v>-4.5796872223600182E-3</v>
      </c>
      <c r="L174" s="12"/>
      <c r="M174" s="8">
        <v>45516</v>
      </c>
      <c r="N174" s="9">
        <v>105.32</v>
      </c>
      <c r="O174" s="10">
        <f t="shared" si="3"/>
        <v>4.9945169973083292E-2</v>
      </c>
      <c r="P174" s="12"/>
      <c r="Q174" s="8">
        <v>45516</v>
      </c>
      <c r="R174" s="9">
        <v>759.45</v>
      </c>
      <c r="S174" s="10">
        <f t="shared" si="4"/>
        <v>-3.2156450977817164E-3</v>
      </c>
      <c r="T174" s="12"/>
      <c r="U174" s="8">
        <v>45516</v>
      </c>
      <c r="V174" s="9">
        <v>432.1</v>
      </c>
      <c r="W174" s="10">
        <f t="shared" si="5"/>
        <v>7.5784073685438713E-3</v>
      </c>
      <c r="X174" s="12"/>
      <c r="Y174" s="8">
        <v>45516</v>
      </c>
      <c r="Z174" s="9">
        <v>16.010000000000002</v>
      </c>
      <c r="AA174" s="10">
        <f t="shared" si="6"/>
        <v>-5.5900621118012417E-3</v>
      </c>
      <c r="AB174" s="12"/>
      <c r="AC174" s="8">
        <v>45516</v>
      </c>
      <c r="AD174" s="9">
        <v>369.1</v>
      </c>
      <c r="AE174" s="10">
        <f t="shared" si="7"/>
        <v>-4.1672075814617515E-2</v>
      </c>
      <c r="AF174" s="12"/>
      <c r="AG174" s="8">
        <v>45516</v>
      </c>
      <c r="AH174" s="9">
        <v>341.3</v>
      </c>
      <c r="AI174" s="10">
        <f t="shared" si="8"/>
        <v>2.6311832807096591E-2</v>
      </c>
      <c r="AJ174" s="12"/>
      <c r="AK174" s="13">
        <v>45517</v>
      </c>
      <c r="AL174" s="14">
        <v>116.14</v>
      </c>
      <c r="AM174" s="117">
        <f t="shared" si="9"/>
        <v>6.5309117593102206E-2</v>
      </c>
      <c r="AN174" s="124">
        <f t="shared" si="10"/>
        <v>1.0461477217716486E-2</v>
      </c>
    </row>
    <row r="175" spans="1:40" ht="15" customHeight="1" x14ac:dyDescent="0.2">
      <c r="A175" s="1">
        <v>45513</v>
      </c>
      <c r="B175" s="2">
        <v>1041.7</v>
      </c>
      <c r="C175" s="3">
        <f t="shared" si="0"/>
        <v>1.1457423050781568E-2</v>
      </c>
      <c r="D175" s="4"/>
      <c r="E175" s="1">
        <v>45513</v>
      </c>
      <c r="F175" s="2">
        <v>3040.6</v>
      </c>
      <c r="G175" s="3">
        <f t="shared" si="1"/>
        <v>1.1712251281027486E-2</v>
      </c>
      <c r="H175" s="5"/>
      <c r="I175" s="1">
        <v>45513</v>
      </c>
      <c r="J175" s="2">
        <v>240.86382900000001</v>
      </c>
      <c r="K175" s="3">
        <f t="shared" si="2"/>
        <v>8.2084974844749414E-3</v>
      </c>
      <c r="L175" s="5"/>
      <c r="M175" s="1">
        <v>45513</v>
      </c>
      <c r="N175" s="2">
        <v>100.31</v>
      </c>
      <c r="O175" s="3">
        <f t="shared" si="3"/>
        <v>1.6003241162767079E-2</v>
      </c>
      <c r="P175" s="5"/>
      <c r="Q175" s="1">
        <v>45513</v>
      </c>
      <c r="R175" s="2">
        <v>761.9</v>
      </c>
      <c r="S175" s="3">
        <f t="shared" si="4"/>
        <v>3.1825568797399839E-2</v>
      </c>
      <c r="T175" s="5"/>
      <c r="U175" s="1">
        <v>45513</v>
      </c>
      <c r="V175" s="2">
        <v>428.85</v>
      </c>
      <c r="W175" s="3">
        <f t="shared" si="5"/>
        <v>1.5510300734075333E-2</v>
      </c>
      <c r="X175" s="5"/>
      <c r="Y175" s="1">
        <v>45513</v>
      </c>
      <c r="Z175" s="2">
        <v>16.100000000000001</v>
      </c>
      <c r="AA175" s="3">
        <f t="shared" si="6"/>
        <v>1.5132408575031731E-2</v>
      </c>
      <c r="AB175" s="5"/>
      <c r="AC175" s="1">
        <v>45513</v>
      </c>
      <c r="AD175" s="2">
        <v>385.15</v>
      </c>
      <c r="AE175" s="3">
        <f t="shared" si="7"/>
        <v>-6.0645161290323601E-3</v>
      </c>
      <c r="AF175" s="5"/>
      <c r="AG175" s="1">
        <v>45513</v>
      </c>
      <c r="AH175" s="2">
        <v>332.55</v>
      </c>
      <c r="AI175" s="3">
        <f t="shared" si="8"/>
        <v>3.052370622869538E-2</v>
      </c>
      <c r="AJ175" s="5"/>
      <c r="AK175" s="1">
        <v>45516</v>
      </c>
      <c r="AL175" s="7">
        <v>109.02</v>
      </c>
      <c r="AM175" s="116">
        <f t="shared" si="9"/>
        <v>4.0763723150357922E-2</v>
      </c>
      <c r="AN175" s="124">
        <f t="shared" si="10"/>
        <v>1.7507260433557891E-2</v>
      </c>
    </row>
    <row r="176" spans="1:40" ht="15" customHeight="1" x14ac:dyDescent="0.2">
      <c r="A176" s="8">
        <v>45512</v>
      </c>
      <c r="B176" s="9">
        <v>1029.9000000000001</v>
      </c>
      <c r="C176" s="10">
        <f t="shared" si="0"/>
        <v>-2.1983761454821615E-2</v>
      </c>
      <c r="D176" s="11"/>
      <c r="E176" s="8">
        <v>45512</v>
      </c>
      <c r="F176" s="9">
        <v>3005.4</v>
      </c>
      <c r="G176" s="10">
        <f t="shared" si="1"/>
        <v>-3.0969385287526685E-2</v>
      </c>
      <c r="H176" s="12"/>
      <c r="I176" s="8">
        <v>45512</v>
      </c>
      <c r="J176" s="9">
        <v>238.902796</v>
      </c>
      <c r="K176" s="10">
        <f t="shared" si="2"/>
        <v>-2.0305591856360272E-2</v>
      </c>
      <c r="L176" s="12"/>
      <c r="M176" s="8">
        <v>45512</v>
      </c>
      <c r="N176" s="9">
        <v>98.73</v>
      </c>
      <c r="O176" s="10">
        <f t="shared" si="3"/>
        <v>-3.0293850348378504E-3</v>
      </c>
      <c r="P176" s="12"/>
      <c r="Q176" s="8">
        <v>45512</v>
      </c>
      <c r="R176" s="9">
        <v>738.4</v>
      </c>
      <c r="S176" s="10">
        <f t="shared" si="4"/>
        <v>-1.4199743052270009E-3</v>
      </c>
      <c r="T176" s="12"/>
      <c r="U176" s="8">
        <v>45512</v>
      </c>
      <c r="V176" s="9">
        <v>422.3</v>
      </c>
      <c r="W176" s="10">
        <f t="shared" si="5"/>
        <v>-2.3132084200786496E-2</v>
      </c>
      <c r="X176" s="12"/>
      <c r="Y176" s="8">
        <v>45512</v>
      </c>
      <c r="Z176" s="9">
        <v>15.86</v>
      </c>
      <c r="AA176" s="10">
        <f t="shared" si="6"/>
        <v>8.9058524173026843E-3</v>
      </c>
      <c r="AB176" s="12"/>
      <c r="AC176" s="8">
        <v>45512</v>
      </c>
      <c r="AD176" s="9">
        <v>387.5</v>
      </c>
      <c r="AE176" s="10">
        <f t="shared" si="7"/>
        <v>9.0404236084218326E-4</v>
      </c>
      <c r="AF176" s="12"/>
      <c r="AG176" s="8">
        <v>45512</v>
      </c>
      <c r="AH176" s="9">
        <v>322.7</v>
      </c>
      <c r="AI176" s="10">
        <f t="shared" si="8"/>
        <v>-1.9446976602856325E-2</v>
      </c>
      <c r="AJ176" s="12"/>
      <c r="AK176" s="8">
        <v>45513</v>
      </c>
      <c r="AL176" s="14">
        <v>104.75</v>
      </c>
      <c r="AM176" s="117">
        <f t="shared" si="9"/>
        <v>-2.0958369057826332E-3</v>
      </c>
      <c r="AN176" s="124">
        <f t="shared" si="10"/>
        <v>-1.1257310087005401E-2</v>
      </c>
    </row>
    <row r="177" spans="1:40" ht="15" customHeight="1" x14ac:dyDescent="0.2">
      <c r="A177" s="1">
        <v>45511</v>
      </c>
      <c r="B177" s="2">
        <v>1053.05</v>
      </c>
      <c r="C177" s="3">
        <f t="shared" si="0"/>
        <v>1.9557534976037294E-2</v>
      </c>
      <c r="D177" s="4"/>
      <c r="E177" s="1">
        <v>45511</v>
      </c>
      <c r="F177" s="2">
        <v>3101.45</v>
      </c>
      <c r="G177" s="3">
        <f t="shared" si="1"/>
        <v>-9.6719593777772062E-5</v>
      </c>
      <c r="H177" s="5"/>
      <c r="I177" s="1">
        <v>45511</v>
      </c>
      <c r="J177" s="2">
        <v>243.85440399999999</v>
      </c>
      <c r="K177" s="3">
        <f t="shared" si="2"/>
        <v>1.6138898682588998E-2</v>
      </c>
      <c r="L177" s="5"/>
      <c r="M177" s="1">
        <v>45511</v>
      </c>
      <c r="N177" s="2">
        <v>99.03</v>
      </c>
      <c r="O177" s="3">
        <f t="shared" si="3"/>
        <v>4.9936386768447916E-2</v>
      </c>
      <c r="P177" s="5"/>
      <c r="Q177" s="1">
        <v>45511</v>
      </c>
      <c r="R177" s="2">
        <v>739.45</v>
      </c>
      <c r="S177" s="3">
        <f t="shared" si="4"/>
        <v>3.2390924956370082E-2</v>
      </c>
      <c r="T177" s="5"/>
      <c r="U177" s="1">
        <v>45511</v>
      </c>
      <c r="V177" s="2">
        <v>432.3</v>
      </c>
      <c r="W177" s="3">
        <f t="shared" si="5"/>
        <v>4.4455182411210492E-2</v>
      </c>
      <c r="X177" s="5"/>
      <c r="Y177" s="1">
        <v>45511</v>
      </c>
      <c r="Z177" s="2">
        <v>15.72</v>
      </c>
      <c r="AA177" s="3">
        <f t="shared" si="6"/>
        <v>3.625576796308505E-2</v>
      </c>
      <c r="AB177" s="5"/>
      <c r="AC177" s="1">
        <v>45511</v>
      </c>
      <c r="AD177" s="2">
        <v>387.15</v>
      </c>
      <c r="AE177" s="3">
        <f t="shared" si="7"/>
        <v>6.243139407244791E-2</v>
      </c>
      <c r="AF177" s="5"/>
      <c r="AG177" s="1">
        <v>45511</v>
      </c>
      <c r="AH177" s="2">
        <v>329.1</v>
      </c>
      <c r="AI177" s="3">
        <f t="shared" si="8"/>
        <v>7.5138843515191178E-2</v>
      </c>
      <c r="AJ177" s="5"/>
      <c r="AK177" s="1">
        <v>45512</v>
      </c>
      <c r="AL177" s="7">
        <v>104.97</v>
      </c>
      <c r="AM177" s="116">
        <f t="shared" si="9"/>
        <v>6.1267819229602782E-2</v>
      </c>
      <c r="AN177" s="124">
        <f t="shared" si="10"/>
        <v>3.9747603298120396E-2</v>
      </c>
    </row>
    <row r="178" spans="1:40" ht="15" customHeight="1" x14ac:dyDescent="0.2">
      <c r="A178" s="8">
        <v>45510</v>
      </c>
      <c r="B178" s="9">
        <v>1032.8499999999999</v>
      </c>
      <c r="C178" s="10">
        <f t="shared" si="0"/>
        <v>-1.9368620935200642E-2</v>
      </c>
      <c r="D178" s="11"/>
      <c r="E178" s="8">
        <v>45510</v>
      </c>
      <c r="F178" s="9">
        <v>3101.75</v>
      </c>
      <c r="G178" s="10">
        <f t="shared" si="1"/>
        <v>2.6992952738087439E-3</v>
      </c>
      <c r="H178" s="12"/>
      <c r="I178" s="8">
        <v>45510</v>
      </c>
      <c r="J178" s="9">
        <v>239.981369</v>
      </c>
      <c r="K178" s="10">
        <f t="shared" si="2"/>
        <v>9.2783474717852421E-3</v>
      </c>
      <c r="L178" s="12"/>
      <c r="M178" s="8">
        <v>45510</v>
      </c>
      <c r="N178" s="9">
        <v>94.32</v>
      </c>
      <c r="O178" s="10">
        <f t="shared" si="3"/>
        <v>4.0600176522506581E-2</v>
      </c>
      <c r="P178" s="12"/>
      <c r="Q178" s="8">
        <v>45510</v>
      </c>
      <c r="R178" s="9">
        <v>716.25</v>
      </c>
      <c r="S178" s="10">
        <f t="shared" si="4"/>
        <v>-1.3565624569618517E-2</v>
      </c>
      <c r="T178" s="12"/>
      <c r="U178" s="8">
        <v>45510</v>
      </c>
      <c r="V178" s="9">
        <v>413.9</v>
      </c>
      <c r="W178" s="10">
        <f t="shared" si="5"/>
        <v>1.5728977616453754E-3</v>
      </c>
      <c r="X178" s="12"/>
      <c r="Y178" s="8">
        <v>45510</v>
      </c>
      <c r="Z178" s="9">
        <v>15.17</v>
      </c>
      <c r="AA178" s="10">
        <f t="shared" si="6"/>
        <v>-1.236979166666663E-2</v>
      </c>
      <c r="AB178" s="12"/>
      <c r="AC178" s="8">
        <v>45510</v>
      </c>
      <c r="AD178" s="9">
        <v>364.4</v>
      </c>
      <c r="AE178" s="10">
        <f t="shared" si="7"/>
        <v>-4.6946514973192244E-2</v>
      </c>
      <c r="AF178" s="12"/>
      <c r="AG178" s="8">
        <v>45510</v>
      </c>
      <c r="AH178" s="9">
        <v>306.10000000000002</v>
      </c>
      <c r="AI178" s="10">
        <f t="shared" si="8"/>
        <v>-1.3376309427880706E-2</v>
      </c>
      <c r="AJ178" s="12"/>
      <c r="AK178" s="8">
        <v>45511</v>
      </c>
      <c r="AL178" s="14">
        <v>98.91</v>
      </c>
      <c r="AM178" s="117">
        <f t="shared" si="9"/>
        <v>-5.1223021582733841E-2</v>
      </c>
      <c r="AN178" s="124">
        <f t="shared" si="10"/>
        <v>-1.0269916612554665E-2</v>
      </c>
    </row>
    <row r="179" spans="1:40" ht="15" customHeight="1" x14ac:dyDescent="0.2">
      <c r="A179" s="1">
        <v>45509</v>
      </c>
      <c r="B179" s="2">
        <v>1053.25</v>
      </c>
      <c r="C179" s="3">
        <f t="shared" si="0"/>
        <v>-3.1048758049677994E-2</v>
      </c>
      <c r="D179" s="4"/>
      <c r="E179" s="1">
        <v>45509</v>
      </c>
      <c r="F179" s="2">
        <v>3093.4</v>
      </c>
      <c r="G179" s="3">
        <f t="shared" si="1"/>
        <v>-4.2810699456014012E-3</v>
      </c>
      <c r="H179" s="5"/>
      <c r="I179" s="1">
        <v>45509</v>
      </c>
      <c r="J179" s="2">
        <v>237.77520799999999</v>
      </c>
      <c r="K179" s="3">
        <f t="shared" si="2"/>
        <v>-3.4153120077724308E-2</v>
      </c>
      <c r="L179" s="5"/>
      <c r="M179" s="1">
        <v>45509</v>
      </c>
      <c r="N179" s="2">
        <v>90.64</v>
      </c>
      <c r="O179" s="3">
        <f t="shared" si="3"/>
        <v>-3.5642089583998282E-2</v>
      </c>
      <c r="P179" s="5"/>
      <c r="Q179" s="1">
        <v>45509</v>
      </c>
      <c r="R179" s="2">
        <v>726.1</v>
      </c>
      <c r="S179" s="3">
        <f t="shared" si="4"/>
        <v>-7.0948755677819664E-2</v>
      </c>
      <c r="T179" s="5"/>
      <c r="U179" s="1">
        <v>45509</v>
      </c>
      <c r="V179" s="2">
        <v>413.25</v>
      </c>
      <c r="W179" s="3">
        <f t="shared" si="5"/>
        <v>-4.8249654537079634E-2</v>
      </c>
      <c r="X179" s="5"/>
      <c r="Y179" s="1">
        <v>45509</v>
      </c>
      <c r="Z179" s="2">
        <v>15.36</v>
      </c>
      <c r="AA179" s="3">
        <f t="shared" si="6"/>
        <v>-4.7146401985111774E-2</v>
      </c>
      <c r="AB179" s="5"/>
      <c r="AC179" s="1">
        <v>45509</v>
      </c>
      <c r="AD179" s="2">
        <v>382.35</v>
      </c>
      <c r="AE179" s="3">
        <f t="shared" si="7"/>
        <v>-2.0879551089650894E-3</v>
      </c>
      <c r="AF179" s="5"/>
      <c r="AG179" s="1">
        <v>45509</v>
      </c>
      <c r="AH179" s="2">
        <v>310.25</v>
      </c>
      <c r="AI179" s="3">
        <f t="shared" si="8"/>
        <v>-6.0133292941532912E-2</v>
      </c>
      <c r="AJ179" s="5"/>
      <c r="AK179" s="1">
        <v>45510</v>
      </c>
      <c r="AL179" s="7">
        <v>104.25</v>
      </c>
      <c r="AM179" s="116">
        <f t="shared" si="9"/>
        <v>3.7829766052762448E-2</v>
      </c>
      <c r="AN179" s="124">
        <f t="shared" si="10"/>
        <v>-2.9586133185474865E-2</v>
      </c>
    </row>
    <row r="180" spans="1:40" ht="15" customHeight="1" x14ac:dyDescent="0.2">
      <c r="A180" s="8">
        <v>45506</v>
      </c>
      <c r="B180" s="9">
        <v>1087</v>
      </c>
      <c r="C180" s="10">
        <f t="shared" si="0"/>
        <v>-1.5175537938844852E-2</v>
      </c>
      <c r="D180" s="11"/>
      <c r="E180" s="8">
        <v>45506</v>
      </c>
      <c r="F180" s="9">
        <v>3106.7</v>
      </c>
      <c r="G180" s="10">
        <f t="shared" si="1"/>
        <v>2.3714649845936187E-3</v>
      </c>
      <c r="H180" s="12"/>
      <c r="I180" s="8">
        <v>45506</v>
      </c>
      <c r="J180" s="9">
        <v>246.18313000000001</v>
      </c>
      <c r="K180" s="10">
        <f t="shared" si="2"/>
        <v>-3.7196816768634733E-2</v>
      </c>
      <c r="L180" s="12"/>
      <c r="M180" s="8">
        <v>45506</v>
      </c>
      <c r="N180" s="9">
        <v>93.99</v>
      </c>
      <c r="O180" s="10">
        <f t="shared" si="3"/>
        <v>-2.0223079328677285E-2</v>
      </c>
      <c r="P180" s="12"/>
      <c r="Q180" s="8">
        <v>45506</v>
      </c>
      <c r="R180" s="9">
        <v>781.55</v>
      </c>
      <c r="S180" s="10">
        <f t="shared" si="4"/>
        <v>4.6275467575036533E-3</v>
      </c>
      <c r="T180" s="12"/>
      <c r="U180" s="8">
        <v>45506</v>
      </c>
      <c r="V180" s="9">
        <v>434.2</v>
      </c>
      <c r="W180" s="10">
        <f t="shared" si="5"/>
        <v>-3.101986163802728E-2</v>
      </c>
      <c r="X180" s="12"/>
      <c r="Y180" s="8">
        <v>45506</v>
      </c>
      <c r="Z180" s="9">
        <v>16.12</v>
      </c>
      <c r="AA180" s="10">
        <f t="shared" si="6"/>
        <v>8.1300813008131634E-3</v>
      </c>
      <c r="AB180" s="12"/>
      <c r="AC180" s="8">
        <v>45506</v>
      </c>
      <c r="AD180" s="9">
        <v>383.15</v>
      </c>
      <c r="AE180" s="10">
        <f t="shared" si="7"/>
        <v>9.989952633845256E-2</v>
      </c>
      <c r="AF180" s="12"/>
      <c r="AG180" s="8">
        <v>45506</v>
      </c>
      <c r="AH180" s="9">
        <v>330.1</v>
      </c>
      <c r="AI180" s="10">
        <f t="shared" si="8"/>
        <v>-3.4089246525237704E-2</v>
      </c>
      <c r="AJ180" s="12"/>
      <c r="AK180" s="8">
        <v>45509</v>
      </c>
      <c r="AL180" s="14">
        <v>100.45</v>
      </c>
      <c r="AM180" s="117">
        <f t="shared" si="9"/>
        <v>-6.3577887573412872E-2</v>
      </c>
      <c r="AN180" s="124">
        <f t="shared" si="10"/>
        <v>-8.6253810391471713E-3</v>
      </c>
    </row>
    <row r="181" spans="1:40" ht="15" customHeight="1" x14ac:dyDescent="0.2">
      <c r="A181" s="1">
        <v>45505</v>
      </c>
      <c r="B181" s="2">
        <v>1103.75</v>
      </c>
      <c r="C181" s="3">
        <f t="shared" si="0"/>
        <v>-1.4200866342160556E-2</v>
      </c>
      <c r="D181" s="4"/>
      <c r="E181" s="1">
        <v>45505</v>
      </c>
      <c r="F181" s="2">
        <v>3099.35</v>
      </c>
      <c r="G181" s="3">
        <f t="shared" si="1"/>
        <v>4.8306829418536257E-3</v>
      </c>
      <c r="H181" s="5"/>
      <c r="I181" s="1">
        <v>45505</v>
      </c>
      <c r="J181" s="2">
        <v>255.69413800000001</v>
      </c>
      <c r="K181" s="3">
        <f t="shared" si="2"/>
        <v>-8.6209173710805054E-4</v>
      </c>
      <c r="L181" s="5"/>
      <c r="M181" s="1">
        <v>45505</v>
      </c>
      <c r="N181" s="2">
        <v>95.93</v>
      </c>
      <c r="O181" s="3">
        <f t="shared" si="3"/>
        <v>-2.0522769042270683E-2</v>
      </c>
      <c r="P181" s="5"/>
      <c r="Q181" s="1">
        <v>45505</v>
      </c>
      <c r="R181" s="2">
        <v>777.95</v>
      </c>
      <c r="S181" s="3">
        <f t="shared" si="4"/>
        <v>6.3572356278624564E-2</v>
      </c>
      <c r="T181" s="5"/>
      <c r="U181" s="1">
        <v>45505</v>
      </c>
      <c r="V181" s="2">
        <v>448.1</v>
      </c>
      <c r="W181" s="3">
        <f t="shared" si="5"/>
        <v>-5.8790904048806603E-3</v>
      </c>
      <c r="X181" s="5"/>
      <c r="Y181" s="1">
        <v>45505</v>
      </c>
      <c r="Z181" s="2">
        <v>15.99</v>
      </c>
      <c r="AA181" s="3">
        <f t="shared" si="6"/>
        <v>-1.7209588199139536E-2</v>
      </c>
      <c r="AB181" s="5"/>
      <c r="AC181" s="1">
        <v>45505</v>
      </c>
      <c r="AD181" s="2">
        <v>348.35</v>
      </c>
      <c r="AE181" s="3">
        <f t="shared" si="7"/>
        <v>5.7446502944147326E-4</v>
      </c>
      <c r="AF181" s="5"/>
      <c r="AG181" s="1">
        <v>45505</v>
      </c>
      <c r="AH181" s="2">
        <v>341.75</v>
      </c>
      <c r="AI181" s="3">
        <f t="shared" si="8"/>
        <v>2.2591262716936011E-2</v>
      </c>
      <c r="AJ181" s="5"/>
      <c r="AK181" s="1">
        <v>45506</v>
      </c>
      <c r="AL181" s="7">
        <v>107.27</v>
      </c>
      <c r="AM181" s="116">
        <f t="shared" si="9"/>
        <v>-1.7763941031041064E-2</v>
      </c>
      <c r="AN181" s="124">
        <f t="shared" si="10"/>
        <v>1.513042021025513E-3</v>
      </c>
    </row>
    <row r="182" spans="1:40" ht="15" customHeight="1" x14ac:dyDescent="0.2">
      <c r="A182" s="8">
        <v>45504</v>
      </c>
      <c r="B182" s="9">
        <v>1119.6500000000001</v>
      </c>
      <c r="C182" s="10">
        <f t="shared" si="0"/>
        <v>7.3324336482232244E-3</v>
      </c>
      <c r="D182" s="11"/>
      <c r="E182" s="8">
        <v>45504</v>
      </c>
      <c r="F182" s="9">
        <v>3084.45</v>
      </c>
      <c r="G182" s="10">
        <f t="shared" si="1"/>
        <v>2.6422189314653455E-2</v>
      </c>
      <c r="H182" s="12"/>
      <c r="I182" s="8">
        <v>45504</v>
      </c>
      <c r="J182" s="9">
        <v>255.91476</v>
      </c>
      <c r="K182" s="10">
        <f t="shared" si="2"/>
        <v>9.5877637089714085E-4</v>
      </c>
      <c r="L182" s="12"/>
      <c r="M182" s="8">
        <v>45504</v>
      </c>
      <c r="N182" s="9">
        <v>97.94</v>
      </c>
      <c r="O182" s="10">
        <f t="shared" si="3"/>
        <v>1.1567857880603327E-2</v>
      </c>
      <c r="P182" s="12"/>
      <c r="Q182" s="8">
        <v>45504</v>
      </c>
      <c r="R182" s="9">
        <v>731.45</v>
      </c>
      <c r="S182" s="10">
        <f t="shared" si="4"/>
        <v>-1.1153170204136864E-2</v>
      </c>
      <c r="T182" s="12"/>
      <c r="U182" s="8">
        <v>45504</v>
      </c>
      <c r="V182" s="9">
        <v>450.75</v>
      </c>
      <c r="W182" s="10">
        <f t="shared" si="5"/>
        <v>7.9382826475848933E-3</v>
      </c>
      <c r="X182" s="12"/>
      <c r="Y182" s="8">
        <v>45504</v>
      </c>
      <c r="Z182" s="9">
        <v>16.27</v>
      </c>
      <c r="AA182" s="10">
        <f t="shared" si="6"/>
        <v>3.7014188772361845E-3</v>
      </c>
      <c r="AB182" s="12"/>
      <c r="AC182" s="8">
        <v>45504</v>
      </c>
      <c r="AD182" s="9">
        <v>348.15</v>
      </c>
      <c r="AE182" s="10">
        <f t="shared" si="7"/>
        <v>-1.1779733181947249E-2</v>
      </c>
      <c r="AF182" s="12"/>
      <c r="AG182" s="8">
        <v>45504</v>
      </c>
      <c r="AH182" s="9">
        <v>334.2</v>
      </c>
      <c r="AI182" s="10">
        <f t="shared" si="8"/>
        <v>6.9297981319675905E-3</v>
      </c>
      <c r="AJ182" s="12"/>
      <c r="AK182" s="8">
        <v>45505</v>
      </c>
      <c r="AL182" s="14">
        <v>109.21</v>
      </c>
      <c r="AM182" s="117">
        <f t="shared" si="9"/>
        <v>-6.6740728080669998E-2</v>
      </c>
      <c r="AN182" s="124">
        <f t="shared" si="10"/>
        <v>-2.4822874595588308E-3</v>
      </c>
    </row>
    <row r="183" spans="1:40" ht="15" customHeight="1" x14ac:dyDescent="0.2">
      <c r="A183" s="1">
        <v>45503</v>
      </c>
      <c r="B183" s="2">
        <v>1111.5</v>
      </c>
      <c r="C183" s="3">
        <f t="shared" si="0"/>
        <v>1.174221736755876E-2</v>
      </c>
      <c r="D183" s="4"/>
      <c r="E183" s="1">
        <v>45503</v>
      </c>
      <c r="F183" s="2">
        <v>3005.05</v>
      </c>
      <c r="G183" s="3">
        <f t="shared" si="1"/>
        <v>1.7040647104613171E-2</v>
      </c>
      <c r="H183" s="5"/>
      <c r="I183" s="1">
        <v>45503</v>
      </c>
      <c r="J183" s="2">
        <v>255.66963000000001</v>
      </c>
      <c r="K183" s="3">
        <f t="shared" si="2"/>
        <v>-5.5301696627418906E-3</v>
      </c>
      <c r="L183" s="5"/>
      <c r="M183" s="1">
        <v>45503</v>
      </c>
      <c r="N183" s="2">
        <v>96.82</v>
      </c>
      <c r="O183" s="3">
        <f t="shared" si="3"/>
        <v>1.9662630653005664E-3</v>
      </c>
      <c r="P183" s="5"/>
      <c r="Q183" s="1">
        <v>45503</v>
      </c>
      <c r="R183" s="2">
        <v>739.7</v>
      </c>
      <c r="S183" s="3">
        <f t="shared" si="4"/>
        <v>6.3945578231292544E-3</v>
      </c>
      <c r="T183" s="5"/>
      <c r="U183" s="1">
        <v>45503</v>
      </c>
      <c r="V183" s="2">
        <v>447.2</v>
      </c>
      <c r="W183" s="3">
        <f t="shared" si="5"/>
        <v>-3.8979841853212793E-3</v>
      </c>
      <c r="X183" s="5"/>
      <c r="Y183" s="1">
        <v>45503</v>
      </c>
      <c r="Z183" s="2">
        <v>16.21</v>
      </c>
      <c r="AA183" s="3">
        <f t="shared" si="6"/>
        <v>9.9688473520249676E-3</v>
      </c>
      <c r="AB183" s="5"/>
      <c r="AC183" s="1">
        <v>45503</v>
      </c>
      <c r="AD183" s="2">
        <v>352.3</v>
      </c>
      <c r="AE183" s="3">
        <f t="shared" si="7"/>
        <v>2.2344747533372011E-2</v>
      </c>
      <c r="AF183" s="5"/>
      <c r="AG183" s="1">
        <v>45503</v>
      </c>
      <c r="AH183" s="2">
        <v>331.9</v>
      </c>
      <c r="AI183" s="3">
        <f t="shared" si="8"/>
        <v>-3.0039050765995334E-3</v>
      </c>
      <c r="AJ183" s="5"/>
      <c r="AK183" s="6">
        <v>45504</v>
      </c>
      <c r="AL183" s="7">
        <v>117.02</v>
      </c>
      <c r="AM183" s="116">
        <f t="shared" si="9"/>
        <v>0.12812108358237717</v>
      </c>
      <c r="AN183" s="124">
        <f t="shared" si="10"/>
        <v>1.8514630490371321E-2</v>
      </c>
    </row>
    <row r="184" spans="1:40" ht="15" customHeight="1" x14ac:dyDescent="0.2">
      <c r="A184" s="8">
        <v>45502</v>
      </c>
      <c r="B184" s="9">
        <v>1098.5999999999999</v>
      </c>
      <c r="C184" s="10">
        <f t="shared" si="0"/>
        <v>2.6057719249089173E-2</v>
      </c>
      <c r="D184" s="11"/>
      <c r="E184" s="8">
        <v>45502</v>
      </c>
      <c r="F184" s="9">
        <v>2954.7</v>
      </c>
      <c r="G184" s="10">
        <f t="shared" si="1"/>
        <v>1.5422944596037436E-3</v>
      </c>
      <c r="H184" s="12"/>
      <c r="I184" s="8">
        <v>45502</v>
      </c>
      <c r="J184" s="9">
        <v>257.09138899999999</v>
      </c>
      <c r="K184" s="10">
        <f t="shared" si="2"/>
        <v>-7.6213581121953311E-4</v>
      </c>
      <c r="L184" s="12"/>
      <c r="M184" s="8">
        <v>45502</v>
      </c>
      <c r="N184" s="9">
        <v>96.63</v>
      </c>
      <c r="O184" s="10">
        <f t="shared" si="3"/>
        <v>-8.5163143853889123E-3</v>
      </c>
      <c r="P184" s="12"/>
      <c r="Q184" s="8">
        <v>45502</v>
      </c>
      <c r="R184" s="9">
        <v>735</v>
      </c>
      <c r="S184" s="10">
        <f t="shared" si="4"/>
        <v>-1.8626076507110012E-2</v>
      </c>
      <c r="T184" s="12"/>
      <c r="U184" s="8">
        <v>45502</v>
      </c>
      <c r="V184" s="9">
        <v>448.95</v>
      </c>
      <c r="W184" s="10">
        <f t="shared" si="5"/>
        <v>1.0011248593925659E-2</v>
      </c>
      <c r="X184" s="12"/>
      <c r="Y184" s="8">
        <v>45502</v>
      </c>
      <c r="Z184" s="9">
        <v>16.05</v>
      </c>
      <c r="AA184" s="10">
        <f t="shared" si="6"/>
        <v>4.3804755944931717E-3</v>
      </c>
      <c r="AB184" s="12"/>
      <c r="AC184" s="8">
        <v>45502</v>
      </c>
      <c r="AD184" s="9">
        <v>344.6</v>
      </c>
      <c r="AE184" s="10">
        <f t="shared" si="7"/>
        <v>5.9818545286790759E-2</v>
      </c>
      <c r="AF184" s="12"/>
      <c r="AG184" s="8">
        <v>45502</v>
      </c>
      <c r="AH184" s="9">
        <v>332.9</v>
      </c>
      <c r="AI184" s="10">
        <f t="shared" si="8"/>
        <v>3.9203860072374308E-3</v>
      </c>
      <c r="AJ184" s="12"/>
      <c r="AK184" s="13">
        <v>45503</v>
      </c>
      <c r="AL184" s="14">
        <v>103.73</v>
      </c>
      <c r="AM184" s="117">
        <f t="shared" si="9"/>
        <v>-7.0436419033963582E-2</v>
      </c>
      <c r="AN184" s="124">
        <f t="shared" si="10"/>
        <v>7.3897234534579044E-4</v>
      </c>
    </row>
    <row r="185" spans="1:40" ht="15" customHeight="1" x14ac:dyDescent="0.2">
      <c r="A185" s="1">
        <v>45499</v>
      </c>
      <c r="B185" s="2">
        <v>1070.7</v>
      </c>
      <c r="C185" s="3">
        <f t="shared" si="0"/>
        <v>2.1952849098024307E-2</v>
      </c>
      <c r="D185" s="4"/>
      <c r="E185" s="1">
        <v>45499</v>
      </c>
      <c r="F185" s="2">
        <v>2950.15</v>
      </c>
      <c r="G185" s="3">
        <f t="shared" si="1"/>
        <v>1.6802233404563216E-2</v>
      </c>
      <c r="H185" s="5"/>
      <c r="I185" s="1">
        <v>45499</v>
      </c>
      <c r="J185" s="2">
        <v>257.28747700000002</v>
      </c>
      <c r="K185" s="3">
        <f t="shared" si="2"/>
        <v>3.541477622001965E-2</v>
      </c>
      <c r="L185" s="5"/>
      <c r="M185" s="1">
        <v>45499</v>
      </c>
      <c r="N185" s="2">
        <v>97.46</v>
      </c>
      <c r="O185" s="3">
        <f t="shared" si="3"/>
        <v>1.2150794475023208E-2</v>
      </c>
      <c r="P185" s="5"/>
      <c r="Q185" s="1">
        <v>45499</v>
      </c>
      <c r="R185" s="2">
        <v>748.95</v>
      </c>
      <c r="S185" s="3">
        <f t="shared" si="4"/>
        <v>3.3462122257485793E-2</v>
      </c>
      <c r="T185" s="5"/>
      <c r="U185" s="1">
        <v>45499</v>
      </c>
      <c r="V185" s="2">
        <v>444.5</v>
      </c>
      <c r="W185" s="3">
        <f t="shared" si="5"/>
        <v>3.1561847296356582E-2</v>
      </c>
      <c r="X185" s="5"/>
      <c r="Y185" s="1">
        <v>45499</v>
      </c>
      <c r="Z185" s="2">
        <v>15.98</v>
      </c>
      <c r="AA185" s="3">
        <f t="shared" si="6"/>
        <v>5.2700922266139649E-2</v>
      </c>
      <c r="AB185" s="5"/>
      <c r="AC185" s="1">
        <v>45499</v>
      </c>
      <c r="AD185" s="2">
        <v>325.14999999999998</v>
      </c>
      <c r="AE185" s="3">
        <f t="shared" si="7"/>
        <v>5.5667233647749281E-3</v>
      </c>
      <c r="AF185" s="5"/>
      <c r="AG185" s="1">
        <v>45499</v>
      </c>
      <c r="AH185" s="2">
        <v>331.6</v>
      </c>
      <c r="AI185" s="3">
        <f t="shared" si="8"/>
        <v>-1.2507444907683074E-2</v>
      </c>
      <c r="AJ185" s="5"/>
      <c r="AK185" s="6">
        <v>45502</v>
      </c>
      <c r="AL185" s="7">
        <v>111.59</v>
      </c>
      <c r="AM185" s="116">
        <f t="shared" si="9"/>
        <v>-1.3001945869449805E-2</v>
      </c>
      <c r="AN185" s="124">
        <f t="shared" si="10"/>
        <v>1.8410287760525446E-2</v>
      </c>
    </row>
    <row r="186" spans="1:40" ht="15" customHeight="1" x14ac:dyDescent="0.2">
      <c r="A186" s="8">
        <v>45498</v>
      </c>
      <c r="B186" s="9">
        <v>1047.7</v>
      </c>
      <c r="C186" s="10">
        <f t="shared" si="0"/>
        <v>-3.613884926295774E-3</v>
      </c>
      <c r="D186" s="11"/>
      <c r="E186" s="8">
        <v>45498</v>
      </c>
      <c r="F186" s="9">
        <v>2901.4</v>
      </c>
      <c r="G186" s="10">
        <f t="shared" si="1"/>
        <v>-3.9137599560560288E-3</v>
      </c>
      <c r="H186" s="12"/>
      <c r="I186" s="8">
        <v>45498</v>
      </c>
      <c r="J186" s="9">
        <v>248.48735300000001</v>
      </c>
      <c r="K186" s="10">
        <f t="shared" si="2"/>
        <v>1.3497297888880544E-2</v>
      </c>
      <c r="L186" s="12"/>
      <c r="M186" s="8">
        <v>45498</v>
      </c>
      <c r="N186" s="9">
        <v>96.29</v>
      </c>
      <c r="O186" s="10">
        <f t="shared" si="3"/>
        <v>-1.5942769545222113E-2</v>
      </c>
      <c r="P186" s="12"/>
      <c r="Q186" s="8">
        <v>45498</v>
      </c>
      <c r="R186" s="9">
        <v>724.7</v>
      </c>
      <c r="S186" s="10">
        <f t="shared" si="4"/>
        <v>2.0201309213767837E-2</v>
      </c>
      <c r="T186" s="12"/>
      <c r="U186" s="8">
        <v>45498</v>
      </c>
      <c r="V186" s="9">
        <v>430.9</v>
      </c>
      <c r="W186" s="10">
        <f t="shared" si="5"/>
        <v>-4.1599260457592102E-3</v>
      </c>
      <c r="X186" s="12"/>
      <c r="Y186" s="8">
        <v>45498</v>
      </c>
      <c r="Z186" s="9">
        <v>15.18</v>
      </c>
      <c r="AA186" s="10">
        <f t="shared" si="6"/>
        <v>-2.5673940949935803E-2</v>
      </c>
      <c r="AB186" s="12"/>
      <c r="AC186" s="8">
        <v>45498</v>
      </c>
      <c r="AD186" s="9">
        <v>323.35000000000002</v>
      </c>
      <c r="AE186" s="10">
        <f t="shared" si="7"/>
        <v>-5.6888068880688314E-3</v>
      </c>
      <c r="AF186" s="12"/>
      <c r="AG186" s="8">
        <v>45498</v>
      </c>
      <c r="AH186" s="9">
        <v>335.8</v>
      </c>
      <c r="AI186" s="10">
        <f t="shared" si="8"/>
        <v>5.0852761696135174E-2</v>
      </c>
      <c r="AJ186" s="12"/>
      <c r="AK186" s="13">
        <v>45499</v>
      </c>
      <c r="AL186" s="14">
        <v>113.06</v>
      </c>
      <c r="AM186" s="117">
        <f t="shared" si="9"/>
        <v>6.9469184182400223E-3</v>
      </c>
      <c r="AN186" s="124">
        <f t="shared" si="10"/>
        <v>3.2505198905685814E-3</v>
      </c>
    </row>
    <row r="187" spans="1:40" ht="15" customHeight="1" x14ac:dyDescent="0.2">
      <c r="A187" s="1">
        <v>45497</v>
      </c>
      <c r="B187" s="2">
        <v>1051.5</v>
      </c>
      <c r="C187" s="3">
        <f t="shared" si="0"/>
        <v>6.3645499353974788E-3</v>
      </c>
      <c r="D187" s="4"/>
      <c r="E187" s="1">
        <v>45497</v>
      </c>
      <c r="F187" s="2">
        <v>2912.8</v>
      </c>
      <c r="G187" s="3">
        <f t="shared" si="1"/>
        <v>5.4192123157641436E-3</v>
      </c>
      <c r="H187" s="5"/>
      <c r="I187" s="1">
        <v>45497</v>
      </c>
      <c r="J187" s="2">
        <v>245.178111</v>
      </c>
      <c r="K187" s="3">
        <f t="shared" si="2"/>
        <v>-8.9896965516733651E-4</v>
      </c>
      <c r="L187" s="5"/>
      <c r="M187" s="1">
        <v>45497</v>
      </c>
      <c r="N187" s="2">
        <v>97.85</v>
      </c>
      <c r="O187" s="3">
        <f t="shared" si="3"/>
        <v>-5.1850345668971176E-3</v>
      </c>
      <c r="P187" s="5"/>
      <c r="Q187" s="1">
        <v>45497</v>
      </c>
      <c r="R187" s="2">
        <v>710.35</v>
      </c>
      <c r="S187" s="3">
        <f t="shared" si="4"/>
        <v>-1.6163035839774631E-3</v>
      </c>
      <c r="T187" s="5"/>
      <c r="U187" s="1">
        <v>45497</v>
      </c>
      <c r="V187" s="2">
        <v>432.7</v>
      </c>
      <c r="W187" s="3">
        <f t="shared" si="5"/>
        <v>-5.1730083917691516E-3</v>
      </c>
      <c r="X187" s="5"/>
      <c r="Y187" s="1">
        <v>45497</v>
      </c>
      <c r="Z187" s="2">
        <v>15.58</v>
      </c>
      <c r="AA187" s="3">
        <f t="shared" si="6"/>
        <v>1.963350785340312E-2</v>
      </c>
      <c r="AB187" s="5"/>
      <c r="AC187" s="1">
        <v>45497</v>
      </c>
      <c r="AD187" s="2">
        <v>325.2</v>
      </c>
      <c r="AE187" s="3">
        <f t="shared" si="7"/>
        <v>8.841321544904579E-3</v>
      </c>
      <c r="AF187" s="5"/>
      <c r="AG187" s="1">
        <v>45497</v>
      </c>
      <c r="AH187" s="2">
        <v>319.55</v>
      </c>
      <c r="AI187" s="3">
        <f t="shared" si="8"/>
        <v>1.7189240808531014E-2</v>
      </c>
      <c r="AJ187" s="5"/>
      <c r="AK187" s="6">
        <v>45498</v>
      </c>
      <c r="AL187" s="7">
        <v>112.28</v>
      </c>
      <c r="AM187" s="116">
        <f t="shared" si="9"/>
        <v>-1.7242888402625778E-2</v>
      </c>
      <c r="AN187" s="124">
        <f t="shared" si="10"/>
        <v>2.7331627857563488E-3</v>
      </c>
    </row>
    <row r="188" spans="1:40" ht="15" customHeight="1" x14ac:dyDescent="0.2">
      <c r="A188" s="8">
        <v>45496</v>
      </c>
      <c r="B188" s="9">
        <v>1044.8499999999999</v>
      </c>
      <c r="C188" s="10">
        <f t="shared" si="0"/>
        <v>-2.0850904320119934E-2</v>
      </c>
      <c r="D188" s="11"/>
      <c r="E188" s="8">
        <v>45496</v>
      </c>
      <c r="F188" s="9">
        <v>2897.1</v>
      </c>
      <c r="G188" s="10">
        <f t="shared" si="1"/>
        <v>-1.267764032307539E-2</v>
      </c>
      <c r="H188" s="12"/>
      <c r="I188" s="8">
        <v>45496</v>
      </c>
      <c r="J188" s="9">
        <v>245.398717</v>
      </c>
      <c r="K188" s="10">
        <f t="shared" si="2"/>
        <v>-1.0379595530428332E-2</v>
      </c>
      <c r="L188" s="12"/>
      <c r="M188" s="8">
        <v>45496</v>
      </c>
      <c r="N188" s="9">
        <v>98.36</v>
      </c>
      <c r="O188" s="10">
        <f t="shared" si="3"/>
        <v>7.1677247593693316E-3</v>
      </c>
      <c r="P188" s="12"/>
      <c r="Q188" s="8">
        <v>45496</v>
      </c>
      <c r="R188" s="9">
        <v>711.5</v>
      </c>
      <c r="S188" s="10">
        <f t="shared" si="4"/>
        <v>2.3005032350826848E-2</v>
      </c>
      <c r="T188" s="12"/>
      <c r="U188" s="8">
        <v>45496</v>
      </c>
      <c r="V188" s="9">
        <v>434.95</v>
      </c>
      <c r="W188" s="10">
        <f t="shared" si="5"/>
        <v>-3.0752089136490302E-2</v>
      </c>
      <c r="X188" s="12"/>
      <c r="Y188" s="8">
        <v>45496</v>
      </c>
      <c r="Z188" s="9">
        <v>15.28</v>
      </c>
      <c r="AA188" s="10">
        <f t="shared" si="6"/>
        <v>-3.8388923851478962E-2</v>
      </c>
      <c r="AB188" s="12"/>
      <c r="AC188" s="8">
        <v>45496</v>
      </c>
      <c r="AD188" s="9">
        <v>322.35000000000002</v>
      </c>
      <c r="AE188" s="10">
        <f t="shared" si="7"/>
        <v>-4.7854276011113361E-3</v>
      </c>
      <c r="AF188" s="12"/>
      <c r="AG188" s="8">
        <v>45496</v>
      </c>
      <c r="AH188" s="9">
        <v>314.14999999999998</v>
      </c>
      <c r="AI188" s="10">
        <f t="shared" si="8"/>
        <v>-2.0729426433915288E-2</v>
      </c>
      <c r="AJ188" s="12"/>
      <c r="AK188" s="13">
        <v>45497</v>
      </c>
      <c r="AL188" s="14">
        <v>114.25</v>
      </c>
      <c r="AM188" s="117">
        <f t="shared" si="9"/>
        <v>-6.8031650216167749E-2</v>
      </c>
      <c r="AN188" s="124">
        <f t="shared" si="10"/>
        <v>-1.7642290030259113E-2</v>
      </c>
    </row>
    <row r="189" spans="1:40" ht="15" customHeight="1" x14ac:dyDescent="0.2">
      <c r="A189" s="1">
        <v>45495</v>
      </c>
      <c r="B189" s="2">
        <v>1067.0999999999999</v>
      </c>
      <c r="C189" s="3">
        <f t="shared" si="0"/>
        <v>2.1930664623635243E-2</v>
      </c>
      <c r="D189" s="4"/>
      <c r="E189" s="1">
        <v>45495</v>
      </c>
      <c r="F189" s="2">
        <v>2934.3</v>
      </c>
      <c r="G189" s="3">
        <f t="shared" si="1"/>
        <v>-3.9883912357223661E-3</v>
      </c>
      <c r="H189" s="5"/>
      <c r="I189" s="1">
        <v>45495</v>
      </c>
      <c r="J189" s="2">
        <v>247.97257200000001</v>
      </c>
      <c r="K189" s="3">
        <f t="shared" si="2"/>
        <v>-9.224698597423564E-2</v>
      </c>
      <c r="L189" s="5"/>
      <c r="M189" s="1">
        <v>45495</v>
      </c>
      <c r="N189" s="2">
        <v>97.66</v>
      </c>
      <c r="O189" s="3">
        <f t="shared" si="3"/>
        <v>1.9309049159795366E-2</v>
      </c>
      <c r="P189" s="5"/>
      <c r="Q189" s="1">
        <v>45495</v>
      </c>
      <c r="R189" s="2">
        <v>695.5</v>
      </c>
      <c r="S189" s="3">
        <f t="shared" si="4"/>
        <v>-1.9732205778717371E-2</v>
      </c>
      <c r="T189" s="5"/>
      <c r="U189" s="1">
        <v>45495</v>
      </c>
      <c r="V189" s="2">
        <v>448.75</v>
      </c>
      <c r="W189" s="3">
        <f t="shared" si="5"/>
        <v>2.0350159163255999E-2</v>
      </c>
      <c r="X189" s="5"/>
      <c r="Y189" s="1">
        <v>45495</v>
      </c>
      <c r="Z189" s="2">
        <v>15.89</v>
      </c>
      <c r="AA189" s="3">
        <f t="shared" si="6"/>
        <v>1.260239445494804E-3</v>
      </c>
      <c r="AB189" s="5"/>
      <c r="AC189" s="1">
        <v>45495</v>
      </c>
      <c r="AD189" s="2">
        <v>323.89999999999998</v>
      </c>
      <c r="AE189" s="3">
        <f t="shared" si="7"/>
        <v>1.2345679012345734E-2</v>
      </c>
      <c r="AF189" s="5"/>
      <c r="AG189" s="1">
        <v>45495</v>
      </c>
      <c r="AH189" s="2">
        <v>320.8</v>
      </c>
      <c r="AI189" s="3">
        <f t="shared" si="8"/>
        <v>3.5976849679337786E-3</v>
      </c>
      <c r="AJ189" s="5"/>
      <c r="AK189" s="6">
        <v>45496</v>
      </c>
      <c r="AL189" s="7">
        <v>122.59</v>
      </c>
      <c r="AM189" s="116">
        <f t="shared" si="9"/>
        <v>-7.689817063299409E-3</v>
      </c>
      <c r="AN189" s="124">
        <f t="shared" si="10"/>
        <v>-4.4863923679513869E-3</v>
      </c>
    </row>
    <row r="190" spans="1:40" ht="15" customHeight="1" x14ac:dyDescent="0.2">
      <c r="A190" s="8">
        <v>45492</v>
      </c>
      <c r="B190" s="9">
        <v>1044.2</v>
      </c>
      <c r="C190" s="10">
        <f t="shared" si="0"/>
        <v>-1.5416529159398396E-2</v>
      </c>
      <c r="D190" s="11"/>
      <c r="E190" s="8">
        <v>45492</v>
      </c>
      <c r="F190" s="9">
        <v>2946.05</v>
      </c>
      <c r="G190" s="10">
        <f t="shared" si="1"/>
        <v>4.9461888761916928E-3</v>
      </c>
      <c r="H190" s="12"/>
      <c r="I190" s="8">
        <v>45492</v>
      </c>
      <c r="J190" s="9">
        <v>273.171852</v>
      </c>
      <c r="K190" s="10">
        <f t="shared" si="2"/>
        <v>-2.7913465789999092E-2</v>
      </c>
      <c r="L190" s="12"/>
      <c r="M190" s="8">
        <v>45492</v>
      </c>
      <c r="N190" s="9">
        <v>95.81</v>
      </c>
      <c r="O190" s="10">
        <f t="shared" si="3"/>
        <v>-5.0069403133055745E-2</v>
      </c>
      <c r="P190" s="12"/>
      <c r="Q190" s="8">
        <v>45492</v>
      </c>
      <c r="R190" s="9">
        <v>709.5</v>
      </c>
      <c r="S190" s="10">
        <f t="shared" si="4"/>
        <v>-4.0178571428571508E-2</v>
      </c>
      <c r="T190" s="12"/>
      <c r="U190" s="8">
        <v>45492</v>
      </c>
      <c r="V190" s="9">
        <v>439.8</v>
      </c>
      <c r="W190" s="10">
        <f t="shared" si="5"/>
        <v>-2.5697828976517401E-2</v>
      </c>
      <c r="X190" s="12"/>
      <c r="Y190" s="8">
        <v>45492</v>
      </c>
      <c r="Z190" s="9">
        <v>15.87</v>
      </c>
      <c r="AA190" s="10">
        <f t="shared" si="6"/>
        <v>-2.4585125998770718E-2</v>
      </c>
      <c r="AB190" s="12"/>
      <c r="AC190" s="8">
        <v>45492</v>
      </c>
      <c r="AD190" s="9">
        <v>319.95</v>
      </c>
      <c r="AE190" s="10">
        <f t="shared" si="7"/>
        <v>-1.3261372397841198E-2</v>
      </c>
      <c r="AF190" s="12"/>
      <c r="AG190" s="8">
        <v>45492</v>
      </c>
      <c r="AH190" s="9">
        <v>319.64999999999998</v>
      </c>
      <c r="AI190" s="10">
        <f t="shared" si="8"/>
        <v>-3.6328007235453708E-2</v>
      </c>
      <c r="AJ190" s="12"/>
      <c r="AK190" s="13">
        <v>45495</v>
      </c>
      <c r="AL190" s="14">
        <v>123.54</v>
      </c>
      <c r="AM190" s="117">
        <f t="shared" si="9"/>
        <v>4.7570592724497596E-2</v>
      </c>
      <c r="AN190" s="124">
        <f t="shared" si="10"/>
        <v>-1.8093352251891851E-2</v>
      </c>
    </row>
    <row r="191" spans="1:40" ht="15" customHeight="1" x14ac:dyDescent="0.2">
      <c r="A191" s="1">
        <v>45491</v>
      </c>
      <c r="B191" s="2">
        <v>1060.55</v>
      </c>
      <c r="C191" s="3">
        <f t="shared" si="0"/>
        <v>-5.0192325734123022E-3</v>
      </c>
      <c r="D191" s="4"/>
      <c r="E191" s="1">
        <v>45491</v>
      </c>
      <c r="F191" s="2">
        <v>2931.55</v>
      </c>
      <c r="G191" s="3">
        <f t="shared" si="1"/>
        <v>-1.4422834473600044E-2</v>
      </c>
      <c r="H191" s="5"/>
      <c r="I191" s="1">
        <v>45491</v>
      </c>
      <c r="J191" s="2">
        <v>281.01598200000001</v>
      </c>
      <c r="K191" s="3">
        <f t="shared" si="2"/>
        <v>2.4120063310927531E-2</v>
      </c>
      <c r="L191" s="5"/>
      <c r="M191" s="1">
        <v>45491</v>
      </c>
      <c r="N191" s="2">
        <v>100.86</v>
      </c>
      <c r="O191" s="3">
        <f t="shared" si="3"/>
        <v>-2.0110754881958681E-2</v>
      </c>
      <c r="P191" s="5"/>
      <c r="Q191" s="1">
        <v>45491</v>
      </c>
      <c r="R191" s="2">
        <v>739.2</v>
      </c>
      <c r="S191" s="3">
        <f t="shared" si="4"/>
        <v>7.1530758226037161E-3</v>
      </c>
      <c r="T191" s="5"/>
      <c r="U191" s="1">
        <v>45491</v>
      </c>
      <c r="V191" s="2">
        <v>451.4</v>
      </c>
      <c r="W191" s="3">
        <f t="shared" si="5"/>
        <v>-9.0010976948409205E-3</v>
      </c>
      <c r="X191" s="5"/>
      <c r="Y191" s="1">
        <v>45491</v>
      </c>
      <c r="Z191" s="2">
        <v>16.27</v>
      </c>
      <c r="AA191" s="3">
        <f t="shared" si="6"/>
        <v>-3.1547619047619158E-2</v>
      </c>
      <c r="AB191" s="5"/>
      <c r="AC191" s="1">
        <v>45491</v>
      </c>
      <c r="AD191" s="2">
        <v>324.25</v>
      </c>
      <c r="AE191" s="3">
        <f t="shared" si="7"/>
        <v>-1.9652305366591127E-2</v>
      </c>
      <c r="AF191" s="5"/>
      <c r="AG191" s="1">
        <v>45491</v>
      </c>
      <c r="AH191" s="2">
        <v>331.7</v>
      </c>
      <c r="AI191" s="3">
        <f t="shared" si="8"/>
        <v>2.8048969471563545E-2</v>
      </c>
      <c r="AJ191" s="5"/>
      <c r="AK191" s="6">
        <v>45492</v>
      </c>
      <c r="AL191" s="7">
        <v>117.93</v>
      </c>
      <c r="AM191" s="116">
        <f t="shared" si="9"/>
        <v>-2.609629201420427E-2</v>
      </c>
      <c r="AN191" s="124">
        <f t="shared" si="10"/>
        <v>-6.6528027447131715E-3</v>
      </c>
    </row>
    <row r="192" spans="1:40" ht="15" customHeight="1" x14ac:dyDescent="0.2">
      <c r="A192" s="8">
        <v>45489</v>
      </c>
      <c r="B192" s="9">
        <v>1065.9000000000001</v>
      </c>
      <c r="C192" s="10">
        <f t="shared" si="0"/>
        <v>-5.1572975760694195E-4</v>
      </c>
      <c r="D192" s="11"/>
      <c r="E192" s="8">
        <v>45489</v>
      </c>
      <c r="F192" s="9">
        <v>2974.45</v>
      </c>
      <c r="G192" s="10">
        <f t="shared" si="1"/>
        <v>6.0713681718247425E-3</v>
      </c>
      <c r="H192" s="12"/>
      <c r="I192" s="8">
        <v>45489</v>
      </c>
      <c r="J192" s="9">
        <v>274.39749699999999</v>
      </c>
      <c r="K192" s="10">
        <f t="shared" si="2"/>
        <v>-2.3172737963208512E-3</v>
      </c>
      <c r="L192" s="12"/>
      <c r="M192" s="8">
        <v>45489</v>
      </c>
      <c r="N192" s="9">
        <v>102.93</v>
      </c>
      <c r="O192" s="10">
        <f t="shared" si="3"/>
        <v>7.6358296622613953E-3</v>
      </c>
      <c r="P192" s="12"/>
      <c r="Q192" s="8">
        <v>45489</v>
      </c>
      <c r="R192" s="9">
        <v>733.95</v>
      </c>
      <c r="S192" s="10">
        <f t="shared" si="4"/>
        <v>-7.8404866508955395E-3</v>
      </c>
      <c r="T192" s="12"/>
      <c r="U192" s="8">
        <v>45489</v>
      </c>
      <c r="V192" s="9">
        <v>455.5</v>
      </c>
      <c r="W192" s="10">
        <f t="shared" si="5"/>
        <v>-8.5972358254434722E-3</v>
      </c>
      <c r="X192" s="12"/>
      <c r="Y192" s="8">
        <v>45489</v>
      </c>
      <c r="Z192" s="9">
        <v>16.8</v>
      </c>
      <c r="AA192" s="10">
        <f t="shared" si="6"/>
        <v>7.194244604316502E-3</v>
      </c>
      <c r="AB192" s="12"/>
      <c r="AC192" s="8">
        <v>45489</v>
      </c>
      <c r="AD192" s="9">
        <v>330.75</v>
      </c>
      <c r="AE192" s="10">
        <f t="shared" si="7"/>
        <v>-9.5822727953286391E-3</v>
      </c>
      <c r="AF192" s="12"/>
      <c r="AG192" s="8">
        <v>45489</v>
      </c>
      <c r="AH192" s="9">
        <v>322.64999999999998</v>
      </c>
      <c r="AI192" s="10">
        <f t="shared" si="8"/>
        <v>4.6511627906964392E-4</v>
      </c>
      <c r="AJ192" s="12"/>
      <c r="AK192" s="13">
        <v>45491</v>
      </c>
      <c r="AL192" s="14">
        <v>121.09</v>
      </c>
      <c r="AM192" s="117">
        <f t="shared" si="9"/>
        <v>2.6273413001101753E-2</v>
      </c>
      <c r="AN192" s="124">
        <f t="shared" si="10"/>
        <v>1.8786972892978595E-3</v>
      </c>
    </row>
    <row r="193" spans="1:40" ht="15" customHeight="1" x14ac:dyDescent="0.2">
      <c r="A193" s="1">
        <v>45488</v>
      </c>
      <c r="B193" s="2">
        <v>1066.45</v>
      </c>
      <c r="C193" s="3">
        <f t="shared" si="0"/>
        <v>7.0376278502393141E-4</v>
      </c>
      <c r="D193" s="4"/>
      <c r="E193" s="1">
        <v>45488</v>
      </c>
      <c r="F193" s="2">
        <v>2956.5</v>
      </c>
      <c r="G193" s="3">
        <f t="shared" si="1"/>
        <v>-1.4220695863828126E-2</v>
      </c>
      <c r="H193" s="5"/>
      <c r="I193" s="1">
        <v>45488</v>
      </c>
      <c r="J193" s="2">
        <v>275.034828</v>
      </c>
      <c r="K193" s="3">
        <f t="shared" si="2"/>
        <v>1.5174162689441939E-3</v>
      </c>
      <c r="L193" s="5"/>
      <c r="M193" s="1">
        <v>45488</v>
      </c>
      <c r="N193" s="2">
        <v>102.15</v>
      </c>
      <c r="O193" s="3">
        <f t="shared" si="3"/>
        <v>-9.6946194861852186E-3</v>
      </c>
      <c r="P193" s="5"/>
      <c r="Q193" s="1">
        <v>45488</v>
      </c>
      <c r="R193" s="2">
        <v>739.75</v>
      </c>
      <c r="S193" s="3">
        <f t="shared" si="4"/>
        <v>-1.0235483007760227E-2</v>
      </c>
      <c r="T193" s="5"/>
      <c r="U193" s="1">
        <v>45488</v>
      </c>
      <c r="V193" s="2">
        <v>459.45</v>
      </c>
      <c r="W193" s="3">
        <f t="shared" si="5"/>
        <v>2.1681120747164773E-2</v>
      </c>
      <c r="X193" s="5"/>
      <c r="Y193" s="1">
        <v>45488</v>
      </c>
      <c r="Z193" s="2">
        <v>16.68</v>
      </c>
      <c r="AA193" s="3">
        <f t="shared" si="6"/>
        <v>3.6668738346799179E-2</v>
      </c>
      <c r="AB193" s="5"/>
      <c r="AC193" s="1">
        <v>45488</v>
      </c>
      <c r="AD193" s="2">
        <v>333.95</v>
      </c>
      <c r="AE193" s="3">
        <f t="shared" si="7"/>
        <v>-5.3611317944899373E-3</v>
      </c>
      <c r="AF193" s="5"/>
      <c r="AG193" s="1">
        <v>45488</v>
      </c>
      <c r="AH193" s="2">
        <v>322.5</v>
      </c>
      <c r="AI193" s="3">
        <f t="shared" si="8"/>
        <v>5.0146532074242911E-2</v>
      </c>
      <c r="AJ193" s="5"/>
      <c r="AK193" s="6">
        <v>45490</v>
      </c>
      <c r="AL193" s="7">
        <v>117.99</v>
      </c>
      <c r="AM193" s="116">
        <f t="shared" si="9"/>
        <v>-6.6239316239316226E-2</v>
      </c>
      <c r="AN193" s="124">
        <f t="shared" si="10"/>
        <v>4.9663238305952485E-4</v>
      </c>
    </row>
    <row r="194" spans="1:40" ht="15" customHeight="1" x14ac:dyDescent="0.2">
      <c r="A194" s="8">
        <v>45485</v>
      </c>
      <c r="B194" s="9">
        <v>1065.7</v>
      </c>
      <c r="C194" s="10">
        <f t="shared" si="0"/>
        <v>6.3267233238906151E-3</v>
      </c>
      <c r="D194" s="11"/>
      <c r="E194" s="8">
        <v>45485</v>
      </c>
      <c r="F194" s="9">
        <v>2999.15</v>
      </c>
      <c r="G194" s="10">
        <f t="shared" si="1"/>
        <v>-7.5776376962658487E-3</v>
      </c>
      <c r="H194" s="12"/>
      <c r="I194" s="8">
        <v>45485</v>
      </c>
      <c r="J194" s="9">
        <v>274.61811799999998</v>
      </c>
      <c r="K194" s="10">
        <f t="shared" si="2"/>
        <v>4.8773715926712535E-2</v>
      </c>
      <c r="L194" s="12"/>
      <c r="M194" s="8">
        <v>45485</v>
      </c>
      <c r="N194" s="9">
        <v>103.15</v>
      </c>
      <c r="O194" s="10">
        <f t="shared" si="3"/>
        <v>4.9979641693811194E-2</v>
      </c>
      <c r="P194" s="12"/>
      <c r="Q194" s="8">
        <v>45485</v>
      </c>
      <c r="R194" s="9">
        <v>747.4</v>
      </c>
      <c r="S194" s="10">
        <f t="shared" si="4"/>
        <v>2.8849379402884345E-3</v>
      </c>
      <c r="T194" s="12"/>
      <c r="U194" s="8">
        <v>45485</v>
      </c>
      <c r="V194" s="9">
        <v>449.7</v>
      </c>
      <c r="W194" s="10">
        <f t="shared" si="5"/>
        <v>4.467277194549979E-3</v>
      </c>
      <c r="X194" s="12"/>
      <c r="Y194" s="8">
        <v>45485</v>
      </c>
      <c r="Z194" s="9">
        <v>16.09</v>
      </c>
      <c r="AA194" s="10">
        <f t="shared" si="6"/>
        <v>-2.8381642512077199E-2</v>
      </c>
      <c r="AB194" s="12"/>
      <c r="AC194" s="8">
        <v>45485</v>
      </c>
      <c r="AD194" s="9">
        <v>335.75</v>
      </c>
      <c r="AE194" s="10">
        <f t="shared" si="7"/>
        <v>4.6379413524835211E-3</v>
      </c>
      <c r="AF194" s="12"/>
      <c r="AG194" s="8">
        <v>45485</v>
      </c>
      <c r="AH194" s="9">
        <v>307.10000000000002</v>
      </c>
      <c r="AI194" s="10">
        <f t="shared" si="8"/>
        <v>7.711238720262692E-3</v>
      </c>
      <c r="AJ194" s="12"/>
      <c r="AK194" s="13">
        <v>45489</v>
      </c>
      <c r="AL194" s="14">
        <v>126.36</v>
      </c>
      <c r="AM194" s="117">
        <f t="shared" si="9"/>
        <v>-1.619433198380571E-2</v>
      </c>
      <c r="AN194" s="124">
        <f t="shared" si="10"/>
        <v>7.2627863959850228E-3</v>
      </c>
    </row>
    <row r="195" spans="1:40" ht="15" customHeight="1" x14ac:dyDescent="0.2">
      <c r="A195" s="1">
        <v>45484</v>
      </c>
      <c r="B195" s="2">
        <v>1059</v>
      </c>
      <c r="C195" s="3">
        <f t="shared" si="0"/>
        <v>-4.3717388238613264E-3</v>
      </c>
      <c r="D195" s="4"/>
      <c r="E195" s="1">
        <v>45484</v>
      </c>
      <c r="F195" s="2">
        <v>3022.05</v>
      </c>
      <c r="G195" s="3">
        <f t="shared" si="1"/>
        <v>8.5434430743047685E-3</v>
      </c>
      <c r="H195" s="5"/>
      <c r="I195" s="1">
        <v>45484</v>
      </c>
      <c r="J195" s="2">
        <v>261.84687300000002</v>
      </c>
      <c r="K195" s="3">
        <f t="shared" si="2"/>
        <v>-2.7075186006789709E-3</v>
      </c>
      <c r="L195" s="5"/>
      <c r="M195" s="1">
        <v>45484</v>
      </c>
      <c r="N195" s="2">
        <v>98.24</v>
      </c>
      <c r="O195" s="3">
        <f t="shared" si="3"/>
        <v>4.990915891845682E-2</v>
      </c>
      <c r="P195" s="5"/>
      <c r="Q195" s="1">
        <v>45484</v>
      </c>
      <c r="R195" s="2">
        <v>745.25</v>
      </c>
      <c r="S195" s="3">
        <f t="shared" si="4"/>
        <v>-1.2194313738485008E-2</v>
      </c>
      <c r="T195" s="5"/>
      <c r="U195" s="1">
        <v>45484</v>
      </c>
      <c r="V195" s="2">
        <v>447.7</v>
      </c>
      <c r="W195" s="3">
        <f t="shared" si="5"/>
        <v>-1.9706590759798526E-2</v>
      </c>
      <c r="X195" s="5"/>
      <c r="Y195" s="1">
        <v>45484</v>
      </c>
      <c r="Z195" s="2">
        <v>16.559999999999999</v>
      </c>
      <c r="AA195" s="3">
        <f t="shared" si="6"/>
        <v>-4.8076923076924016E-3</v>
      </c>
      <c r="AB195" s="5"/>
      <c r="AC195" s="1">
        <v>45484</v>
      </c>
      <c r="AD195" s="2">
        <v>334.2</v>
      </c>
      <c r="AE195" s="3">
        <f t="shared" si="7"/>
        <v>-2.3880597014925842E-3</v>
      </c>
      <c r="AF195" s="5"/>
      <c r="AG195" s="1">
        <v>45484</v>
      </c>
      <c r="AH195" s="2">
        <v>304.75</v>
      </c>
      <c r="AI195" s="3">
        <f t="shared" si="8"/>
        <v>2.2136508468891591E-2</v>
      </c>
      <c r="AJ195" s="5"/>
      <c r="AK195" s="6">
        <v>45488</v>
      </c>
      <c r="AL195" s="7">
        <v>128.44</v>
      </c>
      <c r="AM195" s="116">
        <f t="shared" si="9"/>
        <v>-6.1900340451873648E-3</v>
      </c>
      <c r="AN195" s="124">
        <f t="shared" si="10"/>
        <v>2.8223162484457003E-3</v>
      </c>
    </row>
    <row r="196" spans="1:40" ht="15" customHeight="1" x14ac:dyDescent="0.2">
      <c r="A196" s="8">
        <v>45483</v>
      </c>
      <c r="B196" s="9">
        <v>1063.6500000000001</v>
      </c>
      <c r="C196" s="10">
        <f t="shared" si="0"/>
        <v>-1.7640267836527279E-2</v>
      </c>
      <c r="D196" s="11"/>
      <c r="E196" s="8">
        <v>45483</v>
      </c>
      <c r="F196" s="9">
        <v>2996.45</v>
      </c>
      <c r="G196" s="10">
        <f t="shared" si="1"/>
        <v>3.1480206540447364E-2</v>
      </c>
      <c r="H196" s="12"/>
      <c r="I196" s="8">
        <v>45483</v>
      </c>
      <c r="J196" s="9">
        <v>262.55775299999999</v>
      </c>
      <c r="K196" s="10">
        <f t="shared" si="2"/>
        <v>-1.0073956093863079E-2</v>
      </c>
      <c r="L196" s="12"/>
      <c r="M196" s="8">
        <v>45483</v>
      </c>
      <c r="N196" s="9">
        <v>93.57</v>
      </c>
      <c r="O196" s="10">
        <f t="shared" si="3"/>
        <v>-1.2349588347055129E-2</v>
      </c>
      <c r="P196" s="12"/>
      <c r="Q196" s="8">
        <v>45483</v>
      </c>
      <c r="R196" s="9">
        <v>754.45</v>
      </c>
      <c r="S196" s="10">
        <f t="shared" si="4"/>
        <v>-6.2565858798735441E-3</v>
      </c>
      <c r="T196" s="12"/>
      <c r="U196" s="8">
        <v>45483</v>
      </c>
      <c r="V196" s="9">
        <v>456.7</v>
      </c>
      <c r="W196" s="10">
        <f t="shared" si="5"/>
        <v>-1.9220444539890469E-2</v>
      </c>
      <c r="X196" s="12"/>
      <c r="Y196" s="8">
        <v>45483</v>
      </c>
      <c r="Z196" s="9">
        <v>16.64</v>
      </c>
      <c r="AA196" s="10">
        <f t="shared" si="6"/>
        <v>-1.2462908011869445E-2</v>
      </c>
      <c r="AB196" s="12"/>
      <c r="AC196" s="8">
        <v>45483</v>
      </c>
      <c r="AD196" s="9">
        <v>335</v>
      </c>
      <c r="AE196" s="10">
        <f t="shared" si="7"/>
        <v>-9.7546556310966759E-3</v>
      </c>
      <c r="AF196" s="12"/>
      <c r="AG196" s="8">
        <v>45483</v>
      </c>
      <c r="AH196" s="9">
        <v>298.14999999999998</v>
      </c>
      <c r="AI196" s="10">
        <f t="shared" si="8"/>
        <v>2.3533366952428469E-3</v>
      </c>
      <c r="AJ196" s="12"/>
      <c r="AK196" s="8">
        <v>45485</v>
      </c>
      <c r="AL196" s="14">
        <v>129.24</v>
      </c>
      <c r="AM196" s="117">
        <f t="shared" si="9"/>
        <v>1.4442700156985788E-2</v>
      </c>
      <c r="AN196" s="124">
        <f t="shared" si="10"/>
        <v>-3.9482162947499632E-3</v>
      </c>
    </row>
    <row r="197" spans="1:40" ht="15" customHeight="1" x14ac:dyDescent="0.2">
      <c r="A197" s="1">
        <v>45482</v>
      </c>
      <c r="B197" s="2">
        <v>1082.75</v>
      </c>
      <c r="C197" s="3">
        <f t="shared" si="0"/>
        <v>2.5927126255844701E-3</v>
      </c>
      <c r="D197" s="4"/>
      <c r="E197" s="1">
        <v>45482</v>
      </c>
      <c r="F197" s="2">
        <v>2905</v>
      </c>
      <c r="G197" s="3">
        <f t="shared" si="1"/>
        <v>2.3635767644876182E-3</v>
      </c>
      <c r="H197" s="5"/>
      <c r="I197" s="1">
        <v>45482</v>
      </c>
      <c r="J197" s="2">
        <v>265.22966500000001</v>
      </c>
      <c r="K197" s="3">
        <f t="shared" si="2"/>
        <v>-3.6956560600009958E-4</v>
      </c>
      <c r="L197" s="5"/>
      <c r="M197" s="1">
        <v>45482</v>
      </c>
      <c r="N197" s="2">
        <v>94.74</v>
      </c>
      <c r="O197" s="3">
        <f t="shared" si="3"/>
        <v>2.7519051651141435E-3</v>
      </c>
      <c r="P197" s="5"/>
      <c r="Q197" s="1">
        <v>45482</v>
      </c>
      <c r="R197" s="2">
        <v>759.2</v>
      </c>
      <c r="S197" s="3">
        <f t="shared" si="4"/>
        <v>6.6295412357464389E-3</v>
      </c>
      <c r="T197" s="5"/>
      <c r="U197" s="1">
        <v>45482</v>
      </c>
      <c r="V197" s="2">
        <v>465.65</v>
      </c>
      <c r="W197" s="3">
        <f t="shared" si="5"/>
        <v>0</v>
      </c>
      <c r="X197" s="5"/>
      <c r="Y197" s="1">
        <v>45482</v>
      </c>
      <c r="Z197" s="2">
        <v>16.850000000000001</v>
      </c>
      <c r="AA197" s="3">
        <f t="shared" si="6"/>
        <v>1.7512077294686179E-2</v>
      </c>
      <c r="AB197" s="5"/>
      <c r="AC197" s="1">
        <v>45482</v>
      </c>
      <c r="AD197" s="2">
        <v>338.3</v>
      </c>
      <c r="AE197" s="3">
        <f t="shared" si="7"/>
        <v>-2.9472443265546877E-3</v>
      </c>
      <c r="AF197" s="5"/>
      <c r="AG197" s="1">
        <v>45482</v>
      </c>
      <c r="AH197" s="2">
        <v>297.45</v>
      </c>
      <c r="AI197" s="3">
        <f t="shared" si="8"/>
        <v>-5.6827678422195493E-3</v>
      </c>
      <c r="AJ197" s="5"/>
      <c r="AK197" s="1">
        <v>45484</v>
      </c>
      <c r="AL197" s="7">
        <v>127.4</v>
      </c>
      <c r="AM197" s="116">
        <f t="shared" si="9"/>
        <v>-5.5666740790156322E-2</v>
      </c>
      <c r="AN197" s="124">
        <f t="shared" si="10"/>
        <v>-3.281650547931181E-3</v>
      </c>
    </row>
    <row r="198" spans="1:40" ht="15" customHeight="1" x14ac:dyDescent="0.2">
      <c r="A198" s="8">
        <v>45481</v>
      </c>
      <c r="B198" s="9">
        <v>1079.95</v>
      </c>
      <c r="C198" s="10">
        <f t="shared" si="0"/>
        <v>-1.9786702972543591E-2</v>
      </c>
      <c r="D198" s="11"/>
      <c r="E198" s="8">
        <v>45481</v>
      </c>
      <c r="F198" s="9">
        <v>2898.15</v>
      </c>
      <c r="G198" s="10">
        <f t="shared" si="1"/>
        <v>-1.2858067372866877E-2</v>
      </c>
      <c r="H198" s="12"/>
      <c r="I198" s="8">
        <v>45481</v>
      </c>
      <c r="J198" s="9">
        <v>265.327721</v>
      </c>
      <c r="K198" s="10">
        <f t="shared" si="2"/>
        <v>1.1399792996136027E-2</v>
      </c>
      <c r="L198" s="12"/>
      <c r="M198" s="8">
        <v>45481</v>
      </c>
      <c r="N198" s="9">
        <v>94.48</v>
      </c>
      <c r="O198" s="10">
        <f t="shared" si="3"/>
        <v>4.989443271474614E-2</v>
      </c>
      <c r="P198" s="12"/>
      <c r="Q198" s="8">
        <v>45481</v>
      </c>
      <c r="R198" s="9">
        <v>754.2</v>
      </c>
      <c r="S198" s="10">
        <f t="shared" si="4"/>
        <v>-1.1986637846335246E-2</v>
      </c>
      <c r="T198" s="12"/>
      <c r="U198" s="8">
        <v>45481</v>
      </c>
      <c r="V198" s="9">
        <v>465.65</v>
      </c>
      <c r="W198" s="10">
        <f t="shared" si="5"/>
        <v>-1.7305054342091508E-2</v>
      </c>
      <c r="X198" s="12"/>
      <c r="Y198" s="8">
        <v>45481</v>
      </c>
      <c r="Z198" s="9">
        <v>16.559999999999999</v>
      </c>
      <c r="AA198" s="10">
        <f t="shared" si="6"/>
        <v>-3.1012287887653645E-2</v>
      </c>
      <c r="AB198" s="12"/>
      <c r="AC198" s="8">
        <v>45481</v>
      </c>
      <c r="AD198" s="9">
        <v>339.3</v>
      </c>
      <c r="AE198" s="10">
        <f t="shared" si="7"/>
        <v>1.9224992490237458E-2</v>
      </c>
      <c r="AF198" s="12"/>
      <c r="AG198" s="8">
        <v>45481</v>
      </c>
      <c r="AH198" s="9">
        <v>299.14999999999998</v>
      </c>
      <c r="AI198" s="10">
        <f t="shared" si="8"/>
        <v>3.7994448299791816E-2</v>
      </c>
      <c r="AJ198" s="12"/>
      <c r="AK198" s="8">
        <v>45483</v>
      </c>
      <c r="AL198" s="14">
        <v>134.91</v>
      </c>
      <c r="AM198" s="117">
        <f t="shared" si="9"/>
        <v>2.6868625361546661E-2</v>
      </c>
      <c r="AN198" s="124">
        <f t="shared" si="10"/>
        <v>5.2433541440967228E-3</v>
      </c>
    </row>
    <row r="199" spans="1:40" ht="15" customHeight="1" x14ac:dyDescent="0.2">
      <c r="A199" s="1">
        <v>45478</v>
      </c>
      <c r="B199" s="2">
        <v>1101.75</v>
      </c>
      <c r="C199" s="3">
        <f t="shared" si="0"/>
        <v>-1.721560277261891E-3</v>
      </c>
      <c r="D199" s="4"/>
      <c r="E199" s="1">
        <v>45478</v>
      </c>
      <c r="F199" s="2">
        <v>2935.9</v>
      </c>
      <c r="G199" s="3">
        <f t="shared" si="1"/>
        <v>3.4072711165622493E-4</v>
      </c>
      <c r="H199" s="5"/>
      <c r="I199" s="1">
        <v>45478</v>
      </c>
      <c r="J199" s="2">
        <v>262.337132</v>
      </c>
      <c r="K199" s="3">
        <f t="shared" si="2"/>
        <v>8.2908829160242004E-3</v>
      </c>
      <c r="L199" s="5"/>
      <c r="M199" s="1">
        <v>45478</v>
      </c>
      <c r="N199" s="2">
        <v>89.99</v>
      </c>
      <c r="O199" s="3">
        <f t="shared" si="3"/>
        <v>1.3172708849358283E-2</v>
      </c>
      <c r="P199" s="5"/>
      <c r="Q199" s="1">
        <v>45478</v>
      </c>
      <c r="R199" s="2">
        <v>763.35</v>
      </c>
      <c r="S199" s="3">
        <f t="shared" si="4"/>
        <v>-1.5159334279447823E-2</v>
      </c>
      <c r="T199" s="5"/>
      <c r="U199" s="1">
        <v>45478</v>
      </c>
      <c r="V199" s="2">
        <v>473.85</v>
      </c>
      <c r="W199" s="3">
        <f t="shared" si="5"/>
        <v>1.0125772756341966E-2</v>
      </c>
      <c r="X199" s="5"/>
      <c r="Y199" s="1">
        <v>45478</v>
      </c>
      <c r="Z199" s="2">
        <v>17.09</v>
      </c>
      <c r="AA199" s="3">
        <f t="shared" si="6"/>
        <v>-2.231121281464532E-2</v>
      </c>
      <c r="AB199" s="5"/>
      <c r="AC199" s="1">
        <v>45478</v>
      </c>
      <c r="AD199" s="2">
        <v>332.9</v>
      </c>
      <c r="AE199" s="3">
        <f t="shared" si="7"/>
        <v>-2.994908655286066E-3</v>
      </c>
      <c r="AF199" s="5"/>
      <c r="AG199" s="1">
        <v>45478</v>
      </c>
      <c r="AH199" s="2">
        <v>288.2</v>
      </c>
      <c r="AI199" s="3">
        <f t="shared" si="8"/>
        <v>4.024544306081923E-2</v>
      </c>
      <c r="AJ199" s="5"/>
      <c r="AK199" s="1">
        <v>45482</v>
      </c>
      <c r="AL199" s="7">
        <v>131.38</v>
      </c>
      <c r="AM199" s="116">
        <f t="shared" si="9"/>
        <v>2.4804992199688014E-2</v>
      </c>
      <c r="AN199" s="124">
        <f t="shared" si="10"/>
        <v>5.4793510867246816E-3</v>
      </c>
    </row>
    <row r="200" spans="1:40" ht="15" customHeight="1" x14ac:dyDescent="0.2">
      <c r="A200" s="8">
        <v>45477</v>
      </c>
      <c r="B200" s="9">
        <v>1103.6500000000001</v>
      </c>
      <c r="C200" s="10">
        <f t="shared" si="0"/>
        <v>1.8124971679744917E-4</v>
      </c>
      <c r="D200" s="11"/>
      <c r="E200" s="8">
        <v>45477</v>
      </c>
      <c r="F200" s="9">
        <v>2934.9</v>
      </c>
      <c r="G200" s="10">
        <f t="shared" si="1"/>
        <v>3.1959802430312489E-3</v>
      </c>
      <c r="H200" s="12"/>
      <c r="I200" s="8">
        <v>45477</v>
      </c>
      <c r="J200" s="9">
        <v>260.18000999999998</v>
      </c>
      <c r="K200" s="10">
        <f t="shared" si="2"/>
        <v>-1.5398868949238809E-2</v>
      </c>
      <c r="L200" s="12"/>
      <c r="M200" s="8">
        <v>45477</v>
      </c>
      <c r="N200" s="9">
        <v>88.82</v>
      </c>
      <c r="O200" s="10">
        <f t="shared" si="3"/>
        <v>5.0922258685073274E-3</v>
      </c>
      <c r="P200" s="12"/>
      <c r="Q200" s="8">
        <v>45477</v>
      </c>
      <c r="R200" s="9">
        <v>775.1</v>
      </c>
      <c r="S200" s="10">
        <f t="shared" si="4"/>
        <v>4.9417817492553473E-2</v>
      </c>
      <c r="T200" s="12"/>
      <c r="U200" s="8">
        <v>45477</v>
      </c>
      <c r="V200" s="9">
        <v>469.1</v>
      </c>
      <c r="W200" s="10">
        <f t="shared" si="5"/>
        <v>1.1209312351800005E-2</v>
      </c>
      <c r="X200" s="12"/>
      <c r="Y200" s="8">
        <v>45477</v>
      </c>
      <c r="Z200" s="9">
        <v>17.48</v>
      </c>
      <c r="AA200" s="10">
        <f t="shared" si="6"/>
        <v>5.7240984544937312E-4</v>
      </c>
      <c r="AB200" s="12"/>
      <c r="AC200" s="8">
        <v>45477</v>
      </c>
      <c r="AD200" s="9">
        <v>333.9</v>
      </c>
      <c r="AE200" s="10">
        <f t="shared" si="7"/>
        <v>-5.2137643378519227E-3</v>
      </c>
      <c r="AF200" s="12"/>
      <c r="AG200" s="8">
        <v>45477</v>
      </c>
      <c r="AH200" s="9">
        <v>277.05</v>
      </c>
      <c r="AI200" s="10">
        <f t="shared" si="8"/>
        <v>8.5547870404079074E-3</v>
      </c>
      <c r="AJ200" s="12"/>
      <c r="AK200" s="8">
        <v>45481</v>
      </c>
      <c r="AL200" s="14">
        <v>128.19999999999999</v>
      </c>
      <c r="AM200" s="117">
        <f t="shared" si="9"/>
        <v>1.8834936024795246E-2</v>
      </c>
      <c r="AN200" s="124">
        <f t="shared" si="10"/>
        <v>7.6446085296251309E-3</v>
      </c>
    </row>
    <row r="201" spans="1:40" ht="15" customHeight="1" x14ac:dyDescent="0.2">
      <c r="A201" s="1">
        <v>45476</v>
      </c>
      <c r="B201" s="2">
        <v>1103.45</v>
      </c>
      <c r="C201" s="3">
        <f t="shared" si="0"/>
        <v>7.4408837761343882E-3</v>
      </c>
      <c r="D201" s="4"/>
      <c r="E201" s="1">
        <v>45476</v>
      </c>
      <c r="F201" s="2">
        <v>2925.55</v>
      </c>
      <c r="G201" s="3">
        <f t="shared" si="1"/>
        <v>-1.7090511348016868E-5</v>
      </c>
      <c r="H201" s="5"/>
      <c r="I201" s="1">
        <v>45476</v>
      </c>
      <c r="J201" s="2">
        <v>264.24914799999999</v>
      </c>
      <c r="K201" s="3">
        <f t="shared" si="2"/>
        <v>1.4864152885085691E-3</v>
      </c>
      <c r="L201" s="5"/>
      <c r="M201" s="1">
        <v>45476</v>
      </c>
      <c r="N201" s="2">
        <v>88.37</v>
      </c>
      <c r="O201" s="3">
        <f t="shared" si="3"/>
        <v>4.9899013900439604E-2</v>
      </c>
      <c r="P201" s="5"/>
      <c r="Q201" s="1">
        <v>45476</v>
      </c>
      <c r="R201" s="2">
        <v>738.6</v>
      </c>
      <c r="S201" s="3">
        <f t="shared" si="4"/>
        <v>1.1711526607766753E-2</v>
      </c>
      <c r="T201" s="5"/>
      <c r="U201" s="1">
        <v>45476</v>
      </c>
      <c r="V201" s="2">
        <v>463.9</v>
      </c>
      <c r="W201" s="3">
        <f t="shared" si="5"/>
        <v>1.3213934694768836E-2</v>
      </c>
      <c r="X201" s="5"/>
      <c r="Y201" s="1">
        <v>45476</v>
      </c>
      <c r="Z201" s="2">
        <v>17.47</v>
      </c>
      <c r="AA201" s="3">
        <f t="shared" si="6"/>
        <v>2.6439482961222005E-2</v>
      </c>
      <c r="AB201" s="5"/>
      <c r="AC201" s="1">
        <v>45476</v>
      </c>
      <c r="AD201" s="2">
        <v>335.65</v>
      </c>
      <c r="AE201" s="3">
        <f t="shared" si="7"/>
        <v>-2.9784065524951497E-4</v>
      </c>
      <c r="AF201" s="5"/>
      <c r="AG201" s="1">
        <v>45476</v>
      </c>
      <c r="AH201" s="2">
        <v>274.7</v>
      </c>
      <c r="AI201" s="3">
        <f t="shared" si="8"/>
        <v>-5.4575222848840532E-4</v>
      </c>
      <c r="AJ201" s="5"/>
      <c r="AK201" s="1">
        <v>45478</v>
      </c>
      <c r="AL201" s="7">
        <v>125.83</v>
      </c>
      <c r="AM201" s="116">
        <f t="shared" si="9"/>
        <v>-1.9098846273776116E-2</v>
      </c>
      <c r="AN201" s="124">
        <f t="shared" si="10"/>
        <v>9.0231727559978107E-3</v>
      </c>
    </row>
    <row r="202" spans="1:40" ht="15" customHeight="1" x14ac:dyDescent="0.2">
      <c r="A202" s="8">
        <v>45475</v>
      </c>
      <c r="B202" s="9">
        <v>1095.3</v>
      </c>
      <c r="C202" s="10">
        <f t="shared" si="0"/>
        <v>-1.0881835011513963E-2</v>
      </c>
      <c r="D202" s="11"/>
      <c r="E202" s="8">
        <v>45475</v>
      </c>
      <c r="F202" s="9">
        <v>2925.6</v>
      </c>
      <c r="G202" s="10">
        <f t="shared" si="1"/>
        <v>-7.5141744654694254E-4</v>
      </c>
      <c r="H202" s="12"/>
      <c r="I202" s="8">
        <v>45475</v>
      </c>
      <c r="J202" s="9">
        <v>263.85694699999999</v>
      </c>
      <c r="K202" s="10">
        <f t="shared" si="2"/>
        <v>2.057462961745804E-2</v>
      </c>
      <c r="L202" s="12"/>
      <c r="M202" s="8">
        <v>45475</v>
      </c>
      <c r="N202" s="9">
        <v>84.17</v>
      </c>
      <c r="O202" s="10">
        <f t="shared" si="3"/>
        <v>-2.6823910278644836E-2</v>
      </c>
      <c r="P202" s="12"/>
      <c r="Q202" s="8">
        <v>45475</v>
      </c>
      <c r="R202" s="9">
        <v>730.05</v>
      </c>
      <c r="S202" s="10">
        <f t="shared" si="4"/>
        <v>-3.8207000068227748E-3</v>
      </c>
      <c r="T202" s="12"/>
      <c r="U202" s="8">
        <v>45475</v>
      </c>
      <c r="V202" s="9">
        <v>457.85</v>
      </c>
      <c r="W202" s="10">
        <f t="shared" si="5"/>
        <v>-1.5376344086021509E-2</v>
      </c>
      <c r="X202" s="12"/>
      <c r="Y202" s="8">
        <v>45475</v>
      </c>
      <c r="Z202" s="9">
        <v>17.02</v>
      </c>
      <c r="AA202" s="10">
        <f t="shared" si="6"/>
        <v>-3.4052213393870656E-2</v>
      </c>
      <c r="AB202" s="12"/>
      <c r="AC202" s="8">
        <v>45475</v>
      </c>
      <c r="AD202" s="9">
        <v>335.75</v>
      </c>
      <c r="AE202" s="10">
        <f t="shared" si="7"/>
        <v>9.4708358388453373E-3</v>
      </c>
      <c r="AF202" s="12"/>
      <c r="AG202" s="8">
        <v>45475</v>
      </c>
      <c r="AH202" s="9">
        <v>274.85000000000002</v>
      </c>
      <c r="AI202" s="10">
        <f t="shared" si="8"/>
        <v>6.9609818648104227E-3</v>
      </c>
      <c r="AJ202" s="12"/>
      <c r="AK202" s="8">
        <v>45476</v>
      </c>
      <c r="AL202" s="14">
        <v>128.28</v>
      </c>
      <c r="AM202" s="117">
        <f t="shared" si="9"/>
        <v>4.5732452922474964E-2</v>
      </c>
      <c r="AN202" s="124">
        <f t="shared" si="10"/>
        <v>-8.9675199798319196E-4</v>
      </c>
    </row>
    <row r="203" spans="1:40" ht="15" customHeight="1" x14ac:dyDescent="0.2">
      <c r="A203" s="1">
        <v>45474</v>
      </c>
      <c r="B203" s="2">
        <v>1107.3499999999999</v>
      </c>
      <c r="C203" s="3">
        <f t="shared" si="0"/>
        <v>3.8527785332245212E-3</v>
      </c>
      <c r="D203" s="4"/>
      <c r="E203" s="1">
        <v>45474</v>
      </c>
      <c r="F203" s="2">
        <v>2927.8</v>
      </c>
      <c r="G203" s="3">
        <f t="shared" si="1"/>
        <v>3.6852299412077905E-3</v>
      </c>
      <c r="H203" s="5"/>
      <c r="I203" s="1">
        <v>45474</v>
      </c>
      <c r="J203" s="2">
        <v>258.53763099999998</v>
      </c>
      <c r="K203" s="3">
        <f t="shared" si="2"/>
        <v>2.4278917119902488E-2</v>
      </c>
      <c r="L203" s="5"/>
      <c r="M203" s="1">
        <v>45474</v>
      </c>
      <c r="N203" s="2">
        <v>86.49</v>
      </c>
      <c r="O203" s="3">
        <f t="shared" si="3"/>
        <v>3.0992966980569747E-2</v>
      </c>
      <c r="P203" s="5"/>
      <c r="Q203" s="1">
        <v>45474</v>
      </c>
      <c r="R203" s="2">
        <v>732.85</v>
      </c>
      <c r="S203" s="3">
        <f t="shared" si="4"/>
        <v>8.8773559136834379E-4</v>
      </c>
      <c r="T203" s="5"/>
      <c r="U203" s="1">
        <v>45474</v>
      </c>
      <c r="V203" s="2">
        <v>465</v>
      </c>
      <c r="W203" s="3">
        <f t="shared" si="5"/>
        <v>2.4229074889867919E-2</v>
      </c>
      <c r="X203" s="5"/>
      <c r="Y203" s="1">
        <v>45474</v>
      </c>
      <c r="Z203" s="2">
        <v>17.62</v>
      </c>
      <c r="AA203" s="3">
        <f t="shared" si="6"/>
        <v>-1.5092230296254838E-2</v>
      </c>
      <c r="AB203" s="5"/>
      <c r="AC203" s="1">
        <v>45474</v>
      </c>
      <c r="AD203" s="2">
        <v>332.6</v>
      </c>
      <c r="AE203" s="3">
        <f t="shared" si="7"/>
        <v>1.505570611261664E-3</v>
      </c>
      <c r="AF203" s="5"/>
      <c r="AG203" s="1">
        <v>45474</v>
      </c>
      <c r="AH203" s="2">
        <v>272.95</v>
      </c>
      <c r="AI203" s="3">
        <f t="shared" si="8"/>
        <v>-4.5587162654996405E-3</v>
      </c>
      <c r="AJ203" s="5"/>
      <c r="AK203" s="1">
        <v>45475</v>
      </c>
      <c r="AL203" s="7">
        <v>122.67</v>
      </c>
      <c r="AM203" s="116">
        <f t="shared" si="9"/>
        <v>-1.3113435237328996E-2</v>
      </c>
      <c r="AN203" s="124">
        <f t="shared" si="10"/>
        <v>5.6667891868319E-3</v>
      </c>
    </row>
    <row r="204" spans="1:40" ht="15" customHeight="1" x14ac:dyDescent="0.2">
      <c r="A204" s="8">
        <v>45471</v>
      </c>
      <c r="B204" s="9">
        <v>1103.0999999999999</v>
      </c>
      <c r="C204" s="10">
        <f t="shared" si="0"/>
        <v>1.048870975129379E-2</v>
      </c>
      <c r="D204" s="11"/>
      <c r="E204" s="8">
        <v>45471</v>
      </c>
      <c r="F204" s="9">
        <v>2917.05</v>
      </c>
      <c r="G204" s="10">
        <f t="shared" si="1"/>
        <v>1.2565735807140266E-2</v>
      </c>
      <c r="H204" s="12"/>
      <c r="I204" s="8">
        <v>45471</v>
      </c>
      <c r="J204" s="9">
        <v>252.40940399999999</v>
      </c>
      <c r="K204" s="10">
        <f t="shared" si="2"/>
        <v>7.9287212337266766E-3</v>
      </c>
      <c r="L204" s="12"/>
      <c r="M204" s="8">
        <v>45471</v>
      </c>
      <c r="N204" s="9">
        <v>83.89</v>
      </c>
      <c r="O204" s="10">
        <f t="shared" si="3"/>
        <v>-1.4284013807880358E-3</v>
      </c>
      <c r="P204" s="12"/>
      <c r="Q204" s="8">
        <v>45471</v>
      </c>
      <c r="R204" s="9">
        <v>732.2</v>
      </c>
      <c r="S204" s="10">
        <f t="shared" si="4"/>
        <v>5.2859202306583253E-3</v>
      </c>
      <c r="T204" s="12"/>
      <c r="U204" s="8">
        <v>45471</v>
      </c>
      <c r="V204" s="9">
        <v>454</v>
      </c>
      <c r="W204" s="10">
        <f t="shared" si="5"/>
        <v>2.413715316941123E-2</v>
      </c>
      <c r="X204" s="12"/>
      <c r="Y204" s="8">
        <v>45471</v>
      </c>
      <c r="Z204" s="9">
        <v>17.89</v>
      </c>
      <c r="AA204" s="10">
        <f t="shared" si="6"/>
        <v>-3.4017278617710534E-2</v>
      </c>
      <c r="AB204" s="12"/>
      <c r="AC204" s="8">
        <v>45471</v>
      </c>
      <c r="AD204" s="9">
        <v>332.1</v>
      </c>
      <c r="AE204" s="10">
        <f t="shared" si="7"/>
        <v>-4.6455866926418121E-3</v>
      </c>
      <c r="AF204" s="12"/>
      <c r="AG204" s="8">
        <v>45471</v>
      </c>
      <c r="AH204" s="9">
        <v>274.2</v>
      </c>
      <c r="AI204" s="10">
        <f t="shared" si="8"/>
        <v>2.5046728971962473E-2</v>
      </c>
      <c r="AJ204" s="12"/>
      <c r="AK204" s="8">
        <v>45474</v>
      </c>
      <c r="AL204" s="14">
        <v>124.3</v>
      </c>
      <c r="AM204" s="117">
        <f t="shared" si="9"/>
        <v>6.1518536506393051E-3</v>
      </c>
      <c r="AN204" s="124">
        <f t="shared" si="10"/>
        <v>5.1513556123691673E-3</v>
      </c>
    </row>
    <row r="205" spans="1:40" ht="15" customHeight="1" x14ac:dyDescent="0.2">
      <c r="A205" s="1">
        <v>45470</v>
      </c>
      <c r="B205" s="2">
        <v>1091.6500000000001</v>
      </c>
      <c r="C205" s="3">
        <f t="shared" si="0"/>
        <v>-7.3229896105075909E-4</v>
      </c>
      <c r="D205" s="4"/>
      <c r="E205" s="1">
        <v>45470</v>
      </c>
      <c r="F205" s="2">
        <v>2880.85</v>
      </c>
      <c r="G205" s="3">
        <f t="shared" si="1"/>
        <v>6.1117222833393381E-3</v>
      </c>
      <c r="H205" s="5"/>
      <c r="I205" s="1">
        <v>45470</v>
      </c>
      <c r="J205" s="2">
        <v>250.42386300000001</v>
      </c>
      <c r="K205" s="3">
        <f t="shared" si="2"/>
        <v>3.1502380183241252E-2</v>
      </c>
      <c r="L205" s="5"/>
      <c r="M205" s="1">
        <v>45470</v>
      </c>
      <c r="N205" s="2">
        <v>84.01</v>
      </c>
      <c r="O205" s="3">
        <f t="shared" si="3"/>
        <v>-5.0090456806874628E-2</v>
      </c>
      <c r="P205" s="5"/>
      <c r="Q205" s="1">
        <v>45470</v>
      </c>
      <c r="R205" s="2">
        <v>728.35</v>
      </c>
      <c r="S205" s="3">
        <f t="shared" si="4"/>
        <v>2.7466868090364471E-4</v>
      </c>
      <c r="T205" s="5"/>
      <c r="U205" s="1">
        <v>45470</v>
      </c>
      <c r="V205" s="2">
        <v>443.3</v>
      </c>
      <c r="W205" s="3">
        <f t="shared" si="5"/>
        <v>2.7143180275954748E-3</v>
      </c>
      <c r="X205" s="5"/>
      <c r="Y205" s="1">
        <v>45470</v>
      </c>
      <c r="Z205" s="2">
        <v>18.52</v>
      </c>
      <c r="AA205" s="3">
        <f t="shared" si="6"/>
        <v>2.7746947835738167E-2</v>
      </c>
      <c r="AB205" s="5"/>
      <c r="AC205" s="1">
        <v>45470</v>
      </c>
      <c r="AD205" s="2">
        <v>333.65</v>
      </c>
      <c r="AE205" s="3">
        <f t="shared" si="7"/>
        <v>-3.7324574499850716E-3</v>
      </c>
      <c r="AF205" s="5"/>
      <c r="AG205" s="1">
        <v>45470</v>
      </c>
      <c r="AH205" s="2">
        <v>267.5</v>
      </c>
      <c r="AI205" s="3">
        <f t="shared" si="8"/>
        <v>-9.3370681605975392E-4</v>
      </c>
      <c r="AJ205" s="5"/>
      <c r="AK205" s="6">
        <v>45471</v>
      </c>
      <c r="AL205" s="7">
        <v>123.54</v>
      </c>
      <c r="AM205" s="116">
        <f t="shared" si="9"/>
        <v>-3.6293249455600085E-3</v>
      </c>
      <c r="AN205" s="124">
        <f t="shared" si="10"/>
        <v>9.2317920312876543E-4</v>
      </c>
    </row>
    <row r="206" spans="1:40" ht="15" customHeight="1" x14ac:dyDescent="0.2">
      <c r="A206" s="8">
        <v>45469</v>
      </c>
      <c r="B206" s="9">
        <v>1092.45</v>
      </c>
      <c r="C206" s="10">
        <f t="shared" si="0"/>
        <v>-4.1930632149855818E-3</v>
      </c>
      <c r="D206" s="11"/>
      <c r="E206" s="8">
        <v>45469</v>
      </c>
      <c r="F206" s="9">
        <v>2863.35</v>
      </c>
      <c r="G206" s="10">
        <f t="shared" si="1"/>
        <v>1.7142157462961549E-3</v>
      </c>
      <c r="H206" s="12"/>
      <c r="I206" s="8">
        <v>45469</v>
      </c>
      <c r="J206" s="9">
        <v>242.775846</v>
      </c>
      <c r="K206" s="10">
        <f t="shared" si="2"/>
        <v>-3.3209218842300547E-3</v>
      </c>
      <c r="L206" s="12"/>
      <c r="M206" s="8">
        <v>45469</v>
      </c>
      <c r="N206" s="9">
        <v>88.44</v>
      </c>
      <c r="O206" s="10">
        <f t="shared" si="3"/>
        <v>-2.4917309812569011E-2</v>
      </c>
      <c r="P206" s="12"/>
      <c r="Q206" s="8">
        <v>45469</v>
      </c>
      <c r="R206" s="9">
        <v>728.15</v>
      </c>
      <c r="S206" s="10">
        <f t="shared" si="4"/>
        <v>2.7542518763341572E-3</v>
      </c>
      <c r="T206" s="12"/>
      <c r="U206" s="8">
        <v>45469</v>
      </c>
      <c r="V206" s="9">
        <v>442.1</v>
      </c>
      <c r="W206" s="10">
        <f t="shared" si="5"/>
        <v>-2.6318687369232485E-2</v>
      </c>
      <c r="X206" s="12"/>
      <c r="Y206" s="8">
        <v>45469</v>
      </c>
      <c r="Z206" s="9">
        <v>18.02</v>
      </c>
      <c r="AA206" s="10">
        <f t="shared" si="6"/>
        <v>4.8283885980221042E-2</v>
      </c>
      <c r="AB206" s="12"/>
      <c r="AC206" s="8">
        <v>45469</v>
      </c>
      <c r="AD206" s="9">
        <v>334.9</v>
      </c>
      <c r="AE206" s="10">
        <f t="shared" si="7"/>
        <v>-8.9498806682586363E-4</v>
      </c>
      <c r="AF206" s="12"/>
      <c r="AG206" s="8">
        <v>45469</v>
      </c>
      <c r="AH206" s="9">
        <v>267.75</v>
      </c>
      <c r="AI206" s="10">
        <f t="shared" si="8"/>
        <v>2.8089887640450062E-3</v>
      </c>
      <c r="AJ206" s="12"/>
      <c r="AK206" s="13">
        <v>45470</v>
      </c>
      <c r="AL206" s="14">
        <v>123.99</v>
      </c>
      <c r="AM206" s="117">
        <f t="shared" si="9"/>
        <v>-1.9066455696202578E-2</v>
      </c>
      <c r="AN206" s="124">
        <f t="shared" si="10"/>
        <v>-2.3150083677149222E-3</v>
      </c>
    </row>
    <row r="207" spans="1:40" ht="15" customHeight="1" x14ac:dyDescent="0.2">
      <c r="A207" s="1">
        <v>45468</v>
      </c>
      <c r="B207" s="2">
        <v>1097.05</v>
      </c>
      <c r="C207" s="3">
        <f t="shared" si="0"/>
        <v>-5.7999909375142655E-3</v>
      </c>
      <c r="D207" s="4"/>
      <c r="E207" s="1">
        <v>45468</v>
      </c>
      <c r="F207" s="2">
        <v>2858.45</v>
      </c>
      <c r="G207" s="3">
        <f t="shared" si="1"/>
        <v>-1.2983201256884458E-2</v>
      </c>
      <c r="H207" s="5"/>
      <c r="I207" s="1">
        <v>45468</v>
      </c>
      <c r="J207" s="2">
        <v>243.58477199999999</v>
      </c>
      <c r="K207" s="3">
        <f t="shared" si="2"/>
        <v>1.2842771880720472E-2</v>
      </c>
      <c r="L207" s="5"/>
      <c r="M207" s="1">
        <v>45468</v>
      </c>
      <c r="N207" s="2">
        <v>90.7</v>
      </c>
      <c r="O207" s="3">
        <f t="shared" si="3"/>
        <v>4.9890033568700032E-2</v>
      </c>
      <c r="P207" s="5"/>
      <c r="Q207" s="1">
        <v>45468</v>
      </c>
      <c r="R207" s="2">
        <v>726.15</v>
      </c>
      <c r="S207" s="3">
        <f t="shared" si="4"/>
        <v>-3.3626132308537393E-3</v>
      </c>
      <c r="T207" s="5"/>
      <c r="U207" s="1">
        <v>45468</v>
      </c>
      <c r="V207" s="2">
        <v>454.05</v>
      </c>
      <c r="W207" s="3">
        <f t="shared" si="5"/>
        <v>-2.0071220459695671E-2</v>
      </c>
      <c r="X207" s="5"/>
      <c r="Y207" s="1">
        <v>45468</v>
      </c>
      <c r="Z207" s="2">
        <v>17.190000000000001</v>
      </c>
      <c r="AA207" s="3">
        <f t="shared" si="6"/>
        <v>-4.0556199304750962E-3</v>
      </c>
      <c r="AB207" s="5"/>
      <c r="AC207" s="1">
        <v>45468</v>
      </c>
      <c r="AD207" s="2">
        <v>335.2</v>
      </c>
      <c r="AE207" s="3">
        <f t="shared" si="7"/>
        <v>-4.3071439180156768E-3</v>
      </c>
      <c r="AF207" s="5"/>
      <c r="AG207" s="1">
        <v>45468</v>
      </c>
      <c r="AH207" s="2">
        <v>267</v>
      </c>
      <c r="AI207" s="3">
        <f t="shared" si="8"/>
        <v>-1.0744720266765428E-2</v>
      </c>
      <c r="AJ207" s="5"/>
      <c r="AK207" s="6">
        <v>45469</v>
      </c>
      <c r="AL207" s="7">
        <v>126.4</v>
      </c>
      <c r="AM207" s="116">
        <f t="shared" si="9"/>
        <v>2.458561345070942E-3</v>
      </c>
      <c r="AN207" s="124">
        <f t="shared" si="10"/>
        <v>3.8668567942871143E-4</v>
      </c>
    </row>
    <row r="208" spans="1:40" ht="15" customHeight="1" x14ac:dyDescent="0.2">
      <c r="A208" s="8">
        <v>45467</v>
      </c>
      <c r="B208" s="9">
        <v>1103.45</v>
      </c>
      <c r="C208" s="10">
        <f t="shared" si="0"/>
        <v>-2.0287667584124924E-2</v>
      </c>
      <c r="D208" s="11"/>
      <c r="E208" s="8">
        <v>45467</v>
      </c>
      <c r="F208" s="9">
        <v>2896.05</v>
      </c>
      <c r="G208" s="10">
        <f t="shared" si="1"/>
        <v>1.7987789058582226E-3</v>
      </c>
      <c r="H208" s="12"/>
      <c r="I208" s="8">
        <v>45467</v>
      </c>
      <c r="J208" s="9">
        <v>240.49613500000001</v>
      </c>
      <c r="K208" s="10">
        <f t="shared" si="2"/>
        <v>0</v>
      </c>
      <c r="L208" s="12"/>
      <c r="M208" s="8">
        <v>45467</v>
      </c>
      <c r="N208" s="9">
        <v>86.39</v>
      </c>
      <c r="O208" s="10">
        <f t="shared" si="3"/>
        <v>-3.6578565852570577E-2</v>
      </c>
      <c r="P208" s="12"/>
      <c r="Q208" s="8">
        <v>45467</v>
      </c>
      <c r="R208" s="9">
        <v>728.6</v>
      </c>
      <c r="S208" s="10">
        <f t="shared" si="4"/>
        <v>-8.2352140475056013E-3</v>
      </c>
      <c r="T208" s="12"/>
      <c r="U208" s="8">
        <v>45467</v>
      </c>
      <c r="V208" s="9">
        <v>463.35</v>
      </c>
      <c r="W208" s="10">
        <f t="shared" si="5"/>
        <v>-1.4673046251993616E-2</v>
      </c>
      <c r="X208" s="12"/>
      <c r="Y208" s="8">
        <v>45467</v>
      </c>
      <c r="Z208" s="9">
        <v>17.260000000000002</v>
      </c>
      <c r="AA208" s="10">
        <f t="shared" si="6"/>
        <v>7.001166861143604E-3</v>
      </c>
      <c r="AB208" s="12"/>
      <c r="AC208" s="8">
        <v>45467</v>
      </c>
      <c r="AD208" s="9">
        <v>336.65</v>
      </c>
      <c r="AE208" s="10">
        <f t="shared" si="7"/>
        <v>-5.6121695465958243E-3</v>
      </c>
      <c r="AF208" s="12"/>
      <c r="AG208" s="8">
        <v>45467</v>
      </c>
      <c r="AH208" s="9">
        <v>269.89999999999998</v>
      </c>
      <c r="AI208" s="10">
        <f t="shared" si="8"/>
        <v>9.2712775820502635E-4</v>
      </c>
      <c r="AJ208" s="12"/>
      <c r="AK208" s="13">
        <v>45468</v>
      </c>
      <c r="AL208" s="14">
        <v>126.09</v>
      </c>
      <c r="AM208" s="117">
        <f t="shared" si="9"/>
        <v>6.7564135128270308E-2</v>
      </c>
      <c r="AN208" s="124">
        <f t="shared" si="10"/>
        <v>-8.0954546293133828E-4</v>
      </c>
    </row>
    <row r="209" spans="1:40" ht="15" customHeight="1" x14ac:dyDescent="0.2">
      <c r="A209" s="1">
        <v>45464</v>
      </c>
      <c r="B209" s="2">
        <v>1126.3</v>
      </c>
      <c r="C209" s="3">
        <f t="shared" si="0"/>
        <v>-2.4003466204506108E-2</v>
      </c>
      <c r="D209" s="4"/>
      <c r="E209" s="1">
        <v>45464</v>
      </c>
      <c r="F209" s="2">
        <v>2890.85</v>
      </c>
      <c r="G209" s="3">
        <f t="shared" si="1"/>
        <v>-8.4548104956269077E-3</v>
      </c>
      <c r="H209" s="5"/>
      <c r="I209" s="1">
        <v>45464</v>
      </c>
      <c r="J209" s="2">
        <v>240.49613500000001</v>
      </c>
      <c r="K209" s="3">
        <f t="shared" si="2"/>
        <v>3.0586975150259654E-4</v>
      </c>
      <c r="L209" s="5"/>
      <c r="M209" s="1">
        <v>45464</v>
      </c>
      <c r="N209" s="2">
        <v>89.67</v>
      </c>
      <c r="O209" s="3">
        <f t="shared" si="3"/>
        <v>-5.0005297171310525E-2</v>
      </c>
      <c r="P209" s="5"/>
      <c r="Q209" s="1">
        <v>45464</v>
      </c>
      <c r="R209" s="2">
        <v>734.65</v>
      </c>
      <c r="S209" s="3">
        <f t="shared" si="4"/>
        <v>-7.4809575625689462E-4</v>
      </c>
      <c r="T209" s="5"/>
      <c r="U209" s="1">
        <v>45464</v>
      </c>
      <c r="V209" s="2">
        <v>470.25</v>
      </c>
      <c r="W209" s="3">
        <f t="shared" si="5"/>
        <v>6.3836578359399709E-4</v>
      </c>
      <c r="X209" s="5"/>
      <c r="Y209" s="1">
        <v>45464</v>
      </c>
      <c r="Z209" s="2">
        <v>17.14</v>
      </c>
      <c r="AA209" s="3">
        <f t="shared" si="6"/>
        <v>3.6902601330913498E-2</v>
      </c>
      <c r="AB209" s="5"/>
      <c r="AC209" s="1">
        <v>45464</v>
      </c>
      <c r="AD209" s="2">
        <v>338.55</v>
      </c>
      <c r="AE209" s="3">
        <f t="shared" si="7"/>
        <v>-4.7038071439069462E-3</v>
      </c>
      <c r="AF209" s="5"/>
      <c r="AG209" s="1">
        <v>45464</v>
      </c>
      <c r="AH209" s="2">
        <v>269.64999999999998</v>
      </c>
      <c r="AI209" s="3">
        <f t="shared" si="8"/>
        <v>-8.092698179143043E-3</v>
      </c>
      <c r="AJ209" s="5"/>
      <c r="AK209" s="6">
        <v>45467</v>
      </c>
      <c r="AL209" s="7">
        <v>118.11</v>
      </c>
      <c r="AM209" s="116">
        <f t="shared" si="9"/>
        <v>-6.6840483526902084E-2</v>
      </c>
      <c r="AN209" s="124">
        <f t="shared" si="10"/>
        <v>-1.2500182161164242E-2</v>
      </c>
    </row>
    <row r="210" spans="1:40" ht="15" customHeight="1" x14ac:dyDescent="0.2">
      <c r="A210" s="8">
        <v>45463</v>
      </c>
      <c r="B210" s="9">
        <v>1154</v>
      </c>
      <c r="C210" s="10">
        <f t="shared" si="0"/>
        <v>4.2598364728734683E-2</v>
      </c>
      <c r="D210" s="11"/>
      <c r="E210" s="8">
        <v>45463</v>
      </c>
      <c r="F210" s="9">
        <v>2915.5</v>
      </c>
      <c r="G210" s="10">
        <f t="shared" si="1"/>
        <v>8.2304526748970819E-3</v>
      </c>
      <c r="H210" s="12"/>
      <c r="I210" s="8">
        <v>45463</v>
      </c>
      <c r="J210" s="9">
        <v>240.422597</v>
      </c>
      <c r="K210" s="10">
        <f t="shared" si="2"/>
        <v>-1.079174962490459E-2</v>
      </c>
      <c r="L210" s="12"/>
      <c r="M210" s="8">
        <v>45463</v>
      </c>
      <c r="N210" s="9">
        <v>94.39</v>
      </c>
      <c r="O210" s="10">
        <f t="shared" si="3"/>
        <v>4.9944382647385988E-2</v>
      </c>
      <c r="P210" s="12"/>
      <c r="Q210" s="8">
        <v>45463</v>
      </c>
      <c r="R210" s="9">
        <v>735.2</v>
      </c>
      <c r="S210" s="10">
        <f t="shared" si="4"/>
        <v>2.545505265360215E-2</v>
      </c>
      <c r="T210" s="12"/>
      <c r="U210" s="8">
        <v>45463</v>
      </c>
      <c r="V210" s="9">
        <v>469.95</v>
      </c>
      <c r="W210" s="10">
        <f t="shared" si="5"/>
        <v>4.7942914483219967E-2</v>
      </c>
      <c r="X210" s="12"/>
      <c r="Y210" s="8">
        <v>45463</v>
      </c>
      <c r="Z210" s="9">
        <v>16.53</v>
      </c>
      <c r="AA210" s="10">
        <f t="shared" si="6"/>
        <v>-2.3049645390070927E-2</v>
      </c>
      <c r="AB210" s="12"/>
      <c r="AC210" s="8">
        <v>45463</v>
      </c>
      <c r="AD210" s="9">
        <v>340.15</v>
      </c>
      <c r="AE210" s="10">
        <f t="shared" si="7"/>
        <v>9.0477603085137304E-3</v>
      </c>
      <c r="AF210" s="12"/>
      <c r="AG210" s="8">
        <v>45463</v>
      </c>
      <c r="AH210" s="9">
        <v>271.85000000000002</v>
      </c>
      <c r="AI210" s="10">
        <f t="shared" si="8"/>
        <v>1.1047689191678867E-3</v>
      </c>
      <c r="AJ210" s="12"/>
      <c r="AK210" s="13">
        <v>45464</v>
      </c>
      <c r="AL210" s="14">
        <v>126.57</v>
      </c>
      <c r="AM210" s="117">
        <f t="shared" si="9"/>
        <v>-3.2191466585104855E-2</v>
      </c>
      <c r="AN210" s="124">
        <f t="shared" si="10"/>
        <v>1.1829083481544111E-2</v>
      </c>
    </row>
    <row r="211" spans="1:40" ht="15" customHeight="1" x14ac:dyDescent="0.2">
      <c r="A211" s="1">
        <v>45462</v>
      </c>
      <c r="B211" s="2">
        <v>1106.8499999999999</v>
      </c>
      <c r="C211" s="3">
        <f t="shared" si="0"/>
        <v>-1.2710730532512704E-2</v>
      </c>
      <c r="D211" s="4"/>
      <c r="E211" s="1">
        <v>45462</v>
      </c>
      <c r="F211" s="2">
        <v>2891.7</v>
      </c>
      <c r="G211" s="3">
        <f t="shared" si="1"/>
        <v>-9.182799383244844E-3</v>
      </c>
      <c r="H211" s="5"/>
      <c r="I211" s="1">
        <v>45462</v>
      </c>
      <c r="J211" s="2">
        <v>243.04548299999999</v>
      </c>
      <c r="K211" s="3">
        <f t="shared" si="2"/>
        <v>7.9292265514965266E-3</v>
      </c>
      <c r="L211" s="5"/>
      <c r="M211" s="1">
        <v>45462</v>
      </c>
      <c r="N211" s="2">
        <v>89.9</v>
      </c>
      <c r="O211" s="3">
        <f t="shared" si="3"/>
        <v>4.9988320485867765E-2</v>
      </c>
      <c r="P211" s="5"/>
      <c r="Q211" s="1">
        <v>45462</v>
      </c>
      <c r="R211" s="2">
        <v>716.95</v>
      </c>
      <c r="S211" s="3">
        <f t="shared" si="4"/>
        <v>-4.1126120101645069E-2</v>
      </c>
      <c r="T211" s="5"/>
      <c r="U211" s="1">
        <v>45462</v>
      </c>
      <c r="V211" s="2">
        <v>448.45</v>
      </c>
      <c r="W211" s="3">
        <f t="shared" si="5"/>
        <v>-8.512049524651788E-3</v>
      </c>
      <c r="X211" s="5"/>
      <c r="Y211" s="1">
        <v>45462</v>
      </c>
      <c r="Z211" s="2">
        <v>16.920000000000002</v>
      </c>
      <c r="AA211" s="3">
        <f t="shared" si="6"/>
        <v>4.1543026706232222E-3</v>
      </c>
      <c r="AB211" s="5"/>
      <c r="AC211" s="1">
        <v>45462</v>
      </c>
      <c r="AD211" s="2">
        <v>337.1</v>
      </c>
      <c r="AE211" s="3">
        <f t="shared" si="7"/>
        <v>-1.3028839115795554E-2</v>
      </c>
      <c r="AF211" s="5"/>
      <c r="AG211" s="1">
        <v>45462</v>
      </c>
      <c r="AH211" s="2">
        <v>271.55</v>
      </c>
      <c r="AI211" s="3">
        <f t="shared" si="8"/>
        <v>-1.5409717186366967E-2</v>
      </c>
      <c r="AJ211" s="5"/>
      <c r="AK211" s="6">
        <v>45463</v>
      </c>
      <c r="AL211" s="7">
        <v>130.78</v>
      </c>
      <c r="AM211" s="116">
        <f t="shared" si="9"/>
        <v>-3.5403451836554134E-2</v>
      </c>
      <c r="AN211" s="124">
        <f t="shared" si="10"/>
        <v>-7.3301857972783548E-3</v>
      </c>
    </row>
    <row r="212" spans="1:40" ht="15" customHeight="1" x14ac:dyDescent="0.2">
      <c r="A212" s="8">
        <v>45461</v>
      </c>
      <c r="B212" s="9">
        <v>1121.0999999999999</v>
      </c>
      <c r="C212" s="10">
        <f t="shared" si="0"/>
        <v>1.3790297056562872E-2</v>
      </c>
      <c r="D212" s="11"/>
      <c r="E212" s="8">
        <v>45461</v>
      </c>
      <c r="F212" s="9">
        <v>2918.5</v>
      </c>
      <c r="G212" s="10">
        <f t="shared" si="1"/>
        <v>-1.0610624315443573E-3</v>
      </c>
      <c r="H212" s="12"/>
      <c r="I212" s="8">
        <v>45461</v>
      </c>
      <c r="J212" s="9">
        <v>241.13348099999999</v>
      </c>
      <c r="K212" s="10">
        <f t="shared" si="2"/>
        <v>3.0052379156614961E-2</v>
      </c>
      <c r="L212" s="12"/>
      <c r="M212" s="8">
        <v>45461</v>
      </c>
      <c r="N212" s="9">
        <v>85.62</v>
      </c>
      <c r="O212" s="10">
        <f t="shared" si="3"/>
        <v>4.9908031882280879E-2</v>
      </c>
      <c r="P212" s="12"/>
      <c r="Q212" s="8">
        <v>45461</v>
      </c>
      <c r="R212" s="9">
        <v>747.7</v>
      </c>
      <c r="S212" s="10">
        <f t="shared" si="4"/>
        <v>3.3591374066906265E-2</v>
      </c>
      <c r="T212" s="12"/>
      <c r="U212" s="8">
        <v>45461</v>
      </c>
      <c r="V212" s="9">
        <v>452.3</v>
      </c>
      <c r="W212" s="10">
        <f t="shared" si="5"/>
        <v>1.050044682752449E-2</v>
      </c>
      <c r="X212" s="12"/>
      <c r="Y212" s="8">
        <v>45461</v>
      </c>
      <c r="Z212" s="9">
        <v>16.850000000000001</v>
      </c>
      <c r="AA212" s="10">
        <f t="shared" si="6"/>
        <v>7.1727435744173285E-3</v>
      </c>
      <c r="AB212" s="12"/>
      <c r="AC212" s="8">
        <v>45461</v>
      </c>
      <c r="AD212" s="9">
        <v>341.55</v>
      </c>
      <c r="AE212" s="10">
        <f t="shared" si="7"/>
        <v>-8.2752613240416606E-3</v>
      </c>
      <c r="AF212" s="12"/>
      <c r="AG212" s="8">
        <v>45461</v>
      </c>
      <c r="AH212" s="9">
        <v>275.8</v>
      </c>
      <c r="AI212" s="10">
        <f t="shared" si="8"/>
        <v>1.4524328249818641E-3</v>
      </c>
      <c r="AJ212" s="12"/>
      <c r="AK212" s="13">
        <v>45461</v>
      </c>
      <c r="AL212" s="14">
        <v>135.58000000000001</v>
      </c>
      <c r="AM212" s="117">
        <f t="shared" si="9"/>
        <v>3.5119865628340463E-2</v>
      </c>
      <c r="AN212" s="124">
        <f t="shared" si="10"/>
        <v>1.722512472620431E-2</v>
      </c>
    </row>
    <row r="213" spans="1:40" ht="15" customHeight="1" x14ac:dyDescent="0.2">
      <c r="A213" s="1">
        <v>45457</v>
      </c>
      <c r="B213" s="2">
        <v>1105.8499999999999</v>
      </c>
      <c r="C213" s="3">
        <f t="shared" si="0"/>
        <v>-9.3612828092807243E-3</v>
      </c>
      <c r="D213" s="4"/>
      <c r="E213" s="1">
        <v>45457</v>
      </c>
      <c r="F213" s="2">
        <v>2921.6</v>
      </c>
      <c r="G213" s="3">
        <f t="shared" si="1"/>
        <v>3.9862542955326763E-3</v>
      </c>
      <c r="H213" s="5"/>
      <c r="I213" s="1">
        <v>45457</v>
      </c>
      <c r="J213" s="2">
        <v>234.09827100000001</v>
      </c>
      <c r="K213" s="3">
        <f t="shared" si="2"/>
        <v>-1.0567780510850167E-2</v>
      </c>
      <c r="L213" s="5"/>
      <c r="M213" s="1">
        <v>45457</v>
      </c>
      <c r="N213" s="2">
        <v>81.55</v>
      </c>
      <c r="O213" s="3">
        <f t="shared" si="3"/>
        <v>4.9954937556327961E-2</v>
      </c>
      <c r="P213" s="5"/>
      <c r="Q213" s="1">
        <v>45457</v>
      </c>
      <c r="R213" s="2">
        <v>723.4</v>
      </c>
      <c r="S213" s="3">
        <f t="shared" si="4"/>
        <v>3.8856508465168194E-3</v>
      </c>
      <c r="T213" s="5"/>
      <c r="U213" s="1">
        <v>45457</v>
      </c>
      <c r="V213" s="2">
        <v>447.6</v>
      </c>
      <c r="W213" s="3">
        <f t="shared" si="5"/>
        <v>1.7735334242837686E-2</v>
      </c>
      <c r="X213" s="5"/>
      <c r="Y213" s="1">
        <v>45457</v>
      </c>
      <c r="Z213" s="2">
        <v>16.73</v>
      </c>
      <c r="AA213" s="3">
        <f t="shared" si="6"/>
        <v>4.1070317361543207E-2</v>
      </c>
      <c r="AB213" s="5"/>
      <c r="AC213" s="1">
        <v>45457</v>
      </c>
      <c r="AD213" s="2">
        <v>344.4</v>
      </c>
      <c r="AE213" s="3">
        <f t="shared" si="7"/>
        <v>2.904443799012224E-4</v>
      </c>
      <c r="AF213" s="5"/>
      <c r="AG213" s="1">
        <v>45457</v>
      </c>
      <c r="AH213" s="2">
        <v>275.39999999999998</v>
      </c>
      <c r="AI213" s="3">
        <f t="shared" si="8"/>
        <v>-4.1583800397759774E-3</v>
      </c>
      <c r="AJ213" s="5"/>
      <c r="AK213" s="6">
        <v>45460</v>
      </c>
      <c r="AL213" s="7">
        <v>130.97999999999999</v>
      </c>
      <c r="AM213" s="116">
        <f t="shared" si="9"/>
        <v>-6.8243858052775552E-3</v>
      </c>
      <c r="AN213" s="124">
        <f t="shared" si="10"/>
        <v>8.6011109517475162E-3</v>
      </c>
    </row>
    <row r="214" spans="1:40" ht="15" customHeight="1" x14ac:dyDescent="0.2">
      <c r="A214" s="8">
        <v>45456</v>
      </c>
      <c r="B214" s="9">
        <v>1116.3</v>
      </c>
      <c r="C214" s="10">
        <f t="shared" si="0"/>
        <v>-6.4969740121039177E-3</v>
      </c>
      <c r="D214" s="11"/>
      <c r="E214" s="8">
        <v>45456</v>
      </c>
      <c r="F214" s="9">
        <v>2910</v>
      </c>
      <c r="G214" s="10">
        <f t="shared" si="1"/>
        <v>1.4453850918851874E-3</v>
      </c>
      <c r="H214" s="12"/>
      <c r="I214" s="8">
        <v>45456</v>
      </c>
      <c r="J214" s="9">
        <v>236.59859299999999</v>
      </c>
      <c r="K214" s="10">
        <f t="shared" si="2"/>
        <v>1.1952232046286593E-2</v>
      </c>
      <c r="L214" s="12"/>
      <c r="M214" s="8">
        <v>45456</v>
      </c>
      <c r="N214" s="9">
        <v>77.67</v>
      </c>
      <c r="O214" s="10">
        <f t="shared" si="3"/>
        <v>-1.1077158135981757E-2</v>
      </c>
      <c r="P214" s="12"/>
      <c r="Q214" s="8">
        <v>45456</v>
      </c>
      <c r="R214" s="9">
        <v>720.6</v>
      </c>
      <c r="S214" s="10">
        <f t="shared" si="4"/>
        <v>-5.3830227743271175E-3</v>
      </c>
      <c r="T214" s="12"/>
      <c r="U214" s="8">
        <v>45456</v>
      </c>
      <c r="V214" s="9">
        <v>439.8</v>
      </c>
      <c r="W214" s="10">
        <f t="shared" si="5"/>
        <v>-1.0016882386043924E-2</v>
      </c>
      <c r="X214" s="12"/>
      <c r="Y214" s="8">
        <v>45456</v>
      </c>
      <c r="Z214" s="9">
        <v>16.07</v>
      </c>
      <c r="AA214" s="10">
        <f t="shared" si="6"/>
        <v>-2.1911138161898935E-2</v>
      </c>
      <c r="AB214" s="12"/>
      <c r="AC214" s="8">
        <v>45456</v>
      </c>
      <c r="AD214" s="9">
        <v>344.3</v>
      </c>
      <c r="AE214" s="10">
        <f t="shared" si="7"/>
        <v>-4.3547684714750901E-4</v>
      </c>
      <c r="AF214" s="12"/>
      <c r="AG214" s="8">
        <v>45456</v>
      </c>
      <c r="AH214" s="9">
        <v>276.55</v>
      </c>
      <c r="AI214" s="10">
        <f t="shared" si="8"/>
        <v>3.8112522686026828E-3</v>
      </c>
      <c r="AJ214" s="12"/>
      <c r="AK214" s="13">
        <v>45457</v>
      </c>
      <c r="AL214" s="14">
        <v>131.88</v>
      </c>
      <c r="AM214" s="117">
        <f t="shared" si="9"/>
        <v>1.7514080703649348E-2</v>
      </c>
      <c r="AN214" s="124">
        <f t="shared" si="10"/>
        <v>-2.0597702207079353E-3</v>
      </c>
    </row>
    <row r="215" spans="1:40" ht="15" customHeight="1" x14ac:dyDescent="0.2">
      <c r="A215" s="1">
        <v>45455</v>
      </c>
      <c r="B215" s="2">
        <v>1123.5999999999999</v>
      </c>
      <c r="C215" s="3">
        <f t="shared" si="0"/>
        <v>1.09771459420549E-2</v>
      </c>
      <c r="D215" s="4"/>
      <c r="E215" s="1">
        <v>45455</v>
      </c>
      <c r="F215" s="2">
        <v>2905.8</v>
      </c>
      <c r="G215" s="3">
        <f t="shared" si="1"/>
        <v>1.1541973160607011E-3</v>
      </c>
      <c r="H215" s="5"/>
      <c r="I215" s="1">
        <v>45455</v>
      </c>
      <c r="J215" s="2">
        <v>233.804112</v>
      </c>
      <c r="K215" s="3">
        <f t="shared" si="2"/>
        <v>1.7855291857411526E-3</v>
      </c>
      <c r="L215" s="5"/>
      <c r="M215" s="1">
        <v>45455</v>
      </c>
      <c r="N215" s="2">
        <v>78.540000000000006</v>
      </c>
      <c r="O215" s="3">
        <f t="shared" si="3"/>
        <v>5.0000000000000044E-2</v>
      </c>
      <c r="P215" s="5"/>
      <c r="Q215" s="1">
        <v>45455</v>
      </c>
      <c r="R215" s="2">
        <v>724.5</v>
      </c>
      <c r="S215" s="3">
        <f t="shared" si="4"/>
        <v>8.2884376295067064E-4</v>
      </c>
      <c r="T215" s="5"/>
      <c r="U215" s="1">
        <v>45455</v>
      </c>
      <c r="V215" s="2">
        <v>444.25</v>
      </c>
      <c r="W215" s="3">
        <f t="shared" si="5"/>
        <v>1.1267605633802358E-3</v>
      </c>
      <c r="X215" s="5"/>
      <c r="Y215" s="1">
        <v>45455</v>
      </c>
      <c r="Z215" s="2">
        <v>16.43</v>
      </c>
      <c r="AA215" s="3">
        <f t="shared" si="6"/>
        <v>1.4823965410747375E-2</v>
      </c>
      <c r="AB215" s="5"/>
      <c r="AC215" s="1">
        <v>45455</v>
      </c>
      <c r="AD215" s="2">
        <v>344.45</v>
      </c>
      <c r="AE215" s="3">
        <f t="shared" si="7"/>
        <v>1.599302122710089E-3</v>
      </c>
      <c r="AF215" s="5"/>
      <c r="AG215" s="1">
        <v>45455</v>
      </c>
      <c r="AH215" s="2">
        <v>275.5</v>
      </c>
      <c r="AI215" s="3">
        <f t="shared" si="8"/>
        <v>7.1284957046242603E-3</v>
      </c>
      <c r="AJ215" s="5"/>
      <c r="AK215" s="6">
        <v>45456</v>
      </c>
      <c r="AL215" s="7">
        <v>129.61000000000001</v>
      </c>
      <c r="AM215" s="116">
        <f t="shared" si="9"/>
        <v>3.522364217252405E-2</v>
      </c>
      <c r="AN215" s="124">
        <f t="shared" si="10"/>
        <v>1.2464788218079347E-2</v>
      </c>
    </row>
    <row r="216" spans="1:40" ht="15" customHeight="1" x14ac:dyDescent="0.2">
      <c r="A216" s="8">
        <v>45454</v>
      </c>
      <c r="B216" s="9">
        <v>1111.4000000000001</v>
      </c>
      <c r="C216" s="10">
        <f t="shared" si="0"/>
        <v>2.3388581952118015E-2</v>
      </c>
      <c r="D216" s="11"/>
      <c r="E216" s="8">
        <v>45454</v>
      </c>
      <c r="F216" s="9">
        <v>2902.45</v>
      </c>
      <c r="G216" s="10">
        <f t="shared" si="1"/>
        <v>-1.1948732787527172E-2</v>
      </c>
      <c r="H216" s="12"/>
      <c r="I216" s="8">
        <v>45454</v>
      </c>
      <c r="J216" s="9">
        <v>233.38739200000001</v>
      </c>
      <c r="K216" s="10">
        <f t="shared" si="2"/>
        <v>1.6833008368828395E-3</v>
      </c>
      <c r="L216" s="12"/>
      <c r="M216" s="8">
        <v>45454</v>
      </c>
      <c r="N216" s="9">
        <v>74.8</v>
      </c>
      <c r="O216" s="10">
        <f t="shared" si="3"/>
        <v>4.9971925884334745E-2</v>
      </c>
      <c r="P216" s="12"/>
      <c r="Q216" s="8">
        <v>45454</v>
      </c>
      <c r="R216" s="9">
        <v>723.9</v>
      </c>
      <c r="S216" s="10">
        <f t="shared" si="4"/>
        <v>7.3053642245877182E-3</v>
      </c>
      <c r="T216" s="12"/>
      <c r="U216" s="8">
        <v>45454</v>
      </c>
      <c r="V216" s="9">
        <v>443.75</v>
      </c>
      <c r="W216" s="10">
        <f t="shared" si="5"/>
        <v>-7.8811078585905303E-4</v>
      </c>
      <c r="X216" s="12"/>
      <c r="Y216" s="8">
        <v>45454</v>
      </c>
      <c r="Z216" s="9">
        <v>16.190000000000001</v>
      </c>
      <c r="AA216" s="10">
        <f t="shared" si="6"/>
        <v>2.403542061986097E-2</v>
      </c>
      <c r="AB216" s="12"/>
      <c r="AC216" s="8">
        <v>45454</v>
      </c>
      <c r="AD216" s="9">
        <v>343.9</v>
      </c>
      <c r="AE216" s="10">
        <f t="shared" si="7"/>
        <v>-4.6309696092620145E-3</v>
      </c>
      <c r="AF216" s="12"/>
      <c r="AG216" s="8">
        <v>45454</v>
      </c>
      <c r="AH216" s="9">
        <v>273.55</v>
      </c>
      <c r="AI216" s="10">
        <f t="shared" si="8"/>
        <v>5.5566274358479717E-2</v>
      </c>
      <c r="AJ216" s="12"/>
      <c r="AK216" s="8">
        <v>45455</v>
      </c>
      <c r="AL216" s="14">
        <v>125.2</v>
      </c>
      <c r="AM216" s="117">
        <f t="shared" si="9"/>
        <v>3.5480936233562188E-2</v>
      </c>
      <c r="AN216" s="124">
        <f t="shared" si="10"/>
        <v>1.8006399092717795E-2</v>
      </c>
    </row>
    <row r="217" spans="1:40" ht="15" customHeight="1" x14ac:dyDescent="0.2">
      <c r="A217" s="1">
        <v>45453</v>
      </c>
      <c r="B217" s="2">
        <v>1086</v>
      </c>
      <c r="C217" s="3">
        <f t="shared" si="0"/>
        <v>2.8263030819485779E-2</v>
      </c>
      <c r="D217" s="4"/>
      <c r="E217" s="1">
        <v>45453</v>
      </c>
      <c r="F217" s="2">
        <v>2937.55</v>
      </c>
      <c r="G217" s="3">
        <f t="shared" si="1"/>
        <v>3.3644157529801877E-3</v>
      </c>
      <c r="H217" s="5"/>
      <c r="I217" s="1">
        <v>45453</v>
      </c>
      <c r="J217" s="2">
        <v>232.99519100000001</v>
      </c>
      <c r="K217" s="3">
        <f t="shared" si="2"/>
        <v>-1.9193045512524654E-2</v>
      </c>
      <c r="L217" s="5"/>
      <c r="M217" s="1">
        <v>45453</v>
      </c>
      <c r="N217" s="2">
        <v>71.239999999999995</v>
      </c>
      <c r="O217" s="3">
        <f t="shared" si="3"/>
        <v>6.2146892655365882E-3</v>
      </c>
      <c r="P217" s="5"/>
      <c r="Q217" s="1">
        <v>45453</v>
      </c>
      <c r="R217" s="2">
        <v>718.65</v>
      </c>
      <c r="S217" s="3">
        <f t="shared" si="4"/>
        <v>1.7341449603623937E-2</v>
      </c>
      <c r="T217" s="5"/>
      <c r="U217" s="1">
        <v>45453</v>
      </c>
      <c r="V217" s="2">
        <v>444.1</v>
      </c>
      <c r="W217" s="3">
        <f t="shared" si="5"/>
        <v>-3.5927493758818985E-2</v>
      </c>
      <c r="X217" s="5"/>
      <c r="Y217" s="1">
        <v>45453</v>
      </c>
      <c r="Z217" s="2">
        <v>15.81</v>
      </c>
      <c r="AA217" s="3">
        <f t="shared" si="6"/>
        <v>-2.5236593059936308E-3</v>
      </c>
      <c r="AB217" s="5"/>
      <c r="AC217" s="1">
        <v>45453</v>
      </c>
      <c r="AD217" s="2">
        <v>345.5</v>
      </c>
      <c r="AE217" s="3">
        <f t="shared" si="7"/>
        <v>1.4492753623187582E-3</v>
      </c>
      <c r="AF217" s="5"/>
      <c r="AG217" s="1">
        <v>45453</v>
      </c>
      <c r="AH217" s="2">
        <v>259.14999999999998</v>
      </c>
      <c r="AI217" s="3">
        <f t="shared" si="8"/>
        <v>-4.80030721966207E-3</v>
      </c>
      <c r="AJ217" s="5"/>
      <c r="AK217" s="1">
        <v>45454</v>
      </c>
      <c r="AL217" s="7">
        <v>120.91</v>
      </c>
      <c r="AM217" s="116">
        <f t="shared" si="9"/>
        <v>-7.2255521799819977E-3</v>
      </c>
      <c r="AN217" s="124">
        <f t="shared" si="10"/>
        <v>-1.3037197173036085E-3</v>
      </c>
    </row>
    <row r="218" spans="1:40" ht="15" customHeight="1" x14ac:dyDescent="0.2">
      <c r="A218" s="8">
        <v>45450</v>
      </c>
      <c r="B218" s="9">
        <v>1056.1500000000001</v>
      </c>
      <c r="C218" s="10">
        <f t="shared" si="0"/>
        <v>-6.7710537452388975E-3</v>
      </c>
      <c r="D218" s="11"/>
      <c r="E218" s="8">
        <v>45450</v>
      </c>
      <c r="F218" s="9">
        <v>2927.7</v>
      </c>
      <c r="G218" s="10">
        <f t="shared" si="1"/>
        <v>7.8835031671713462E-3</v>
      </c>
      <c r="H218" s="12"/>
      <c r="I218" s="8">
        <v>45450</v>
      </c>
      <c r="J218" s="9">
        <v>237.554587</v>
      </c>
      <c r="K218" s="10">
        <f t="shared" si="2"/>
        <v>5.1084577990190949E-2</v>
      </c>
      <c r="L218" s="12"/>
      <c r="M218" s="8">
        <v>45450</v>
      </c>
      <c r="N218" s="9">
        <v>70.8</v>
      </c>
      <c r="O218" s="10">
        <f t="shared" si="3"/>
        <v>4.9666419570051801E-2</v>
      </c>
      <c r="P218" s="12"/>
      <c r="Q218" s="8">
        <v>45450</v>
      </c>
      <c r="R218" s="9">
        <v>706.4</v>
      </c>
      <c r="S218" s="10">
        <f t="shared" si="4"/>
        <v>8.2786183271481573E-3</v>
      </c>
      <c r="T218" s="12"/>
      <c r="U218" s="8">
        <v>45450</v>
      </c>
      <c r="V218" s="9">
        <v>460.65</v>
      </c>
      <c r="W218" s="10">
        <f t="shared" si="5"/>
        <v>2.3894198710824543E-2</v>
      </c>
      <c r="X218" s="12"/>
      <c r="Y218" s="8">
        <v>45450</v>
      </c>
      <c r="Z218" s="9">
        <v>15.85</v>
      </c>
      <c r="AA218" s="10">
        <f t="shared" si="6"/>
        <v>5.6666666666666643E-2</v>
      </c>
      <c r="AB218" s="12"/>
      <c r="AC218" s="8">
        <v>45450</v>
      </c>
      <c r="AD218" s="9">
        <v>345</v>
      </c>
      <c r="AE218" s="10">
        <f t="shared" si="7"/>
        <v>4.5130295530644293E-3</v>
      </c>
      <c r="AF218" s="12"/>
      <c r="AG218" s="8">
        <v>45450</v>
      </c>
      <c r="AH218" s="9">
        <v>260.39999999999998</v>
      </c>
      <c r="AI218" s="10">
        <f t="shared" si="8"/>
        <v>3.2104637336503927E-2</v>
      </c>
      <c r="AJ218" s="12"/>
      <c r="AK218" s="8">
        <v>45453</v>
      </c>
      <c r="AL218" s="14">
        <v>121.79</v>
      </c>
      <c r="AM218" s="117">
        <f t="shared" si="9"/>
        <v>7.4614519224405207E-3</v>
      </c>
      <c r="AN218" s="124">
        <f t="shared" si="10"/>
        <v>2.3478204949882345E-2</v>
      </c>
    </row>
    <row r="219" spans="1:40" ht="15" customHeight="1" x14ac:dyDescent="0.2">
      <c r="A219" s="1">
        <v>45449</v>
      </c>
      <c r="B219" s="2">
        <v>1063.3499999999999</v>
      </c>
      <c r="C219" s="3">
        <f t="shared" si="0"/>
        <v>1.9413287316652372E-2</v>
      </c>
      <c r="D219" s="4"/>
      <c r="E219" s="1">
        <v>45449</v>
      </c>
      <c r="F219" s="2">
        <v>2904.8</v>
      </c>
      <c r="G219" s="3">
        <f t="shared" si="1"/>
        <v>-1.9228496665822492E-2</v>
      </c>
      <c r="H219" s="5"/>
      <c r="I219" s="1">
        <v>45449</v>
      </c>
      <c r="J219" s="2">
        <v>226.00901200000001</v>
      </c>
      <c r="K219" s="3">
        <f t="shared" si="2"/>
        <v>2.1040976720656301E-2</v>
      </c>
      <c r="L219" s="5"/>
      <c r="M219" s="1">
        <v>45449</v>
      </c>
      <c r="N219" s="2">
        <v>67.45</v>
      </c>
      <c r="O219" s="3">
        <f t="shared" si="3"/>
        <v>4.9805447470817166E-2</v>
      </c>
      <c r="P219" s="5"/>
      <c r="Q219" s="1">
        <v>45449</v>
      </c>
      <c r="R219" s="2">
        <v>700.6</v>
      </c>
      <c r="S219" s="3">
        <f t="shared" si="4"/>
        <v>7.9673293265526413E-2</v>
      </c>
      <c r="T219" s="5"/>
      <c r="U219" s="1">
        <v>45449</v>
      </c>
      <c r="V219" s="2">
        <v>449.9</v>
      </c>
      <c r="W219" s="3">
        <f t="shared" si="5"/>
        <v>2.0875879282958865E-2</v>
      </c>
      <c r="X219" s="5"/>
      <c r="Y219" s="1">
        <v>45449</v>
      </c>
      <c r="Z219" s="2">
        <v>15</v>
      </c>
      <c r="AA219" s="3">
        <f t="shared" si="6"/>
        <v>1.0101010101010166E-2</v>
      </c>
      <c r="AB219" s="5"/>
      <c r="AC219" s="1">
        <v>45449</v>
      </c>
      <c r="AD219" s="2">
        <v>343.45</v>
      </c>
      <c r="AE219" s="3">
        <f t="shared" si="7"/>
        <v>2.7678037103530784E-2</v>
      </c>
      <c r="AF219" s="5"/>
      <c r="AG219" s="1">
        <v>45449</v>
      </c>
      <c r="AH219" s="2">
        <v>252.3</v>
      </c>
      <c r="AI219" s="3">
        <f t="shared" si="8"/>
        <v>1.9393939393939519E-2</v>
      </c>
      <c r="AJ219" s="5"/>
      <c r="AK219" s="1">
        <v>45450</v>
      </c>
      <c r="AL219" s="7">
        <v>120.88800000000001</v>
      </c>
      <c r="AM219" s="116">
        <f t="shared" si="9"/>
        <v>-9.0910593563531261E-4</v>
      </c>
      <c r="AN219" s="124">
        <f t="shared" si="10"/>
        <v>2.278442680536338E-2</v>
      </c>
    </row>
    <row r="220" spans="1:40" ht="15" customHeight="1" x14ac:dyDescent="0.2">
      <c r="A220" s="8">
        <v>45448</v>
      </c>
      <c r="B220" s="9">
        <v>1043.0999999999999</v>
      </c>
      <c r="C220" s="10">
        <f t="shared" si="0"/>
        <v>4.6291188123777305E-2</v>
      </c>
      <c r="D220" s="11"/>
      <c r="E220" s="8">
        <v>45448</v>
      </c>
      <c r="F220" s="9">
        <v>2961.75</v>
      </c>
      <c r="G220" s="10">
        <f t="shared" si="1"/>
        <v>3.6428533935226382E-2</v>
      </c>
      <c r="H220" s="12"/>
      <c r="I220" s="8">
        <v>45448</v>
      </c>
      <c r="J220" s="9">
        <v>221.35155900000001</v>
      </c>
      <c r="K220" s="10">
        <f t="shared" si="2"/>
        <v>3.0469039388210994E-2</v>
      </c>
      <c r="L220" s="12"/>
      <c r="M220" s="8">
        <v>45448</v>
      </c>
      <c r="N220" s="9">
        <v>64.25</v>
      </c>
      <c r="O220" s="10">
        <f t="shared" si="3"/>
        <v>-2.2070015220700179E-2</v>
      </c>
      <c r="P220" s="12"/>
      <c r="Q220" s="8">
        <v>45448</v>
      </c>
      <c r="R220" s="9">
        <v>648.9</v>
      </c>
      <c r="S220" s="10">
        <f t="shared" si="4"/>
        <v>2.9428095502498586E-2</v>
      </c>
      <c r="T220" s="12"/>
      <c r="U220" s="8">
        <v>45448</v>
      </c>
      <c r="V220" s="9">
        <v>440.7</v>
      </c>
      <c r="W220" s="10">
        <f t="shared" si="5"/>
        <v>5.468469546487964E-2</v>
      </c>
      <c r="X220" s="12"/>
      <c r="Y220" s="8">
        <v>45448</v>
      </c>
      <c r="Z220" s="9">
        <v>14.85</v>
      </c>
      <c r="AA220" s="10">
        <f t="shared" si="6"/>
        <v>0.125</v>
      </c>
      <c r="AB220" s="12"/>
      <c r="AC220" s="8">
        <v>45448</v>
      </c>
      <c r="AD220" s="9">
        <v>334.2</v>
      </c>
      <c r="AE220" s="10">
        <f t="shared" si="7"/>
        <v>8.2968773570675225E-3</v>
      </c>
      <c r="AF220" s="12"/>
      <c r="AG220" s="8">
        <v>45448</v>
      </c>
      <c r="AH220" s="9">
        <v>247.5</v>
      </c>
      <c r="AI220" s="10">
        <f t="shared" si="8"/>
        <v>4.7397376216673726E-2</v>
      </c>
      <c r="AJ220" s="12"/>
      <c r="AK220" s="8">
        <v>45449</v>
      </c>
      <c r="AL220" s="14">
        <v>120.998</v>
      </c>
      <c r="AM220" s="117">
        <f t="shared" si="9"/>
        <v>-1.1777196994446237E-2</v>
      </c>
      <c r="AN220" s="124">
        <f t="shared" si="10"/>
        <v>3.4414859377318772E-2</v>
      </c>
    </row>
    <row r="221" spans="1:40" ht="15" customHeight="1" x14ac:dyDescent="0.2">
      <c r="A221" s="1">
        <v>45447</v>
      </c>
      <c r="B221" s="2">
        <v>996.95</v>
      </c>
      <c r="C221" s="3">
        <f t="shared" si="0"/>
        <v>-6.0234717443559238E-2</v>
      </c>
      <c r="D221" s="4"/>
      <c r="E221" s="1">
        <v>45447</v>
      </c>
      <c r="F221" s="2">
        <v>2857.65</v>
      </c>
      <c r="G221" s="3">
        <f t="shared" si="1"/>
        <v>-3.0699994767044991E-3</v>
      </c>
      <c r="H221" s="5"/>
      <c r="I221" s="1">
        <v>45447</v>
      </c>
      <c r="J221" s="2">
        <v>214.80660800000001</v>
      </c>
      <c r="K221" s="3">
        <f t="shared" si="2"/>
        <v>-1.3397928734008802E-2</v>
      </c>
      <c r="L221" s="5"/>
      <c r="M221" s="1">
        <v>45447</v>
      </c>
      <c r="N221" s="2">
        <v>65.7</v>
      </c>
      <c r="O221" s="3">
        <f t="shared" si="3"/>
        <v>-4.9891540130151846E-2</v>
      </c>
      <c r="P221" s="5"/>
      <c r="Q221" s="1">
        <v>45447</v>
      </c>
      <c r="R221" s="2">
        <v>630.35</v>
      </c>
      <c r="S221" s="3">
        <f t="shared" si="4"/>
        <v>-8.9615829000577629E-2</v>
      </c>
      <c r="T221" s="5"/>
      <c r="U221" s="1">
        <v>45447</v>
      </c>
      <c r="V221" s="2">
        <v>417.85</v>
      </c>
      <c r="W221" s="3">
        <f t="shared" si="5"/>
        <v>-8.7364857486076253E-2</v>
      </c>
      <c r="X221" s="5"/>
      <c r="Y221" s="1">
        <v>45447</v>
      </c>
      <c r="Z221" s="2">
        <v>13.2</v>
      </c>
      <c r="AA221" s="3">
        <f t="shared" si="6"/>
        <v>-0.17500000000000004</v>
      </c>
      <c r="AB221" s="5"/>
      <c r="AC221" s="1">
        <v>45447</v>
      </c>
      <c r="AD221" s="2">
        <v>331.45</v>
      </c>
      <c r="AE221" s="3">
        <f t="shared" si="7"/>
        <v>-9.9932111337406648E-2</v>
      </c>
      <c r="AF221" s="5"/>
      <c r="AG221" s="1">
        <v>45447</v>
      </c>
      <c r="AH221" s="2">
        <v>236.3</v>
      </c>
      <c r="AI221" s="3">
        <f t="shared" si="8"/>
        <v>-0.16825061598028868</v>
      </c>
      <c r="AJ221" s="5"/>
      <c r="AK221" s="1">
        <v>45448</v>
      </c>
      <c r="AL221" s="7">
        <v>122.44</v>
      </c>
      <c r="AM221" s="116">
        <f t="shared" si="9"/>
        <v>5.1555776943754905E-2</v>
      </c>
      <c r="AN221" s="124">
        <f t="shared" si="10"/>
        <v>-6.9520182264501865E-2</v>
      </c>
    </row>
    <row r="222" spans="1:40" ht="15" customHeight="1" x14ac:dyDescent="0.2">
      <c r="A222" s="8">
        <v>45446</v>
      </c>
      <c r="B222" s="9">
        <v>1060.8499999999999</v>
      </c>
      <c r="C222" s="10">
        <f t="shared" si="0"/>
        <v>2.9801485220598778E-2</v>
      </c>
      <c r="D222" s="11"/>
      <c r="E222" s="8">
        <v>45446</v>
      </c>
      <c r="F222" s="9">
        <v>2866.45</v>
      </c>
      <c r="G222" s="10">
        <f t="shared" si="1"/>
        <v>-5.1193946966541226E-3</v>
      </c>
      <c r="H222" s="12"/>
      <c r="I222" s="8">
        <v>45446</v>
      </c>
      <c r="J222" s="9">
        <v>217.72365400000001</v>
      </c>
      <c r="K222" s="10">
        <f t="shared" si="2"/>
        <v>1.3464170609426285E-2</v>
      </c>
      <c r="L222" s="12"/>
      <c r="M222" s="8">
        <v>45446</v>
      </c>
      <c r="N222" s="9">
        <v>69.150000000000006</v>
      </c>
      <c r="O222" s="10">
        <f t="shared" si="3"/>
        <v>4.9317147192716293E-2</v>
      </c>
      <c r="P222" s="12"/>
      <c r="Q222" s="8">
        <v>45446</v>
      </c>
      <c r="R222" s="9">
        <v>692.4</v>
      </c>
      <c r="S222" s="10">
        <f t="shared" si="4"/>
        <v>1.7786270762898848E-2</v>
      </c>
      <c r="T222" s="12"/>
      <c r="U222" s="8">
        <v>45446</v>
      </c>
      <c r="V222" s="9">
        <v>457.85</v>
      </c>
      <c r="W222" s="10">
        <f t="shared" si="5"/>
        <v>1.7444444444444596E-2</v>
      </c>
      <c r="X222" s="12"/>
      <c r="Y222" s="8">
        <v>45446</v>
      </c>
      <c r="Z222" s="9">
        <v>16</v>
      </c>
      <c r="AA222" s="10">
        <f t="shared" si="6"/>
        <v>4.9180327868852514E-2</v>
      </c>
      <c r="AB222" s="12"/>
      <c r="AC222" s="8">
        <v>45446</v>
      </c>
      <c r="AD222" s="9">
        <v>368.25</v>
      </c>
      <c r="AE222" s="10">
        <f t="shared" si="7"/>
        <v>3.5137034434293835E-2</v>
      </c>
      <c r="AF222" s="12"/>
      <c r="AG222" s="8">
        <v>45446</v>
      </c>
      <c r="AH222" s="9">
        <v>284.10000000000002</v>
      </c>
      <c r="AI222" s="10">
        <f t="shared" si="8"/>
        <v>7.4711556648382915E-2</v>
      </c>
      <c r="AJ222" s="12"/>
      <c r="AK222" s="8">
        <v>45447</v>
      </c>
      <c r="AL222" s="14">
        <v>116.437</v>
      </c>
      <c r="AM222" s="117">
        <f t="shared" si="9"/>
        <v>1.2495652173913019E-2</v>
      </c>
      <c r="AN222" s="124">
        <f t="shared" si="10"/>
        <v>2.9421869465887297E-2</v>
      </c>
    </row>
    <row r="223" spans="1:40" ht="15" customHeight="1" x14ac:dyDescent="0.2">
      <c r="A223" s="1">
        <v>45443</v>
      </c>
      <c r="B223" s="2">
        <v>1030.1500000000001</v>
      </c>
      <c r="C223" s="3">
        <f t="shared" si="0"/>
        <v>-1.2840783862775984E-2</v>
      </c>
      <c r="D223" s="4"/>
      <c r="E223" s="1">
        <v>45443</v>
      </c>
      <c r="F223" s="2">
        <v>2881.2</v>
      </c>
      <c r="G223" s="3">
        <f t="shared" si="1"/>
        <v>-8.6694177619028867E-4</v>
      </c>
      <c r="H223" s="5"/>
      <c r="I223" s="1">
        <v>45443</v>
      </c>
      <c r="J223" s="2">
        <v>214.831131</v>
      </c>
      <c r="K223" s="3">
        <f t="shared" si="2"/>
        <v>2.8607405488423332E-3</v>
      </c>
      <c r="L223" s="5"/>
      <c r="M223" s="1">
        <v>45443</v>
      </c>
      <c r="N223" s="2">
        <v>65.900000000000006</v>
      </c>
      <c r="O223" s="3">
        <f t="shared" si="3"/>
        <v>7.5930144267299937E-4</v>
      </c>
      <c r="P223" s="5"/>
      <c r="Q223" s="1">
        <v>45443</v>
      </c>
      <c r="R223" s="2">
        <v>680.3</v>
      </c>
      <c r="S223" s="3">
        <f t="shared" si="4"/>
        <v>-7.2236410069318469E-3</v>
      </c>
      <c r="T223" s="5"/>
      <c r="U223" s="1">
        <v>45443</v>
      </c>
      <c r="V223" s="2">
        <v>450</v>
      </c>
      <c r="W223" s="3">
        <f t="shared" si="5"/>
        <v>2.0871143375680523E-2</v>
      </c>
      <c r="X223" s="5"/>
      <c r="Y223" s="1">
        <v>45443</v>
      </c>
      <c r="Z223" s="2">
        <v>15.25</v>
      </c>
      <c r="AA223" s="3">
        <f t="shared" si="6"/>
        <v>4.4520547945205546E-2</v>
      </c>
      <c r="AB223" s="5"/>
      <c r="AC223" s="1">
        <v>45443</v>
      </c>
      <c r="AD223" s="2">
        <v>355.75</v>
      </c>
      <c r="AE223" s="3">
        <f t="shared" si="7"/>
        <v>3.2656023222060959E-2</v>
      </c>
      <c r="AF223" s="5"/>
      <c r="AG223" s="1">
        <v>45443</v>
      </c>
      <c r="AH223" s="2">
        <v>264.35000000000002</v>
      </c>
      <c r="AI223" s="3">
        <f t="shared" si="8"/>
        <v>-8.8113985751779866E-3</v>
      </c>
      <c r="AJ223" s="5"/>
      <c r="AK223" s="1">
        <v>45446</v>
      </c>
      <c r="AL223" s="7">
        <v>115</v>
      </c>
      <c r="AM223" s="116">
        <f t="shared" si="9"/>
        <v>4.8954238231189606E-2</v>
      </c>
      <c r="AN223" s="124">
        <f t="shared" si="10"/>
        <v>1.2087922954457587E-2</v>
      </c>
    </row>
    <row r="224" spans="1:40" ht="15" customHeight="1" x14ac:dyDescent="0.2">
      <c r="A224" s="8">
        <v>45442</v>
      </c>
      <c r="B224" s="9">
        <v>1043.55</v>
      </c>
      <c r="C224" s="10">
        <f t="shared" si="0"/>
        <v>-2.6811526625011628E-2</v>
      </c>
      <c r="D224" s="11"/>
      <c r="E224" s="8">
        <v>45442</v>
      </c>
      <c r="F224" s="9">
        <v>2883.7</v>
      </c>
      <c r="G224" s="10">
        <f t="shared" si="1"/>
        <v>-5.672120407565262E-3</v>
      </c>
      <c r="H224" s="12"/>
      <c r="I224" s="8">
        <v>45442</v>
      </c>
      <c r="J224" s="9">
        <v>214.21830800000001</v>
      </c>
      <c r="K224" s="10">
        <f t="shared" si="2"/>
        <v>-3.072311640101022E-2</v>
      </c>
      <c r="L224" s="12"/>
      <c r="M224" s="8">
        <v>45442</v>
      </c>
      <c r="N224" s="9">
        <v>65.849999999999994</v>
      </c>
      <c r="O224" s="10">
        <f t="shared" si="3"/>
        <v>1.7774343122101799E-2</v>
      </c>
      <c r="P224" s="12"/>
      <c r="Q224" s="8">
        <v>45442</v>
      </c>
      <c r="R224" s="9">
        <v>685.25</v>
      </c>
      <c r="S224" s="10">
        <f t="shared" si="4"/>
        <v>-9.1099703564455625E-3</v>
      </c>
      <c r="T224" s="12"/>
      <c r="U224" s="8">
        <v>45442</v>
      </c>
      <c r="V224" s="9">
        <v>440.8</v>
      </c>
      <c r="W224" s="10">
        <f t="shared" si="5"/>
        <v>-2.9609246009906443E-2</v>
      </c>
      <c r="X224" s="12"/>
      <c r="Y224" s="8">
        <v>45442</v>
      </c>
      <c r="Z224" s="9">
        <v>14.6</v>
      </c>
      <c r="AA224" s="10">
        <f t="shared" si="6"/>
        <v>-1.3513513513513598E-2</v>
      </c>
      <c r="AB224" s="12"/>
      <c r="AC224" s="8">
        <v>45442</v>
      </c>
      <c r="AD224" s="9">
        <v>344.5</v>
      </c>
      <c r="AE224" s="10">
        <f t="shared" si="7"/>
        <v>2.9036004645766056E-4</v>
      </c>
      <c r="AF224" s="12"/>
      <c r="AG224" s="8">
        <v>45442</v>
      </c>
      <c r="AH224" s="9">
        <v>266.7</v>
      </c>
      <c r="AI224" s="10">
        <f t="shared" si="8"/>
        <v>-1.8944270737539237E-2</v>
      </c>
      <c r="AJ224" s="12"/>
      <c r="AK224" s="13">
        <v>45443</v>
      </c>
      <c r="AL224" s="14">
        <v>109.633</v>
      </c>
      <c r="AM224" s="117">
        <f t="shared" si="9"/>
        <v>-7.846153846153836E-3</v>
      </c>
      <c r="AN224" s="124">
        <f t="shared" si="10"/>
        <v>-1.2416521472858634E-2</v>
      </c>
    </row>
    <row r="225" spans="1:40" ht="15" customHeight="1" x14ac:dyDescent="0.2">
      <c r="A225" s="1">
        <v>45441</v>
      </c>
      <c r="B225" s="2">
        <v>1072.3</v>
      </c>
      <c r="C225" s="3">
        <f t="shared" si="0"/>
        <v>-2.1981028821598025E-2</v>
      </c>
      <c r="D225" s="4"/>
      <c r="E225" s="1">
        <v>45441</v>
      </c>
      <c r="F225" s="2">
        <v>2900.15</v>
      </c>
      <c r="G225" s="3">
        <f t="shared" si="1"/>
        <v>-3.7956856279196538E-3</v>
      </c>
      <c r="H225" s="5"/>
      <c r="I225" s="1">
        <v>45441</v>
      </c>
      <c r="J225" s="2">
        <v>221.008374</v>
      </c>
      <c r="K225" s="3">
        <f t="shared" si="2"/>
        <v>-1.1511894355431984E-2</v>
      </c>
      <c r="L225" s="5"/>
      <c r="M225" s="1">
        <v>45441</v>
      </c>
      <c r="N225" s="2">
        <v>64.7</v>
      </c>
      <c r="O225" s="3">
        <f t="shared" si="3"/>
        <v>-1.5432098765431057E-3</v>
      </c>
      <c r="P225" s="5"/>
      <c r="Q225" s="1">
        <v>45441</v>
      </c>
      <c r="R225" s="2">
        <v>691.55</v>
      </c>
      <c r="S225" s="3">
        <f t="shared" si="4"/>
        <v>9.4080185265599248E-4</v>
      </c>
      <c r="T225" s="5"/>
      <c r="U225" s="1">
        <v>45441</v>
      </c>
      <c r="V225" s="2">
        <v>454.25</v>
      </c>
      <c r="W225" s="3">
        <f t="shared" si="5"/>
        <v>-1.5386306187492593E-3</v>
      </c>
      <c r="X225" s="5"/>
      <c r="Y225" s="1">
        <v>45441</v>
      </c>
      <c r="Z225" s="2">
        <v>14.8</v>
      </c>
      <c r="AA225" s="3">
        <f t="shared" si="6"/>
        <v>1.7182130584192379E-2</v>
      </c>
      <c r="AB225" s="5"/>
      <c r="AC225" s="1">
        <v>45441</v>
      </c>
      <c r="AD225" s="2">
        <v>344.4</v>
      </c>
      <c r="AE225" s="3">
        <f t="shared" si="7"/>
        <v>1.8181818181818077E-2</v>
      </c>
      <c r="AF225" s="5"/>
      <c r="AG225" s="1">
        <v>45441</v>
      </c>
      <c r="AH225" s="2">
        <v>271.85000000000002</v>
      </c>
      <c r="AI225" s="3">
        <f t="shared" si="8"/>
        <v>-8.9318264673714509E-3</v>
      </c>
      <c r="AJ225" s="5"/>
      <c r="AK225" s="6">
        <v>45442</v>
      </c>
      <c r="AL225" s="7">
        <v>110.5</v>
      </c>
      <c r="AM225" s="116">
        <f t="shared" si="9"/>
        <v>-3.7666013498802497E-2</v>
      </c>
      <c r="AN225" s="124">
        <f t="shared" si="10"/>
        <v>-5.0663538647749539E-3</v>
      </c>
    </row>
    <row r="226" spans="1:40" ht="15" customHeight="1" x14ac:dyDescent="0.2">
      <c r="A226" s="8">
        <v>45440</v>
      </c>
      <c r="B226" s="9">
        <v>1096.4000000000001</v>
      </c>
      <c r="C226" s="10">
        <f t="shared" si="0"/>
        <v>-7.9174772655296044E-3</v>
      </c>
      <c r="D226" s="11"/>
      <c r="E226" s="8">
        <v>45440</v>
      </c>
      <c r="F226" s="9">
        <v>2911.2</v>
      </c>
      <c r="G226" s="10">
        <f t="shared" si="1"/>
        <v>1.3543153570309441E-2</v>
      </c>
      <c r="H226" s="12"/>
      <c r="I226" s="8">
        <v>45440</v>
      </c>
      <c r="J226" s="9">
        <v>223.58222900000001</v>
      </c>
      <c r="K226" s="10">
        <f t="shared" si="2"/>
        <v>7.9566378654427616E-3</v>
      </c>
      <c r="L226" s="12"/>
      <c r="M226" s="8">
        <v>45440</v>
      </c>
      <c r="N226" s="9">
        <v>64.8</v>
      </c>
      <c r="O226" s="10">
        <f t="shared" si="3"/>
        <v>-2.8485757121439415E-2</v>
      </c>
      <c r="P226" s="12"/>
      <c r="Q226" s="8">
        <v>45440</v>
      </c>
      <c r="R226" s="9">
        <v>690.9</v>
      </c>
      <c r="S226" s="10">
        <f t="shared" si="4"/>
        <v>-6.8995256576110942E-3</v>
      </c>
      <c r="T226" s="12"/>
      <c r="U226" s="8">
        <v>45440</v>
      </c>
      <c r="V226" s="9">
        <v>454.95</v>
      </c>
      <c r="W226" s="10">
        <f t="shared" si="5"/>
        <v>-1.0332825755927755E-2</v>
      </c>
      <c r="X226" s="12"/>
      <c r="Y226" s="8">
        <v>45440</v>
      </c>
      <c r="Z226" s="9">
        <v>14.55</v>
      </c>
      <c r="AA226" s="10">
        <f t="shared" si="6"/>
        <v>-3.3222591362126241E-2</v>
      </c>
      <c r="AB226" s="12"/>
      <c r="AC226" s="8">
        <v>45440</v>
      </c>
      <c r="AD226" s="9">
        <v>338.25</v>
      </c>
      <c r="AE226" s="10">
        <f t="shared" si="7"/>
        <v>-8.3553210202287342E-3</v>
      </c>
      <c r="AF226" s="12"/>
      <c r="AG226" s="8">
        <v>45440</v>
      </c>
      <c r="AH226" s="9">
        <v>274.3</v>
      </c>
      <c r="AI226" s="10">
        <f t="shared" si="8"/>
        <v>-1.2065550153070315E-2</v>
      </c>
      <c r="AJ226" s="12"/>
      <c r="AK226" s="13">
        <v>45441</v>
      </c>
      <c r="AL226" s="14">
        <v>114.825</v>
      </c>
      <c r="AM226" s="117">
        <f t="shared" si="9"/>
        <v>8.1123080569969197E-3</v>
      </c>
      <c r="AN226" s="124">
        <f t="shared" si="10"/>
        <v>-7.7666948843184052E-3</v>
      </c>
    </row>
    <row r="227" spans="1:40" ht="15" customHeight="1" x14ac:dyDescent="0.2">
      <c r="A227" s="1">
        <v>45439</v>
      </c>
      <c r="B227" s="2">
        <v>1105.1500000000001</v>
      </c>
      <c r="C227" s="3">
        <f t="shared" si="0"/>
        <v>1.9275997233110465E-2</v>
      </c>
      <c r="D227" s="4"/>
      <c r="E227" s="1">
        <v>45439</v>
      </c>
      <c r="F227" s="2">
        <v>2872.3</v>
      </c>
      <c r="G227" s="3">
        <f t="shared" si="1"/>
        <v>-8.5224802156702584E-4</v>
      </c>
      <c r="H227" s="5"/>
      <c r="I227" s="1">
        <v>45439</v>
      </c>
      <c r="J227" s="2">
        <v>221.81730899999999</v>
      </c>
      <c r="K227" s="3">
        <f t="shared" si="2"/>
        <v>-2.4156111470703623E-2</v>
      </c>
      <c r="L227" s="5"/>
      <c r="M227" s="1">
        <v>45439</v>
      </c>
      <c r="N227" s="2">
        <v>66.7</v>
      </c>
      <c r="O227" s="3">
        <f t="shared" si="3"/>
        <v>-1.2583271650629113E-2</v>
      </c>
      <c r="P227" s="5"/>
      <c r="Q227" s="1">
        <v>45439</v>
      </c>
      <c r="R227" s="2">
        <v>695.7</v>
      </c>
      <c r="S227" s="3">
        <f t="shared" si="4"/>
        <v>-9.7501957156073127E-3</v>
      </c>
      <c r="T227" s="5"/>
      <c r="U227" s="1">
        <v>45439</v>
      </c>
      <c r="V227" s="2">
        <v>459.7</v>
      </c>
      <c r="W227" s="3">
        <f t="shared" si="5"/>
        <v>-2.3871527777777901E-3</v>
      </c>
      <c r="X227" s="5"/>
      <c r="Y227" s="1">
        <v>45439</v>
      </c>
      <c r="Z227" s="2">
        <v>15.05</v>
      </c>
      <c r="AA227" s="3">
        <f t="shared" si="6"/>
        <v>-3.3112582781456013E-3</v>
      </c>
      <c r="AB227" s="5"/>
      <c r="AC227" s="1">
        <v>45439</v>
      </c>
      <c r="AD227" s="2">
        <v>341.1</v>
      </c>
      <c r="AE227" s="3">
        <f t="shared" si="7"/>
        <v>-1.1447616287494577E-2</v>
      </c>
      <c r="AF227" s="5"/>
      <c r="AG227" s="1">
        <v>45439</v>
      </c>
      <c r="AH227" s="2">
        <v>277.64999999999998</v>
      </c>
      <c r="AI227" s="3">
        <f t="shared" si="8"/>
        <v>-1.9770520741394626E-2</v>
      </c>
      <c r="AJ227" s="5"/>
      <c r="AK227" s="6">
        <v>45440</v>
      </c>
      <c r="AL227" s="7">
        <v>113.901</v>
      </c>
      <c r="AM227" s="116">
        <f t="shared" si="9"/>
        <v>6.9804356197578743E-2</v>
      </c>
      <c r="AN227" s="124">
        <f t="shared" si="10"/>
        <v>4.8219784873695308E-4</v>
      </c>
    </row>
    <row r="228" spans="1:40" ht="15" customHeight="1" x14ac:dyDescent="0.2">
      <c r="A228" s="8">
        <v>45436</v>
      </c>
      <c r="B228" s="9">
        <v>1084.25</v>
      </c>
      <c r="C228" s="10">
        <f t="shared" si="0"/>
        <v>-4.2246406759424149E-3</v>
      </c>
      <c r="D228" s="11"/>
      <c r="E228" s="8">
        <v>45436</v>
      </c>
      <c r="F228" s="9">
        <v>2874.75</v>
      </c>
      <c r="G228" s="10">
        <f t="shared" si="1"/>
        <v>-9.9870856650882134E-3</v>
      </c>
      <c r="H228" s="12"/>
      <c r="I228" s="8">
        <v>45436</v>
      </c>
      <c r="J228" s="9">
        <v>227.30819099999999</v>
      </c>
      <c r="K228" s="10">
        <f t="shared" si="2"/>
        <v>-4.6157148060279596E-3</v>
      </c>
      <c r="L228" s="12"/>
      <c r="M228" s="8">
        <v>45436</v>
      </c>
      <c r="N228" s="9">
        <v>67.55</v>
      </c>
      <c r="O228" s="10">
        <f t="shared" si="3"/>
        <v>-5.1546391752578247E-3</v>
      </c>
      <c r="P228" s="12"/>
      <c r="Q228" s="8">
        <v>45436</v>
      </c>
      <c r="R228" s="9">
        <v>702.55</v>
      </c>
      <c r="S228" s="10">
        <f t="shared" si="4"/>
        <v>-3.8284296348812807E-3</v>
      </c>
      <c r="T228" s="12"/>
      <c r="U228" s="8">
        <v>45436</v>
      </c>
      <c r="V228" s="9">
        <v>460.8</v>
      </c>
      <c r="W228" s="10">
        <f t="shared" si="5"/>
        <v>-2.5174529299767268E-2</v>
      </c>
      <c r="X228" s="12"/>
      <c r="Y228" s="8">
        <v>45436</v>
      </c>
      <c r="Z228" s="9">
        <v>15.1</v>
      </c>
      <c r="AA228" s="10">
        <f t="shared" si="6"/>
        <v>7.4733096085409123E-2</v>
      </c>
      <c r="AB228" s="12"/>
      <c r="AC228" s="8">
        <v>45436</v>
      </c>
      <c r="AD228" s="9">
        <v>345.05</v>
      </c>
      <c r="AE228" s="10">
        <f t="shared" si="7"/>
        <v>-4.3283797431827864E-3</v>
      </c>
      <c r="AF228" s="12"/>
      <c r="AG228" s="8">
        <v>45436</v>
      </c>
      <c r="AH228" s="9">
        <v>283.25</v>
      </c>
      <c r="AI228" s="10">
        <f t="shared" si="8"/>
        <v>-7.0559181513485392E-4</v>
      </c>
      <c r="AJ228" s="12"/>
      <c r="AK228" s="13">
        <v>45436</v>
      </c>
      <c r="AL228" s="14">
        <v>106.46899999999999</v>
      </c>
      <c r="AM228" s="117">
        <f t="shared" si="9"/>
        <v>2.572279116369125E-2</v>
      </c>
      <c r="AN228" s="124">
        <f t="shared" si="10"/>
        <v>4.2436876433817761E-3</v>
      </c>
    </row>
    <row r="229" spans="1:40" ht="15" customHeight="1" x14ac:dyDescent="0.2">
      <c r="A229" s="1">
        <v>45435</v>
      </c>
      <c r="B229" s="2">
        <v>1088.8499999999999</v>
      </c>
      <c r="C229" s="3">
        <f t="shared" si="0"/>
        <v>2.2090294077039552E-3</v>
      </c>
      <c r="D229" s="4"/>
      <c r="E229" s="1">
        <v>45435</v>
      </c>
      <c r="F229" s="2">
        <v>2903.75</v>
      </c>
      <c r="G229" s="3">
        <f t="shared" si="1"/>
        <v>6.2375465650177375E-3</v>
      </c>
      <c r="H229" s="5"/>
      <c r="I229" s="1">
        <v>45435</v>
      </c>
      <c r="J229" s="2">
        <v>228.362246</v>
      </c>
      <c r="K229" s="3">
        <f t="shared" si="2"/>
        <v>9.755041566779088E-3</v>
      </c>
      <c r="L229" s="5"/>
      <c r="M229" s="1">
        <v>45435</v>
      </c>
      <c r="N229" s="2">
        <v>67.900000000000006</v>
      </c>
      <c r="O229" s="3">
        <f t="shared" si="3"/>
        <v>1.4947683109117982E-2</v>
      </c>
      <c r="P229" s="5"/>
      <c r="Q229" s="1">
        <v>45435</v>
      </c>
      <c r="R229" s="2">
        <v>705.25</v>
      </c>
      <c r="S229" s="3">
        <f t="shared" si="4"/>
        <v>-7.0846617074038498E-4</v>
      </c>
      <c r="T229" s="5"/>
      <c r="U229" s="1">
        <v>45435</v>
      </c>
      <c r="V229" s="2">
        <v>472.7</v>
      </c>
      <c r="W229" s="3">
        <f t="shared" si="5"/>
        <v>-2.9363449691991783E-2</v>
      </c>
      <c r="X229" s="5"/>
      <c r="Y229" s="1">
        <v>45435</v>
      </c>
      <c r="Z229" s="2">
        <v>14.05</v>
      </c>
      <c r="AA229" s="3">
        <f t="shared" si="6"/>
        <v>4.0740740740740744E-2</v>
      </c>
      <c r="AB229" s="5"/>
      <c r="AC229" s="1">
        <v>45435</v>
      </c>
      <c r="AD229" s="2">
        <v>346.55</v>
      </c>
      <c r="AE229" s="3">
        <f t="shared" si="7"/>
        <v>1.8216541795210706E-2</v>
      </c>
      <c r="AF229" s="5"/>
      <c r="AG229" s="1">
        <v>45435</v>
      </c>
      <c r="AH229" s="2">
        <v>283.45</v>
      </c>
      <c r="AI229" s="3">
        <f t="shared" si="8"/>
        <v>1.9604316546762535E-2</v>
      </c>
      <c r="AJ229" s="5"/>
      <c r="AK229" s="6">
        <v>45435</v>
      </c>
      <c r="AL229" s="7">
        <v>103.79900000000001</v>
      </c>
      <c r="AM229" s="116">
        <f t="shared" si="9"/>
        <v>9.3196419167983269E-2</v>
      </c>
      <c r="AN229" s="124">
        <f t="shared" si="10"/>
        <v>1.7483540303658382E-2</v>
      </c>
    </row>
    <row r="230" spans="1:40" ht="15" customHeight="1" x14ac:dyDescent="0.2">
      <c r="A230" s="8">
        <v>45434</v>
      </c>
      <c r="B230" s="9">
        <v>1086.45</v>
      </c>
      <c r="C230" s="10">
        <f t="shared" si="0"/>
        <v>-9.195825095407173E-4</v>
      </c>
      <c r="D230" s="11"/>
      <c r="E230" s="8">
        <v>45434</v>
      </c>
      <c r="F230" s="9">
        <v>2885.75</v>
      </c>
      <c r="G230" s="10">
        <f t="shared" si="1"/>
        <v>1.1904761904761862E-2</v>
      </c>
      <c r="H230" s="12"/>
      <c r="I230" s="8">
        <v>45434</v>
      </c>
      <c r="J230" s="9">
        <v>226.15608399999999</v>
      </c>
      <c r="K230" s="10">
        <f t="shared" si="2"/>
        <v>8.6786606695632429E-4</v>
      </c>
      <c r="L230" s="12"/>
      <c r="M230" s="8">
        <v>45434</v>
      </c>
      <c r="N230" s="9">
        <v>66.900000000000006</v>
      </c>
      <c r="O230" s="10">
        <f t="shared" si="3"/>
        <v>-2.2644265887509119E-2</v>
      </c>
      <c r="P230" s="12"/>
      <c r="Q230" s="8">
        <v>45434</v>
      </c>
      <c r="R230" s="9">
        <v>705.75</v>
      </c>
      <c r="S230" s="10">
        <f t="shared" si="4"/>
        <v>-1.3282069206571157E-2</v>
      </c>
      <c r="T230" s="12"/>
      <c r="U230" s="8">
        <v>45434</v>
      </c>
      <c r="V230" s="9">
        <v>487</v>
      </c>
      <c r="W230" s="10">
        <f t="shared" si="5"/>
        <v>-9.5586739882042027E-3</v>
      </c>
      <c r="X230" s="12"/>
      <c r="Y230" s="8">
        <v>45434</v>
      </c>
      <c r="Z230" s="9">
        <v>13.5</v>
      </c>
      <c r="AA230" s="10">
        <f t="shared" si="6"/>
        <v>-3.6900369003690647E-3</v>
      </c>
      <c r="AB230" s="12"/>
      <c r="AC230" s="8">
        <v>45434</v>
      </c>
      <c r="AD230" s="9">
        <v>340.35</v>
      </c>
      <c r="AE230" s="10">
        <f t="shared" si="7"/>
        <v>-1.032276824658318E-2</v>
      </c>
      <c r="AF230" s="12"/>
      <c r="AG230" s="8">
        <v>45434</v>
      </c>
      <c r="AH230" s="9">
        <v>278</v>
      </c>
      <c r="AI230" s="10">
        <f t="shared" si="8"/>
        <v>-7.4973223848626702E-3</v>
      </c>
      <c r="AJ230" s="12"/>
      <c r="AK230" s="13">
        <v>45434</v>
      </c>
      <c r="AL230" s="14">
        <v>94.95</v>
      </c>
      <c r="AM230" s="117">
        <f t="shared" si="9"/>
        <v>-4.5709013901410467E-3</v>
      </c>
      <c r="AN230" s="124">
        <f t="shared" si="10"/>
        <v>-5.9712992542062986E-3</v>
      </c>
    </row>
    <row r="231" spans="1:40" ht="15" customHeight="1" x14ac:dyDescent="0.2">
      <c r="A231" s="1">
        <v>45433</v>
      </c>
      <c r="B231" s="2">
        <v>1087.45</v>
      </c>
      <c r="C231" s="3">
        <f t="shared" si="0"/>
        <v>7.3178639247835076E-3</v>
      </c>
      <c r="D231" s="4"/>
      <c r="E231" s="1">
        <v>45433</v>
      </c>
      <c r="F231" s="2">
        <v>2851.8</v>
      </c>
      <c r="G231" s="3">
        <f t="shared" si="1"/>
        <v>1.2587213947130138E-2</v>
      </c>
      <c r="H231" s="5"/>
      <c r="I231" s="1">
        <v>45433</v>
      </c>
      <c r="J231" s="2">
        <v>225.959981</v>
      </c>
      <c r="K231" s="3">
        <f t="shared" si="2"/>
        <v>-3.5671821622353939E-3</v>
      </c>
      <c r="L231" s="5"/>
      <c r="M231" s="1">
        <v>45433</v>
      </c>
      <c r="N231" s="2">
        <v>68.45</v>
      </c>
      <c r="O231" s="3">
        <f t="shared" si="3"/>
        <v>-4.7983310152990288E-2</v>
      </c>
      <c r="P231" s="5"/>
      <c r="Q231" s="1">
        <v>45433</v>
      </c>
      <c r="R231" s="2">
        <v>715.25</v>
      </c>
      <c r="S231" s="3">
        <f t="shared" si="4"/>
        <v>1.4323193646741839E-2</v>
      </c>
      <c r="T231" s="5"/>
      <c r="U231" s="1">
        <v>45433</v>
      </c>
      <c r="V231" s="2">
        <v>491.7</v>
      </c>
      <c r="W231" s="3">
        <f t="shared" si="5"/>
        <v>7.2176188399476482E-2</v>
      </c>
      <c r="X231" s="5"/>
      <c r="Y231" s="1">
        <v>45433</v>
      </c>
      <c r="Z231" s="2">
        <v>13.55</v>
      </c>
      <c r="AA231" s="3">
        <f t="shared" si="6"/>
        <v>1.8796992481203034E-2</v>
      </c>
      <c r="AB231" s="5"/>
      <c r="AC231" s="1">
        <v>45433</v>
      </c>
      <c r="AD231" s="2">
        <v>343.9</v>
      </c>
      <c r="AE231" s="3">
        <f t="shared" si="7"/>
        <v>1.8661137440758147E-2</v>
      </c>
      <c r="AF231" s="5"/>
      <c r="AG231" s="1">
        <v>45433</v>
      </c>
      <c r="AH231" s="2">
        <v>280.10000000000002</v>
      </c>
      <c r="AI231" s="3">
        <f t="shared" si="8"/>
        <v>3.9426523297492189E-3</v>
      </c>
      <c r="AJ231" s="5"/>
      <c r="AK231" s="6">
        <v>45433</v>
      </c>
      <c r="AL231" s="7">
        <v>95.385999999999996</v>
      </c>
      <c r="AM231" s="116">
        <f t="shared" si="9"/>
        <v>6.3937539565308565E-3</v>
      </c>
      <c r="AN231" s="124">
        <f t="shared" si="10"/>
        <v>1.0264850381114753E-2</v>
      </c>
    </row>
    <row r="232" spans="1:40" ht="15" customHeight="1" x14ac:dyDescent="0.2">
      <c r="A232" s="8">
        <v>45430</v>
      </c>
      <c r="B232" s="9">
        <v>1079.55</v>
      </c>
      <c r="C232" s="10">
        <f t="shared" si="0"/>
        <v>-4.5184194753101758E-3</v>
      </c>
      <c r="D232" s="11"/>
      <c r="E232" s="8">
        <v>45430</v>
      </c>
      <c r="F232" s="9">
        <v>2816.35</v>
      </c>
      <c r="G232" s="10">
        <f t="shared" si="1"/>
        <v>2.2954553542831047E-3</v>
      </c>
      <c r="H232" s="12"/>
      <c r="I232" s="8">
        <v>45430</v>
      </c>
      <c r="J232" s="9">
        <v>226.76890700000001</v>
      </c>
      <c r="K232" s="10">
        <f t="shared" si="2"/>
        <v>3.362233183869634E-3</v>
      </c>
      <c r="L232" s="12"/>
      <c r="M232" s="8">
        <v>45430</v>
      </c>
      <c r="N232" s="9">
        <v>71.900000000000006</v>
      </c>
      <c r="O232" s="10">
        <f t="shared" si="3"/>
        <v>4.9635036496350482E-2</v>
      </c>
      <c r="P232" s="12"/>
      <c r="Q232" s="8">
        <v>45430</v>
      </c>
      <c r="R232" s="9">
        <v>705.15</v>
      </c>
      <c r="S232" s="10">
        <f t="shared" si="4"/>
        <v>-8.6461408688316421E-3</v>
      </c>
      <c r="T232" s="12"/>
      <c r="U232" s="8">
        <v>45430</v>
      </c>
      <c r="V232" s="9">
        <v>458.6</v>
      </c>
      <c r="W232" s="10">
        <f t="shared" si="5"/>
        <v>3.6032983169547173E-2</v>
      </c>
      <c r="X232" s="12"/>
      <c r="Y232" s="8">
        <v>45430</v>
      </c>
      <c r="Z232" s="9">
        <v>13.3</v>
      </c>
      <c r="AA232" s="10">
        <f t="shared" si="6"/>
        <v>3.7735849056603765E-3</v>
      </c>
      <c r="AB232" s="12"/>
      <c r="AC232" s="8">
        <v>45430</v>
      </c>
      <c r="AD232" s="9">
        <v>337.6</v>
      </c>
      <c r="AE232" s="10">
        <f t="shared" si="7"/>
        <v>3.4180413137168131E-3</v>
      </c>
      <c r="AF232" s="12"/>
      <c r="AG232" s="8">
        <v>45430</v>
      </c>
      <c r="AH232" s="9">
        <v>279</v>
      </c>
      <c r="AI232" s="10">
        <f t="shared" si="8"/>
        <v>5.5865921787709993E-3</v>
      </c>
      <c r="AJ232" s="12"/>
      <c r="AK232" s="13">
        <v>45432</v>
      </c>
      <c r="AL232" s="14">
        <v>94.78</v>
      </c>
      <c r="AM232" s="117">
        <f t="shared" si="9"/>
        <v>2.4881324408784655E-2</v>
      </c>
      <c r="AN232" s="124">
        <f t="shared" si="10"/>
        <v>1.1582069066684141E-2</v>
      </c>
    </row>
    <row r="233" spans="1:40" ht="15" customHeight="1" x14ac:dyDescent="0.2">
      <c r="A233" s="1">
        <v>45429</v>
      </c>
      <c r="B233" s="2">
        <v>1084.45</v>
      </c>
      <c r="C233" s="3">
        <f t="shared" si="0"/>
        <v>1.3388734995383178E-3</v>
      </c>
      <c r="D233" s="4"/>
      <c r="E233" s="1">
        <v>45429</v>
      </c>
      <c r="F233" s="2">
        <v>2809.9</v>
      </c>
      <c r="G233" s="3">
        <f t="shared" si="1"/>
        <v>-1.4747428084078695E-3</v>
      </c>
      <c r="H233" s="5"/>
      <c r="I233" s="1">
        <v>45429</v>
      </c>
      <c r="J233" s="2">
        <v>226.00901200000001</v>
      </c>
      <c r="K233" s="3">
        <f t="shared" si="2"/>
        <v>-7.4281597573078173E-3</v>
      </c>
      <c r="L233" s="5"/>
      <c r="M233" s="1">
        <v>45429</v>
      </c>
      <c r="N233" s="2">
        <v>68.5</v>
      </c>
      <c r="O233" s="3">
        <f t="shared" si="3"/>
        <v>1.4063656550703296E-2</v>
      </c>
      <c r="P233" s="5"/>
      <c r="Q233" s="1">
        <v>45429</v>
      </c>
      <c r="R233" s="2">
        <v>711.3</v>
      </c>
      <c r="S233" s="3">
        <f t="shared" si="4"/>
        <v>4.1434846266471315E-2</v>
      </c>
      <c r="T233" s="5"/>
      <c r="U233" s="1">
        <v>45429</v>
      </c>
      <c r="V233" s="2">
        <v>442.65</v>
      </c>
      <c r="W233" s="3">
        <f t="shared" si="5"/>
        <v>2.2168340838240264E-2</v>
      </c>
      <c r="X233" s="5"/>
      <c r="Y233" s="1">
        <v>45429</v>
      </c>
      <c r="Z233" s="2">
        <v>13.25</v>
      </c>
      <c r="AA233" s="3">
        <f t="shared" si="6"/>
        <v>7.6045627376426506E-3</v>
      </c>
      <c r="AB233" s="5"/>
      <c r="AC233" s="1">
        <v>45429</v>
      </c>
      <c r="AD233" s="2">
        <v>336.45</v>
      </c>
      <c r="AE233" s="3">
        <f t="shared" si="7"/>
        <v>4.478280340349361E-3</v>
      </c>
      <c r="AF233" s="5"/>
      <c r="AG233" s="1">
        <v>45429</v>
      </c>
      <c r="AH233" s="2">
        <v>277.45</v>
      </c>
      <c r="AI233" s="3">
        <f t="shared" si="8"/>
        <v>-7.2033135242210999E-4</v>
      </c>
      <c r="AJ233" s="5"/>
      <c r="AK233" s="6">
        <v>45429</v>
      </c>
      <c r="AL233" s="7">
        <v>92.478999999999999</v>
      </c>
      <c r="AM233" s="116">
        <f t="shared" si="9"/>
        <v>-1.9923907629372906E-2</v>
      </c>
      <c r="AN233" s="124">
        <f t="shared" si="10"/>
        <v>6.1541418685434491E-3</v>
      </c>
    </row>
    <row r="234" spans="1:40" ht="15" customHeight="1" x14ac:dyDescent="0.2">
      <c r="A234" s="8">
        <v>45428</v>
      </c>
      <c r="B234" s="9">
        <v>1083</v>
      </c>
      <c r="C234" s="10">
        <f t="shared" si="0"/>
        <v>9.837288451675974E-3</v>
      </c>
      <c r="D234" s="11"/>
      <c r="E234" s="8">
        <v>45428</v>
      </c>
      <c r="F234" s="9">
        <v>2814.05</v>
      </c>
      <c r="G234" s="10">
        <f t="shared" si="1"/>
        <v>1.243913707931199E-4</v>
      </c>
      <c r="H234" s="12"/>
      <c r="I234" s="8">
        <v>45428</v>
      </c>
      <c r="J234" s="9">
        <v>227.70040700000001</v>
      </c>
      <c r="K234" s="10">
        <f t="shared" si="2"/>
        <v>1.3419199501738754E-2</v>
      </c>
      <c r="L234" s="12"/>
      <c r="M234" s="8">
        <v>45428</v>
      </c>
      <c r="N234" s="9">
        <v>67.55</v>
      </c>
      <c r="O234" s="10">
        <f t="shared" si="3"/>
        <v>-2.4548736462093879E-2</v>
      </c>
      <c r="P234" s="12"/>
      <c r="Q234" s="8">
        <v>45428</v>
      </c>
      <c r="R234" s="9">
        <v>683</v>
      </c>
      <c r="S234" s="10">
        <f t="shared" si="4"/>
        <v>-1.3575967648757903E-2</v>
      </c>
      <c r="T234" s="12"/>
      <c r="U234" s="8">
        <v>45428</v>
      </c>
      <c r="V234" s="9">
        <v>433.05</v>
      </c>
      <c r="W234" s="10">
        <f t="shared" si="5"/>
        <v>-9.9451303155005943E-3</v>
      </c>
      <c r="X234" s="12"/>
      <c r="Y234" s="8">
        <v>45428</v>
      </c>
      <c r="Z234" s="9">
        <v>13.15</v>
      </c>
      <c r="AA234" s="10">
        <f t="shared" si="6"/>
        <v>-3.7878787878786735E-3</v>
      </c>
      <c r="AB234" s="12"/>
      <c r="AC234" s="8">
        <v>45428</v>
      </c>
      <c r="AD234" s="9">
        <v>334.95</v>
      </c>
      <c r="AE234" s="10">
        <f t="shared" si="7"/>
        <v>4.4802867383508804E-4</v>
      </c>
      <c r="AF234" s="12"/>
      <c r="AG234" s="8">
        <v>45428</v>
      </c>
      <c r="AH234" s="9">
        <v>277.64999999999998</v>
      </c>
      <c r="AI234" s="10">
        <f t="shared" si="8"/>
        <v>1.5359297860669141E-2</v>
      </c>
      <c r="AJ234" s="12"/>
      <c r="AK234" s="13">
        <v>45428</v>
      </c>
      <c r="AL234" s="14">
        <v>94.358999999999995</v>
      </c>
      <c r="AM234" s="117">
        <f t="shared" si="9"/>
        <v>-2.8637852689421539E-3</v>
      </c>
      <c r="AN234" s="124">
        <f t="shared" si="10"/>
        <v>-1.5533292624461121E-3</v>
      </c>
    </row>
    <row r="235" spans="1:40" ht="15" customHeight="1" x14ac:dyDescent="0.2">
      <c r="A235" s="1">
        <v>45427</v>
      </c>
      <c r="B235" s="2">
        <v>1072.45</v>
      </c>
      <c r="C235" s="3">
        <f t="shared" si="0"/>
        <v>6.2866525920712846E-3</v>
      </c>
      <c r="D235" s="4"/>
      <c r="E235" s="1">
        <v>45427</v>
      </c>
      <c r="F235" s="2">
        <v>2813.7</v>
      </c>
      <c r="G235" s="3">
        <f t="shared" si="1"/>
        <v>-1.8299809849449677E-2</v>
      </c>
      <c r="H235" s="5"/>
      <c r="I235" s="1">
        <v>45427</v>
      </c>
      <c r="J235" s="2">
        <v>224.68530999999999</v>
      </c>
      <c r="K235" s="3">
        <f t="shared" si="2"/>
        <v>4.2729938887400287E-3</v>
      </c>
      <c r="L235" s="5"/>
      <c r="M235" s="1">
        <v>45427</v>
      </c>
      <c r="N235" s="2">
        <v>69.25</v>
      </c>
      <c r="O235" s="3">
        <f t="shared" si="3"/>
        <v>4.3707611152976833E-2</v>
      </c>
      <c r="P235" s="5"/>
      <c r="Q235" s="1">
        <v>45427</v>
      </c>
      <c r="R235" s="2">
        <v>692.4</v>
      </c>
      <c r="S235" s="3">
        <f t="shared" si="4"/>
        <v>-8.3070753365799277E-3</v>
      </c>
      <c r="T235" s="5"/>
      <c r="U235" s="1">
        <v>45427</v>
      </c>
      <c r="V235" s="2">
        <v>437.4</v>
      </c>
      <c r="W235" s="3">
        <f t="shared" si="5"/>
        <v>1.121257658074204E-2</v>
      </c>
      <c r="X235" s="5"/>
      <c r="Y235" s="1">
        <v>45427</v>
      </c>
      <c r="Z235" s="2">
        <v>13.2</v>
      </c>
      <c r="AA235" s="3">
        <f t="shared" si="6"/>
        <v>-3.7735849056603765E-3</v>
      </c>
      <c r="AB235" s="5"/>
      <c r="AC235" s="1">
        <v>45427</v>
      </c>
      <c r="AD235" s="2">
        <v>334.8</v>
      </c>
      <c r="AE235" s="3">
        <f t="shared" si="7"/>
        <v>-1.107665042091277E-2</v>
      </c>
      <c r="AF235" s="5"/>
      <c r="AG235" s="1">
        <v>45427</v>
      </c>
      <c r="AH235" s="2">
        <v>273.45</v>
      </c>
      <c r="AI235" s="3">
        <f t="shared" si="8"/>
        <v>2.0153902528399215E-3</v>
      </c>
      <c r="AJ235" s="5"/>
      <c r="AK235" s="6">
        <v>45427</v>
      </c>
      <c r="AL235" s="7">
        <v>94.63</v>
      </c>
      <c r="AM235" s="116">
        <f t="shared" si="9"/>
        <v>3.5837821270633619E-2</v>
      </c>
      <c r="AN235" s="124">
        <f t="shared" si="10"/>
        <v>6.1875925225400984E-3</v>
      </c>
    </row>
    <row r="236" spans="1:40" ht="15" customHeight="1" x14ac:dyDescent="0.2">
      <c r="A236" s="8">
        <v>45426</v>
      </c>
      <c r="B236" s="9">
        <v>1065.75</v>
      </c>
      <c r="C236" s="10">
        <f t="shared" si="0"/>
        <v>2.5870178739417771E-3</v>
      </c>
      <c r="D236" s="11"/>
      <c r="E236" s="8">
        <v>45426</v>
      </c>
      <c r="F236" s="9">
        <v>2866.15</v>
      </c>
      <c r="G236" s="10">
        <f t="shared" si="1"/>
        <v>-4.549795953807334E-3</v>
      </c>
      <c r="H236" s="12"/>
      <c r="I236" s="8">
        <v>45426</v>
      </c>
      <c r="J236" s="9">
        <v>223.72931600000001</v>
      </c>
      <c r="K236" s="10">
        <f t="shared" si="2"/>
        <v>9.7355904518339198E-3</v>
      </c>
      <c r="L236" s="12"/>
      <c r="M236" s="8">
        <v>45426</v>
      </c>
      <c r="N236" s="9">
        <v>66.349999999999994</v>
      </c>
      <c r="O236" s="10">
        <f t="shared" si="3"/>
        <v>4.9841772151898667E-2</v>
      </c>
      <c r="P236" s="12"/>
      <c r="Q236" s="8">
        <v>45426</v>
      </c>
      <c r="R236" s="9">
        <v>698.2</v>
      </c>
      <c r="S236" s="10">
        <f t="shared" si="4"/>
        <v>-3.3545071729353948E-3</v>
      </c>
      <c r="T236" s="12"/>
      <c r="U236" s="8">
        <v>45426</v>
      </c>
      <c r="V236" s="9">
        <v>432.55</v>
      </c>
      <c r="W236" s="10">
        <f t="shared" si="5"/>
        <v>4.4680594131143669E-2</v>
      </c>
      <c r="X236" s="12"/>
      <c r="Y236" s="8">
        <v>45426</v>
      </c>
      <c r="Z236" s="9">
        <v>13.25</v>
      </c>
      <c r="AA236" s="10">
        <f t="shared" si="6"/>
        <v>5.1587301587301626E-2</v>
      </c>
      <c r="AB236" s="12"/>
      <c r="AC236" s="8">
        <v>45426</v>
      </c>
      <c r="AD236" s="9">
        <v>338.55</v>
      </c>
      <c r="AE236" s="10">
        <f t="shared" si="7"/>
        <v>2.3118766999093543E-2</v>
      </c>
      <c r="AF236" s="12"/>
      <c r="AG236" s="8">
        <v>45426</v>
      </c>
      <c r="AH236" s="9">
        <v>272.89999999999998</v>
      </c>
      <c r="AI236" s="10">
        <f t="shared" si="8"/>
        <v>2.2480329711502378E-2</v>
      </c>
      <c r="AJ236" s="12"/>
      <c r="AK236" s="13">
        <v>45426</v>
      </c>
      <c r="AL236" s="14">
        <v>91.355999999999995</v>
      </c>
      <c r="AM236" s="117">
        <f t="shared" si="9"/>
        <v>1.0586400292038611E-2</v>
      </c>
      <c r="AN236" s="124">
        <f t="shared" si="10"/>
        <v>2.0671347007201149E-2</v>
      </c>
    </row>
    <row r="237" spans="1:40" ht="15" customHeight="1" x14ac:dyDescent="0.2">
      <c r="A237" s="1">
        <v>45425</v>
      </c>
      <c r="B237" s="2">
        <v>1063</v>
      </c>
      <c r="C237" s="3">
        <f t="shared" si="0"/>
        <v>4.109006753884481E-3</v>
      </c>
      <c r="D237" s="4"/>
      <c r="E237" s="1">
        <v>45425</v>
      </c>
      <c r="F237" s="2">
        <v>2879.25</v>
      </c>
      <c r="G237" s="3">
        <f t="shared" si="1"/>
        <v>3.8971583220568373E-2</v>
      </c>
      <c r="H237" s="5"/>
      <c r="I237" s="1">
        <v>45425</v>
      </c>
      <c r="J237" s="2">
        <v>221.57218</v>
      </c>
      <c r="K237" s="3">
        <f t="shared" si="2"/>
        <v>2.2130869344105797E-4</v>
      </c>
      <c r="L237" s="5"/>
      <c r="M237" s="1">
        <v>45425</v>
      </c>
      <c r="N237" s="2">
        <v>63.2</v>
      </c>
      <c r="O237" s="3">
        <f t="shared" si="3"/>
        <v>2.6807473598700282E-2</v>
      </c>
      <c r="P237" s="5"/>
      <c r="Q237" s="1">
        <v>45425</v>
      </c>
      <c r="R237" s="2">
        <v>700.55</v>
      </c>
      <c r="S237" s="3">
        <f t="shared" si="4"/>
        <v>2.6747764912794958E-2</v>
      </c>
      <c r="T237" s="5"/>
      <c r="U237" s="1">
        <v>45425</v>
      </c>
      <c r="V237" s="2">
        <v>414.05</v>
      </c>
      <c r="W237" s="3">
        <f t="shared" si="5"/>
        <v>8.1568054541028001E-3</v>
      </c>
      <c r="X237" s="5"/>
      <c r="Y237" s="1">
        <v>45425</v>
      </c>
      <c r="Z237" s="2">
        <v>12.6</v>
      </c>
      <c r="AA237" s="3">
        <f t="shared" si="6"/>
        <v>-7.8740157480314821E-3</v>
      </c>
      <c r="AB237" s="5"/>
      <c r="AC237" s="1">
        <v>45425</v>
      </c>
      <c r="AD237" s="2">
        <v>330.9</v>
      </c>
      <c r="AE237" s="3">
        <f t="shared" si="7"/>
        <v>-4.3628704678804198E-3</v>
      </c>
      <c r="AF237" s="5"/>
      <c r="AG237" s="1">
        <v>45425</v>
      </c>
      <c r="AH237" s="2">
        <v>266.89999999999998</v>
      </c>
      <c r="AI237" s="3">
        <f t="shared" si="8"/>
        <v>-1.2395929694727137E-2</v>
      </c>
      <c r="AJ237" s="5"/>
      <c r="AK237" s="6">
        <v>45425</v>
      </c>
      <c r="AL237" s="7">
        <v>90.399000000000001</v>
      </c>
      <c r="AM237" s="116">
        <f t="shared" si="9"/>
        <v>5.7967467010837659E-3</v>
      </c>
      <c r="AN237" s="124">
        <f t="shared" si="10"/>
        <v>8.617787342393669E-3</v>
      </c>
    </row>
    <row r="238" spans="1:40" ht="15" customHeight="1" x14ac:dyDescent="0.2">
      <c r="A238" s="8">
        <v>45422</v>
      </c>
      <c r="B238" s="9">
        <v>1058.6500000000001</v>
      </c>
      <c r="C238" s="10">
        <f t="shared" si="0"/>
        <v>1.3741262089437933E-2</v>
      </c>
      <c r="D238" s="11"/>
      <c r="E238" s="8">
        <v>45422</v>
      </c>
      <c r="F238" s="9">
        <v>2771.25</v>
      </c>
      <c r="G238" s="10">
        <f t="shared" si="1"/>
        <v>2.2563743035312278E-2</v>
      </c>
      <c r="H238" s="12"/>
      <c r="I238" s="8">
        <v>45422</v>
      </c>
      <c r="J238" s="9">
        <v>221.523155</v>
      </c>
      <c r="K238" s="10">
        <f t="shared" si="2"/>
        <v>-8.8834801009303188E-3</v>
      </c>
      <c r="L238" s="12"/>
      <c r="M238" s="8">
        <v>45422</v>
      </c>
      <c r="N238" s="9">
        <v>61.55</v>
      </c>
      <c r="O238" s="10">
        <f t="shared" si="3"/>
        <v>-2.0684168655529134E-2</v>
      </c>
      <c r="P238" s="12"/>
      <c r="Q238" s="8">
        <v>45422</v>
      </c>
      <c r="R238" s="9">
        <v>682.3</v>
      </c>
      <c r="S238" s="10">
        <f t="shared" si="4"/>
        <v>2.7947269303201461E-2</v>
      </c>
      <c r="T238" s="12"/>
      <c r="U238" s="8">
        <v>45422</v>
      </c>
      <c r="V238" s="9">
        <v>410.7</v>
      </c>
      <c r="W238" s="10">
        <f t="shared" si="5"/>
        <v>4.066894716837699E-2</v>
      </c>
      <c r="X238" s="12"/>
      <c r="Y238" s="8">
        <v>45422</v>
      </c>
      <c r="Z238" s="9">
        <v>12.7</v>
      </c>
      <c r="AA238" s="10">
        <f t="shared" si="6"/>
        <v>3.9525691699604515E-3</v>
      </c>
      <c r="AB238" s="12"/>
      <c r="AC238" s="8">
        <v>45422</v>
      </c>
      <c r="AD238" s="9">
        <v>332.35</v>
      </c>
      <c r="AE238" s="10">
        <f t="shared" si="7"/>
        <v>4.3819885161682226E-3</v>
      </c>
      <c r="AF238" s="12"/>
      <c r="AG238" s="8">
        <v>45422</v>
      </c>
      <c r="AH238" s="9">
        <v>270.25</v>
      </c>
      <c r="AI238" s="10">
        <f t="shared" si="8"/>
        <v>1.8850141376060225E-2</v>
      </c>
      <c r="AJ238" s="12"/>
      <c r="AK238" s="8">
        <v>45422</v>
      </c>
      <c r="AL238" s="14">
        <v>89.878</v>
      </c>
      <c r="AM238" s="117">
        <f t="shared" si="9"/>
        <v>1.2744092758065095E-2</v>
      </c>
      <c r="AN238" s="124">
        <f t="shared" si="10"/>
        <v>1.152823646601232E-2</v>
      </c>
    </row>
    <row r="239" spans="1:40" ht="15" customHeight="1" x14ac:dyDescent="0.2">
      <c r="A239" s="1">
        <v>45421</v>
      </c>
      <c r="B239" s="2">
        <v>1044.3</v>
      </c>
      <c r="C239" s="3">
        <f t="shared" si="0"/>
        <v>-3.3055555555555616E-2</v>
      </c>
      <c r="D239" s="4"/>
      <c r="E239" s="1">
        <v>45421</v>
      </c>
      <c r="F239" s="2">
        <v>2710.1</v>
      </c>
      <c r="G239" s="3">
        <f t="shared" si="1"/>
        <v>-4.6846973587029273E-2</v>
      </c>
      <c r="H239" s="5"/>
      <c r="I239" s="1">
        <v>45421</v>
      </c>
      <c r="J239" s="2">
        <v>223.50869</v>
      </c>
      <c r="K239" s="3">
        <f t="shared" si="2"/>
        <v>-1.575997648660532E-2</v>
      </c>
      <c r="L239" s="5"/>
      <c r="M239" s="1">
        <v>45421</v>
      </c>
      <c r="N239" s="2">
        <v>62.85</v>
      </c>
      <c r="O239" s="3">
        <f t="shared" si="3"/>
        <v>-4.9886621315192836E-2</v>
      </c>
      <c r="P239" s="5"/>
      <c r="Q239" s="1">
        <v>45421</v>
      </c>
      <c r="R239" s="2">
        <v>663.75</v>
      </c>
      <c r="S239" s="3">
        <f t="shared" si="4"/>
        <v>-2.0512063749723253E-2</v>
      </c>
      <c r="T239" s="5"/>
      <c r="U239" s="1">
        <v>45421</v>
      </c>
      <c r="V239" s="2">
        <v>394.65</v>
      </c>
      <c r="W239" s="3">
        <f t="shared" si="5"/>
        <v>-2.5194516487588081E-2</v>
      </c>
      <c r="X239" s="5"/>
      <c r="Y239" s="1">
        <v>45421</v>
      </c>
      <c r="Z239" s="2">
        <v>12.65</v>
      </c>
      <c r="AA239" s="3">
        <f t="shared" si="6"/>
        <v>-3.93700787401563E-3</v>
      </c>
      <c r="AB239" s="5"/>
      <c r="AC239" s="1">
        <v>45421</v>
      </c>
      <c r="AD239" s="2">
        <v>330.9</v>
      </c>
      <c r="AE239" s="3">
        <f t="shared" si="7"/>
        <v>-1.8100890207715215E-2</v>
      </c>
      <c r="AF239" s="5"/>
      <c r="AG239" s="1">
        <v>45421</v>
      </c>
      <c r="AH239" s="2">
        <v>265.25</v>
      </c>
      <c r="AI239" s="3">
        <f t="shared" si="8"/>
        <v>-4.1899945819035667E-2</v>
      </c>
      <c r="AJ239" s="5"/>
      <c r="AK239" s="1">
        <v>45421</v>
      </c>
      <c r="AL239" s="7">
        <v>88.747</v>
      </c>
      <c r="AM239" s="116">
        <f t="shared" si="9"/>
        <v>-1.8415697031367584E-2</v>
      </c>
      <c r="AN239" s="124">
        <f t="shared" si="10"/>
        <v>-2.7360924811382845E-2</v>
      </c>
    </row>
    <row r="240" spans="1:40" ht="15" customHeight="1" x14ac:dyDescent="0.2">
      <c r="A240" s="8">
        <v>45420</v>
      </c>
      <c r="B240" s="9">
        <v>1080</v>
      </c>
      <c r="C240" s="10">
        <f t="shared" si="0"/>
        <v>1.5467067838841553E-2</v>
      </c>
      <c r="D240" s="11"/>
      <c r="E240" s="8">
        <v>45420</v>
      </c>
      <c r="F240" s="9">
        <v>2843.3</v>
      </c>
      <c r="G240" s="10">
        <f t="shared" si="1"/>
        <v>-2.3927222794369984E-2</v>
      </c>
      <c r="H240" s="12"/>
      <c r="I240" s="8">
        <v>45420</v>
      </c>
      <c r="J240" s="9">
        <v>227.08758499999999</v>
      </c>
      <c r="K240" s="10">
        <f t="shared" si="2"/>
        <v>-1.5089032197562746E-3</v>
      </c>
      <c r="L240" s="12"/>
      <c r="M240" s="8">
        <v>45420</v>
      </c>
      <c r="N240" s="9">
        <v>66.150000000000006</v>
      </c>
      <c r="O240" s="10">
        <f t="shared" si="3"/>
        <v>1.1467889908256979E-2</v>
      </c>
      <c r="P240" s="12"/>
      <c r="Q240" s="8">
        <v>45420</v>
      </c>
      <c r="R240" s="9">
        <v>677.65</v>
      </c>
      <c r="S240" s="10">
        <f t="shared" si="4"/>
        <v>-4.8461707908070695E-3</v>
      </c>
      <c r="T240" s="12"/>
      <c r="U240" s="8">
        <v>45420</v>
      </c>
      <c r="V240" s="9">
        <v>404.85</v>
      </c>
      <c r="W240" s="10">
        <f t="shared" si="5"/>
        <v>2.2348484848484951E-2</v>
      </c>
      <c r="X240" s="12"/>
      <c r="Y240" s="8">
        <v>45420</v>
      </c>
      <c r="Z240" s="9">
        <v>12.7</v>
      </c>
      <c r="AA240" s="10">
        <f t="shared" si="6"/>
        <v>2.4193548387096753E-2</v>
      </c>
      <c r="AB240" s="12"/>
      <c r="AC240" s="8">
        <v>45420</v>
      </c>
      <c r="AD240" s="9">
        <v>337</v>
      </c>
      <c r="AE240" s="10">
        <f t="shared" si="7"/>
        <v>-2.9585798816568198E-3</v>
      </c>
      <c r="AF240" s="12"/>
      <c r="AG240" s="8">
        <v>45420</v>
      </c>
      <c r="AH240" s="9">
        <v>276.85000000000002</v>
      </c>
      <c r="AI240" s="10">
        <f t="shared" si="8"/>
        <v>1.1878654970760127E-2</v>
      </c>
      <c r="AJ240" s="12"/>
      <c r="AK240" s="8">
        <v>45420</v>
      </c>
      <c r="AL240" s="14">
        <v>90.412000000000006</v>
      </c>
      <c r="AM240" s="117">
        <f t="shared" si="9"/>
        <v>-1.5681250966274041E-3</v>
      </c>
      <c r="AN240" s="124">
        <f t="shared" si="10"/>
        <v>5.0546644170222817E-3</v>
      </c>
    </row>
    <row r="241" spans="1:40" ht="15" customHeight="1" x14ac:dyDescent="0.2">
      <c r="A241" s="1">
        <v>45419</v>
      </c>
      <c r="B241" s="2">
        <v>1063.55</v>
      </c>
      <c r="C241" s="3">
        <f t="shared" si="0"/>
        <v>-1.7460390780174695E-2</v>
      </c>
      <c r="D241" s="4"/>
      <c r="E241" s="1">
        <v>45419</v>
      </c>
      <c r="F241" s="2">
        <v>2913</v>
      </c>
      <c r="G241" s="3">
        <f t="shared" si="1"/>
        <v>-6.5310437733404614E-3</v>
      </c>
      <c r="H241" s="5"/>
      <c r="I241" s="1">
        <v>45419</v>
      </c>
      <c r="J241" s="2">
        <v>227.430756</v>
      </c>
      <c r="K241" s="3">
        <f t="shared" si="2"/>
        <v>1.144664006308016E-2</v>
      </c>
      <c r="L241" s="5"/>
      <c r="M241" s="1">
        <v>45419</v>
      </c>
      <c r="N241" s="2">
        <v>65.400000000000006</v>
      </c>
      <c r="O241" s="3">
        <f t="shared" si="3"/>
        <v>-4.9418604651162656E-2</v>
      </c>
      <c r="P241" s="5"/>
      <c r="Q241" s="1">
        <v>45419</v>
      </c>
      <c r="R241" s="2">
        <v>680.95</v>
      </c>
      <c r="S241" s="3">
        <f t="shared" si="4"/>
        <v>-1.8662631503098326E-2</v>
      </c>
      <c r="T241" s="5"/>
      <c r="U241" s="1">
        <v>45419</v>
      </c>
      <c r="V241" s="2">
        <v>396</v>
      </c>
      <c r="W241" s="3">
        <f t="shared" si="5"/>
        <v>-3.5322777101096214E-2</v>
      </c>
      <c r="X241" s="5"/>
      <c r="Y241" s="1">
        <v>45419</v>
      </c>
      <c r="Z241" s="2">
        <v>12.4</v>
      </c>
      <c r="AA241" s="3">
        <f t="shared" si="6"/>
        <v>-3.125E-2</v>
      </c>
      <c r="AB241" s="5"/>
      <c r="AC241" s="1">
        <v>45419</v>
      </c>
      <c r="AD241" s="2">
        <v>338</v>
      </c>
      <c r="AE241" s="3">
        <f t="shared" si="7"/>
        <v>5.9206631142694199E-4</v>
      </c>
      <c r="AF241" s="5"/>
      <c r="AG241" s="1">
        <v>45419</v>
      </c>
      <c r="AH241" s="2">
        <v>273.60000000000002</v>
      </c>
      <c r="AI241" s="3">
        <f t="shared" si="8"/>
        <v>-3.0303030303030165E-2</v>
      </c>
      <c r="AJ241" s="5"/>
      <c r="AK241" s="1">
        <v>45419</v>
      </c>
      <c r="AL241" s="7">
        <v>90.554000000000002</v>
      </c>
      <c r="AM241" s="116">
        <f t="shared" si="9"/>
        <v>-1.7212936835250714E-2</v>
      </c>
      <c r="AN241" s="124">
        <f t="shared" si="10"/>
        <v>-1.9412270857264612E-2</v>
      </c>
    </row>
    <row r="242" spans="1:40" ht="15" customHeight="1" x14ac:dyDescent="0.2">
      <c r="A242" s="8">
        <v>45418</v>
      </c>
      <c r="B242" s="9">
        <v>1082.45</v>
      </c>
      <c r="C242" s="10">
        <f t="shared" si="0"/>
        <v>-7.6549321598825548E-3</v>
      </c>
      <c r="D242" s="11"/>
      <c r="E242" s="8">
        <v>45418</v>
      </c>
      <c r="F242" s="9">
        <v>2932.15</v>
      </c>
      <c r="G242" s="10">
        <f t="shared" si="1"/>
        <v>8.1918252410617676E-4</v>
      </c>
      <c r="H242" s="12"/>
      <c r="I242" s="8">
        <v>45418</v>
      </c>
      <c r="J242" s="9">
        <v>224.8569</v>
      </c>
      <c r="K242" s="10">
        <f t="shared" si="2"/>
        <v>2.8424191011977573E-3</v>
      </c>
      <c r="L242" s="12"/>
      <c r="M242" s="8">
        <v>45418</v>
      </c>
      <c r="N242" s="9">
        <v>68.8</v>
      </c>
      <c r="O242" s="10">
        <f t="shared" si="3"/>
        <v>-2.4805102763997167E-2</v>
      </c>
      <c r="P242" s="12"/>
      <c r="Q242" s="8">
        <v>45418</v>
      </c>
      <c r="R242" s="9">
        <v>693.9</v>
      </c>
      <c r="S242" s="10">
        <f t="shared" si="4"/>
        <v>-2.5284450063211117E-2</v>
      </c>
      <c r="T242" s="12"/>
      <c r="U242" s="8">
        <v>45418</v>
      </c>
      <c r="V242" s="9">
        <v>410.5</v>
      </c>
      <c r="W242" s="10">
        <f t="shared" si="5"/>
        <v>-1.2390232166486159E-2</v>
      </c>
      <c r="X242" s="12"/>
      <c r="Y242" s="8">
        <v>45418</v>
      </c>
      <c r="Z242" s="9">
        <v>12.8</v>
      </c>
      <c r="AA242" s="10">
        <f t="shared" si="6"/>
        <v>-3.0303030303030165E-2</v>
      </c>
      <c r="AB242" s="12"/>
      <c r="AC242" s="8">
        <v>45418</v>
      </c>
      <c r="AD242" s="9">
        <v>337.8</v>
      </c>
      <c r="AE242" s="10">
        <f t="shared" si="7"/>
        <v>-1.8736383442265803E-2</v>
      </c>
      <c r="AF242" s="12"/>
      <c r="AG242" s="8">
        <v>45418</v>
      </c>
      <c r="AH242" s="9">
        <v>282.14999999999998</v>
      </c>
      <c r="AI242" s="10">
        <f t="shared" si="8"/>
        <v>-1.3806361412093793E-2</v>
      </c>
      <c r="AJ242" s="12"/>
      <c r="AK242" s="8">
        <v>45418</v>
      </c>
      <c r="AL242" s="14">
        <v>92.14</v>
      </c>
      <c r="AM242" s="117">
        <f t="shared" si="9"/>
        <v>3.7741161630382214E-2</v>
      </c>
      <c r="AN242" s="124">
        <f t="shared" si="10"/>
        <v>-9.1577729055280638E-3</v>
      </c>
    </row>
    <row r="243" spans="1:40" ht="15" customHeight="1" x14ac:dyDescent="0.2">
      <c r="A243" s="1">
        <v>45415</v>
      </c>
      <c r="B243" s="2">
        <v>1090.8</v>
      </c>
      <c r="C243" s="3">
        <f t="shared" si="0"/>
        <v>-8.9492572570755158E-3</v>
      </c>
      <c r="D243" s="4"/>
      <c r="E243" s="1">
        <v>45415</v>
      </c>
      <c r="F243" s="2">
        <v>2929.75</v>
      </c>
      <c r="G243" s="3">
        <f t="shared" si="1"/>
        <v>-1.5342474961349772E-2</v>
      </c>
      <c r="H243" s="5"/>
      <c r="I243" s="1">
        <v>45415</v>
      </c>
      <c r="J243" s="2">
        <v>224.21957399999999</v>
      </c>
      <c r="K243" s="3">
        <f t="shared" si="2"/>
        <v>-1.0926932977595172E-4</v>
      </c>
      <c r="L243" s="5"/>
      <c r="M243" s="1">
        <v>45415</v>
      </c>
      <c r="N243" s="2">
        <v>70.55</v>
      </c>
      <c r="O243" s="3">
        <f t="shared" si="3"/>
        <v>4.9851190476190466E-2</v>
      </c>
      <c r="P243" s="5"/>
      <c r="Q243" s="1">
        <v>45415</v>
      </c>
      <c r="R243" s="2">
        <v>711.9</v>
      </c>
      <c r="S243" s="3">
        <f t="shared" si="4"/>
        <v>-3.6931818181818232E-2</v>
      </c>
      <c r="T243" s="5"/>
      <c r="U243" s="1">
        <v>45415</v>
      </c>
      <c r="V243" s="2">
        <v>415.65</v>
      </c>
      <c r="W243" s="3">
        <f t="shared" si="5"/>
        <v>1.1806231742940598E-2</v>
      </c>
      <c r="X243" s="5"/>
      <c r="Y243" s="1">
        <v>45415</v>
      </c>
      <c r="Z243" s="2">
        <v>13.2</v>
      </c>
      <c r="AA243" s="3">
        <f t="shared" si="6"/>
        <v>0</v>
      </c>
      <c r="AB243" s="5"/>
      <c r="AC243" s="1">
        <v>45415</v>
      </c>
      <c r="AD243" s="2">
        <v>344.25</v>
      </c>
      <c r="AE243" s="3">
        <f t="shared" si="7"/>
        <v>-2.0486555697823317E-2</v>
      </c>
      <c r="AF243" s="5"/>
      <c r="AG243" s="1">
        <v>45415</v>
      </c>
      <c r="AH243" s="2">
        <v>286.10000000000002</v>
      </c>
      <c r="AI243" s="3">
        <f t="shared" si="8"/>
        <v>1.1669024045261711E-2</v>
      </c>
      <c r="AJ243" s="5"/>
      <c r="AK243" s="1">
        <v>45415</v>
      </c>
      <c r="AL243" s="7">
        <v>88.789000000000001</v>
      </c>
      <c r="AM243" s="116">
        <f t="shared" si="9"/>
        <v>3.4631832853630584E-2</v>
      </c>
      <c r="AN243" s="124">
        <f t="shared" si="10"/>
        <v>2.6138903690180581E-3</v>
      </c>
    </row>
    <row r="244" spans="1:40" ht="15" customHeight="1" x14ac:dyDescent="0.2">
      <c r="A244" s="8">
        <v>45414</v>
      </c>
      <c r="B244" s="9">
        <v>1100.6500000000001</v>
      </c>
      <c r="C244" s="10">
        <f t="shared" si="0"/>
        <v>2.6582101385067336E-2</v>
      </c>
      <c r="D244" s="11"/>
      <c r="E244" s="8">
        <v>45414</v>
      </c>
      <c r="F244" s="9">
        <v>2975.4</v>
      </c>
      <c r="G244" s="10">
        <f t="shared" si="1"/>
        <v>3.4597865016168905E-2</v>
      </c>
      <c r="H244" s="12"/>
      <c r="I244" s="8">
        <v>45414</v>
      </c>
      <c r="J244" s="9">
        <v>224.244077</v>
      </c>
      <c r="K244" s="10">
        <f t="shared" si="2"/>
        <v>-1.081314991844029E-2</v>
      </c>
      <c r="L244" s="12"/>
      <c r="M244" s="8">
        <v>45414</v>
      </c>
      <c r="N244" s="9">
        <v>67.2</v>
      </c>
      <c r="O244" s="10">
        <f t="shared" si="3"/>
        <v>5.0000000000000044E-2</v>
      </c>
      <c r="P244" s="12"/>
      <c r="Q244" s="8">
        <v>45414</v>
      </c>
      <c r="R244" s="9">
        <v>739.2</v>
      </c>
      <c r="S244" s="10">
        <f t="shared" si="4"/>
        <v>-4.0420371867421201E-3</v>
      </c>
      <c r="T244" s="12"/>
      <c r="U244" s="8">
        <v>45414</v>
      </c>
      <c r="V244" s="9">
        <v>410.8</v>
      </c>
      <c r="W244" s="10">
        <f t="shared" si="5"/>
        <v>3.2549956013572912E-2</v>
      </c>
      <c r="X244" s="12"/>
      <c r="Y244" s="8">
        <v>45414</v>
      </c>
      <c r="Z244" s="9">
        <v>13.2</v>
      </c>
      <c r="AA244" s="10">
        <f t="shared" si="6"/>
        <v>0</v>
      </c>
      <c r="AB244" s="12"/>
      <c r="AC244" s="8">
        <v>45414</v>
      </c>
      <c r="AD244" s="9">
        <v>351.45</v>
      </c>
      <c r="AE244" s="10">
        <f t="shared" si="7"/>
        <v>-1.7197986577181301E-2</v>
      </c>
      <c r="AF244" s="12"/>
      <c r="AG244" s="8">
        <v>45414</v>
      </c>
      <c r="AH244" s="9">
        <v>282.8</v>
      </c>
      <c r="AI244" s="10">
        <f t="shared" si="8"/>
        <v>-1.7677214071065706E-4</v>
      </c>
      <c r="AJ244" s="12"/>
      <c r="AK244" s="8">
        <v>45414</v>
      </c>
      <c r="AL244" s="14">
        <v>85.816999999999993</v>
      </c>
      <c r="AM244" s="117">
        <f t="shared" si="9"/>
        <v>3.3429269878734624E-2</v>
      </c>
      <c r="AN244" s="124">
        <f t="shared" si="10"/>
        <v>1.4492924647046946E-2</v>
      </c>
    </row>
    <row r="245" spans="1:40" ht="15" customHeight="1" x14ac:dyDescent="0.2">
      <c r="A245" s="1">
        <v>45412</v>
      </c>
      <c r="B245" s="2">
        <v>1072.1500000000001</v>
      </c>
      <c r="C245" s="3">
        <f t="shared" si="0"/>
        <v>-2.4874943155979934E-2</v>
      </c>
      <c r="D245" s="4"/>
      <c r="E245" s="1">
        <v>45412</v>
      </c>
      <c r="F245" s="2">
        <v>2875.9</v>
      </c>
      <c r="G245" s="3">
        <f t="shared" si="1"/>
        <v>2.6846105571438628E-3</v>
      </c>
      <c r="H245" s="5"/>
      <c r="I245" s="1">
        <v>45412</v>
      </c>
      <c r="J245" s="2">
        <v>226.695368</v>
      </c>
      <c r="K245" s="3">
        <f t="shared" si="2"/>
        <v>-1.1880773521840693E-3</v>
      </c>
      <c r="L245" s="5"/>
      <c r="M245" s="1">
        <v>45412</v>
      </c>
      <c r="N245" s="2">
        <v>64</v>
      </c>
      <c r="O245" s="3">
        <f t="shared" si="3"/>
        <v>-3.9039039039038936E-2</v>
      </c>
      <c r="P245" s="5"/>
      <c r="Q245" s="1">
        <v>45412</v>
      </c>
      <c r="R245" s="2">
        <v>742.2</v>
      </c>
      <c r="S245" s="3">
        <f t="shared" si="4"/>
        <v>3.3560785405932325E-2</v>
      </c>
      <c r="T245" s="5"/>
      <c r="U245" s="1">
        <v>45412</v>
      </c>
      <c r="V245" s="2">
        <v>397.85</v>
      </c>
      <c r="W245" s="3">
        <f t="shared" si="5"/>
        <v>-2.0797440315038163E-2</v>
      </c>
      <c r="X245" s="5"/>
      <c r="Y245" s="1">
        <v>45412</v>
      </c>
      <c r="Z245" s="2">
        <v>13.2</v>
      </c>
      <c r="AA245" s="3">
        <f t="shared" si="6"/>
        <v>-1.8587360594795488E-2</v>
      </c>
      <c r="AB245" s="5"/>
      <c r="AC245" s="1">
        <v>45412</v>
      </c>
      <c r="AD245" s="2">
        <v>357.6</v>
      </c>
      <c r="AE245" s="3">
        <f t="shared" si="7"/>
        <v>4.2109864490747606E-2</v>
      </c>
      <c r="AF245" s="5"/>
      <c r="AG245" s="1">
        <v>45412</v>
      </c>
      <c r="AH245" s="2">
        <v>282.85000000000002</v>
      </c>
      <c r="AI245" s="3">
        <f t="shared" si="8"/>
        <v>-1.2358757062145287E-3</v>
      </c>
      <c r="AJ245" s="5"/>
      <c r="AK245" s="1">
        <v>45413</v>
      </c>
      <c r="AL245" s="7">
        <v>83.040999999999997</v>
      </c>
      <c r="AM245" s="116">
        <f t="shared" si="9"/>
        <v>-3.8899562510127161E-2</v>
      </c>
      <c r="AN245" s="124">
        <f t="shared" si="10"/>
        <v>-6.6267038219554493E-3</v>
      </c>
    </row>
    <row r="246" spans="1:40" ht="15" customHeight="1" x14ac:dyDescent="0.2">
      <c r="A246" s="8">
        <v>45411</v>
      </c>
      <c r="B246" s="9">
        <v>1099.5</v>
      </c>
      <c r="C246" s="10">
        <f t="shared" si="0"/>
        <v>-2.0053475935828846E-2</v>
      </c>
      <c r="D246" s="11"/>
      <c r="E246" s="8">
        <v>45411</v>
      </c>
      <c r="F246" s="9">
        <v>2868.2</v>
      </c>
      <c r="G246" s="10">
        <f t="shared" si="1"/>
        <v>8.455953448306186E-3</v>
      </c>
      <c r="H246" s="12"/>
      <c r="I246" s="8">
        <v>45411</v>
      </c>
      <c r="J246" s="9">
        <v>226.96502000000001</v>
      </c>
      <c r="K246" s="10">
        <f t="shared" si="2"/>
        <v>-3.551442182943898E-3</v>
      </c>
      <c r="L246" s="12"/>
      <c r="M246" s="8">
        <v>45411</v>
      </c>
      <c r="N246" s="9">
        <v>66.599999999999994</v>
      </c>
      <c r="O246" s="10">
        <f t="shared" si="3"/>
        <v>-3.5481535119478713E-2</v>
      </c>
      <c r="P246" s="12"/>
      <c r="Q246" s="8">
        <v>45411</v>
      </c>
      <c r="R246" s="9">
        <v>718.1</v>
      </c>
      <c r="S246" s="10">
        <f t="shared" si="4"/>
        <v>-1.2581643176349244E-2</v>
      </c>
      <c r="T246" s="12"/>
      <c r="U246" s="8">
        <v>45411</v>
      </c>
      <c r="V246" s="9">
        <v>406.3</v>
      </c>
      <c r="W246" s="10">
        <f t="shared" si="5"/>
        <v>2.4587063422014888E-2</v>
      </c>
      <c r="X246" s="12"/>
      <c r="Y246" s="8">
        <v>45411</v>
      </c>
      <c r="Z246" s="9">
        <v>13.45</v>
      </c>
      <c r="AA246" s="10">
        <f t="shared" si="6"/>
        <v>-3.9285714285714368E-2</v>
      </c>
      <c r="AB246" s="12"/>
      <c r="AC246" s="8">
        <v>45411</v>
      </c>
      <c r="AD246" s="9">
        <v>343.15</v>
      </c>
      <c r="AE246" s="10">
        <f t="shared" si="7"/>
        <v>8.7501822954627606E-4</v>
      </c>
      <c r="AF246" s="12"/>
      <c r="AG246" s="8">
        <v>45411</v>
      </c>
      <c r="AH246" s="9">
        <v>283.2</v>
      </c>
      <c r="AI246" s="10">
        <f t="shared" si="8"/>
        <v>1.0604453870626251E-3</v>
      </c>
      <c r="AJ246" s="12"/>
      <c r="AK246" s="13">
        <v>45412</v>
      </c>
      <c r="AL246" s="14">
        <v>86.402000000000001</v>
      </c>
      <c r="AM246" s="117">
        <f t="shared" si="9"/>
        <v>-1.5440363731668127E-2</v>
      </c>
      <c r="AN246" s="124">
        <f t="shared" si="10"/>
        <v>-9.1415693945053229E-3</v>
      </c>
    </row>
    <row r="247" spans="1:40" ht="15" customHeight="1" x14ac:dyDescent="0.2">
      <c r="A247" s="1">
        <v>45408</v>
      </c>
      <c r="B247" s="2">
        <v>1122</v>
      </c>
      <c r="C247" s="3">
        <f t="shared" si="0"/>
        <v>8.2674335010783917E-3</v>
      </c>
      <c r="D247" s="4"/>
      <c r="E247" s="1">
        <v>45408</v>
      </c>
      <c r="F247" s="2">
        <v>2844.15</v>
      </c>
      <c r="G247" s="3">
        <f t="shared" si="1"/>
        <v>-6.0458858271155158E-3</v>
      </c>
      <c r="H247" s="5"/>
      <c r="I247" s="1">
        <v>45408</v>
      </c>
      <c r="J247" s="2">
        <v>227.773946</v>
      </c>
      <c r="K247" s="3">
        <f t="shared" si="2"/>
        <v>7.8091310801358116E-3</v>
      </c>
      <c r="L247" s="5"/>
      <c r="M247" s="1">
        <v>45408</v>
      </c>
      <c r="N247" s="2">
        <v>69.05</v>
      </c>
      <c r="O247" s="3">
        <f t="shared" si="3"/>
        <v>-6.4748201438848962E-3</v>
      </c>
      <c r="P247" s="5"/>
      <c r="Q247" s="1">
        <v>45408</v>
      </c>
      <c r="R247" s="2">
        <v>727.25</v>
      </c>
      <c r="S247" s="3">
        <f t="shared" si="4"/>
        <v>-4.4490075290896103E-3</v>
      </c>
      <c r="T247" s="5"/>
      <c r="U247" s="1">
        <v>45408</v>
      </c>
      <c r="V247" s="2">
        <v>396.55</v>
      </c>
      <c r="W247" s="3">
        <f t="shared" si="5"/>
        <v>4.0677076499147091E-2</v>
      </c>
      <c r="X247" s="5"/>
      <c r="Y247" s="1">
        <v>45408</v>
      </c>
      <c r="Z247" s="2">
        <v>14</v>
      </c>
      <c r="AA247" s="3">
        <f t="shared" si="6"/>
        <v>7.194244604316502E-3</v>
      </c>
      <c r="AB247" s="5"/>
      <c r="AC247" s="1">
        <v>45408</v>
      </c>
      <c r="AD247" s="2">
        <v>342.85</v>
      </c>
      <c r="AE247" s="3">
        <f t="shared" si="7"/>
        <v>1.7531044558072306E-3</v>
      </c>
      <c r="AF247" s="5"/>
      <c r="AG247" s="1">
        <v>45408</v>
      </c>
      <c r="AH247" s="2">
        <v>282.89999999999998</v>
      </c>
      <c r="AI247" s="3">
        <f t="shared" si="8"/>
        <v>3.3693917361234949E-3</v>
      </c>
      <c r="AJ247" s="5"/>
      <c r="AK247" s="6">
        <v>45411</v>
      </c>
      <c r="AL247" s="7">
        <v>87.757000000000005</v>
      </c>
      <c r="AM247" s="116">
        <f t="shared" si="9"/>
        <v>2.5075511483452217E-4</v>
      </c>
      <c r="AN247" s="124">
        <f t="shared" si="10"/>
        <v>5.2351423491353022E-3</v>
      </c>
    </row>
    <row r="248" spans="1:40" ht="15" customHeight="1" x14ac:dyDescent="0.2">
      <c r="A248" s="8">
        <v>45407</v>
      </c>
      <c r="B248" s="9">
        <v>1112.8</v>
      </c>
      <c r="C248" s="10">
        <f t="shared" si="0"/>
        <v>-1.2468385321915076E-2</v>
      </c>
      <c r="D248" s="11"/>
      <c r="E248" s="8">
        <v>45407</v>
      </c>
      <c r="F248" s="9">
        <v>2861.45</v>
      </c>
      <c r="G248" s="10">
        <f t="shared" si="1"/>
        <v>-2.1968442158487589E-3</v>
      </c>
      <c r="H248" s="12"/>
      <c r="I248" s="8">
        <v>45407</v>
      </c>
      <c r="J248" s="9">
        <v>226.00901200000001</v>
      </c>
      <c r="K248" s="10">
        <f t="shared" si="2"/>
        <v>2.3918466427530483E-3</v>
      </c>
      <c r="L248" s="12"/>
      <c r="M248" s="8">
        <v>45407</v>
      </c>
      <c r="N248" s="9">
        <v>69.5</v>
      </c>
      <c r="O248" s="10">
        <f t="shared" si="3"/>
        <v>4.9848942598187174E-2</v>
      </c>
      <c r="P248" s="12"/>
      <c r="Q248" s="8">
        <v>45407</v>
      </c>
      <c r="R248" s="9">
        <v>730.5</v>
      </c>
      <c r="S248" s="10">
        <f t="shared" si="4"/>
        <v>-8.8901046296929742E-4</v>
      </c>
      <c r="T248" s="12"/>
      <c r="U248" s="8">
        <v>45407</v>
      </c>
      <c r="V248" s="9">
        <v>381.05</v>
      </c>
      <c r="W248" s="10">
        <f t="shared" si="5"/>
        <v>-6.2589646629286344E-3</v>
      </c>
      <c r="X248" s="12"/>
      <c r="Y248" s="8">
        <v>45407</v>
      </c>
      <c r="Z248" s="9">
        <v>13.9</v>
      </c>
      <c r="AA248" s="10">
        <f t="shared" si="6"/>
        <v>6.1068702290076438E-2</v>
      </c>
      <c r="AB248" s="12"/>
      <c r="AC248" s="8">
        <v>45407</v>
      </c>
      <c r="AD248" s="9">
        <v>342.25</v>
      </c>
      <c r="AE248" s="10">
        <f t="shared" si="7"/>
        <v>-4.0739124108830627E-3</v>
      </c>
      <c r="AF248" s="12"/>
      <c r="AG248" s="8">
        <v>45407</v>
      </c>
      <c r="AH248" s="9">
        <v>281.95</v>
      </c>
      <c r="AI248" s="10">
        <f t="shared" si="8"/>
        <v>9.3073205655986868E-3</v>
      </c>
      <c r="AJ248" s="12"/>
      <c r="AK248" s="13">
        <v>45408</v>
      </c>
      <c r="AL248" s="14">
        <v>87.734999999999999</v>
      </c>
      <c r="AM248" s="117">
        <f t="shared" si="9"/>
        <v>6.1755736276502882E-2</v>
      </c>
      <c r="AN248" s="124">
        <f t="shared" si="10"/>
        <v>1.5848543129857343E-2</v>
      </c>
    </row>
    <row r="249" spans="1:40" ht="15" customHeight="1" x14ac:dyDescent="0.2">
      <c r="A249" s="1">
        <v>45406</v>
      </c>
      <c r="B249" s="2">
        <v>1126.8499999999999</v>
      </c>
      <c r="C249" s="3">
        <f t="shared" si="0"/>
        <v>1.071845008520933E-2</v>
      </c>
      <c r="D249" s="4"/>
      <c r="E249" s="1">
        <v>45406</v>
      </c>
      <c r="F249" s="2">
        <v>2867.75</v>
      </c>
      <c r="G249" s="3">
        <f t="shared" si="1"/>
        <v>-2.4870430275836242E-3</v>
      </c>
      <c r="H249" s="5"/>
      <c r="I249" s="1">
        <v>45406</v>
      </c>
      <c r="J249" s="2">
        <v>225.46972299999999</v>
      </c>
      <c r="K249" s="3">
        <f t="shared" si="2"/>
        <v>-4.7609185115893293E-3</v>
      </c>
      <c r="L249" s="5"/>
      <c r="M249" s="1">
        <v>45406</v>
      </c>
      <c r="N249" s="2">
        <v>66.2</v>
      </c>
      <c r="O249" s="3">
        <f t="shared" si="3"/>
        <v>4.9960348929421139E-2</v>
      </c>
      <c r="P249" s="5"/>
      <c r="Q249" s="1">
        <v>45406</v>
      </c>
      <c r="R249" s="2">
        <v>731.15</v>
      </c>
      <c r="S249" s="3">
        <f t="shared" si="4"/>
        <v>1.7464514333425996E-2</v>
      </c>
      <c r="T249" s="5"/>
      <c r="U249" s="1">
        <v>45406</v>
      </c>
      <c r="V249" s="2">
        <v>383.45</v>
      </c>
      <c r="W249" s="3">
        <f t="shared" si="5"/>
        <v>1.6973876143747457E-2</v>
      </c>
      <c r="X249" s="5"/>
      <c r="Y249" s="1">
        <v>45406</v>
      </c>
      <c r="Z249" s="2">
        <v>13.1</v>
      </c>
      <c r="AA249" s="3">
        <f t="shared" si="6"/>
        <v>-9.027777777777779E-2</v>
      </c>
      <c r="AB249" s="5"/>
      <c r="AC249" s="1">
        <v>45406</v>
      </c>
      <c r="AD249" s="2">
        <v>343.65</v>
      </c>
      <c r="AE249" s="3">
        <f t="shared" si="7"/>
        <v>4.5308389359834944E-3</v>
      </c>
      <c r="AF249" s="5"/>
      <c r="AG249" s="1">
        <v>45406</v>
      </c>
      <c r="AH249" s="2">
        <v>279.35000000000002</v>
      </c>
      <c r="AI249" s="3">
        <f t="shared" si="8"/>
        <v>9.2124277456648862E-3</v>
      </c>
      <c r="AJ249" s="5"/>
      <c r="AK249" s="6">
        <v>45407</v>
      </c>
      <c r="AL249" s="7">
        <v>82.632000000000005</v>
      </c>
      <c r="AM249" s="116">
        <f t="shared" si="9"/>
        <v>3.7087239730411614E-2</v>
      </c>
      <c r="AN249" s="124">
        <f t="shared" si="10"/>
        <v>4.842195658691319E-3</v>
      </c>
    </row>
    <row r="250" spans="1:40" ht="15" customHeight="1" x14ac:dyDescent="0.2">
      <c r="A250" s="8">
        <v>45405</v>
      </c>
      <c r="B250" s="9">
        <v>1114.9000000000001</v>
      </c>
      <c r="C250" s="10">
        <f t="shared" si="0"/>
        <v>-4.4826967903888182E-4</v>
      </c>
      <c r="D250" s="11"/>
      <c r="E250" s="8">
        <v>45405</v>
      </c>
      <c r="F250" s="9">
        <v>2874.9</v>
      </c>
      <c r="G250" s="10">
        <f t="shared" si="1"/>
        <v>1.1629748227387049E-2</v>
      </c>
      <c r="H250" s="12"/>
      <c r="I250" s="8">
        <v>45405</v>
      </c>
      <c r="J250" s="9">
        <v>226.54830100000001</v>
      </c>
      <c r="K250" s="10">
        <f t="shared" si="2"/>
        <v>2.1647310386474494E-4</v>
      </c>
      <c r="L250" s="12"/>
      <c r="M250" s="8">
        <v>45405</v>
      </c>
      <c r="N250" s="9">
        <v>63.05</v>
      </c>
      <c r="O250" s="10">
        <f t="shared" si="3"/>
        <v>4.995836802664444E-2</v>
      </c>
      <c r="P250" s="12"/>
      <c r="Q250" s="8">
        <v>45405</v>
      </c>
      <c r="R250" s="9">
        <v>718.6</v>
      </c>
      <c r="S250" s="10">
        <f t="shared" si="4"/>
        <v>-1.7433513365693543E-2</v>
      </c>
      <c r="T250" s="12"/>
      <c r="U250" s="8">
        <v>45405</v>
      </c>
      <c r="V250" s="9">
        <v>377.05</v>
      </c>
      <c r="W250" s="10">
        <f t="shared" si="5"/>
        <v>-1.0367454068241466E-2</v>
      </c>
      <c r="X250" s="12"/>
      <c r="Y250" s="8">
        <v>45405</v>
      </c>
      <c r="Z250" s="9">
        <v>14.4</v>
      </c>
      <c r="AA250" s="10">
        <f t="shared" si="6"/>
        <v>0.11627906976744184</v>
      </c>
      <c r="AB250" s="12"/>
      <c r="AC250" s="8">
        <v>45405</v>
      </c>
      <c r="AD250" s="9">
        <v>342.1</v>
      </c>
      <c r="AE250" s="10">
        <f t="shared" si="7"/>
        <v>1.0038382049011085E-2</v>
      </c>
      <c r="AF250" s="12"/>
      <c r="AG250" s="8">
        <v>45405</v>
      </c>
      <c r="AH250" s="9">
        <v>276.8</v>
      </c>
      <c r="AI250" s="10">
        <f t="shared" si="8"/>
        <v>0</v>
      </c>
      <c r="AJ250" s="12"/>
      <c r="AK250" s="13">
        <v>45406</v>
      </c>
      <c r="AL250" s="14">
        <v>79.677000000000007</v>
      </c>
      <c r="AM250" s="117">
        <f t="shared" si="9"/>
        <v>-3.3315943365322731E-2</v>
      </c>
      <c r="AN250" s="124">
        <f t="shared" si="10"/>
        <v>1.2655686069605255E-2</v>
      </c>
    </row>
    <row r="251" spans="1:40" ht="15" customHeight="1" x14ac:dyDescent="0.2">
      <c r="A251" s="1">
        <v>45404</v>
      </c>
      <c r="B251" s="2">
        <v>1115.4000000000001</v>
      </c>
      <c r="C251" s="3"/>
      <c r="D251" s="4"/>
      <c r="E251" s="1">
        <v>45404</v>
      </c>
      <c r="F251" s="2">
        <v>2841.85</v>
      </c>
      <c r="G251" s="3"/>
      <c r="H251" s="5"/>
      <c r="I251" s="1">
        <v>45404</v>
      </c>
      <c r="J251" s="2">
        <v>226.49927</v>
      </c>
      <c r="K251" s="3"/>
      <c r="L251" s="5"/>
      <c r="M251" s="1">
        <v>45404</v>
      </c>
      <c r="N251" s="2">
        <v>60.05</v>
      </c>
      <c r="O251" s="3"/>
      <c r="P251" s="5"/>
      <c r="Q251" s="1">
        <v>45404</v>
      </c>
      <c r="R251" s="2">
        <v>731.35</v>
      </c>
      <c r="S251" s="3"/>
      <c r="T251" s="5"/>
      <c r="U251" s="1">
        <v>45404</v>
      </c>
      <c r="V251" s="2">
        <v>381</v>
      </c>
      <c r="W251" s="3"/>
      <c r="X251" s="5"/>
      <c r="Y251" s="1">
        <v>45404</v>
      </c>
      <c r="Z251" s="2">
        <v>12.9</v>
      </c>
      <c r="AA251" s="3"/>
      <c r="AB251" s="5"/>
      <c r="AC251" s="1">
        <v>45404</v>
      </c>
      <c r="AD251" s="2">
        <v>338.7</v>
      </c>
      <c r="AE251" s="3"/>
      <c r="AF251" s="5"/>
      <c r="AG251" s="1">
        <v>45404</v>
      </c>
      <c r="AH251" s="2">
        <v>276.8</v>
      </c>
      <c r="AI251" s="3"/>
      <c r="AJ251" s="5"/>
      <c r="AK251" s="6">
        <v>45405</v>
      </c>
      <c r="AL251" s="7">
        <v>82.423000000000002</v>
      </c>
      <c r="AM251" s="116"/>
      <c r="AN251" s="124"/>
    </row>
    <row r="252" spans="1:40" ht="15" customHeight="1" x14ac:dyDescent="0.2">
      <c r="A252" s="8"/>
      <c r="B252" s="9"/>
      <c r="C252" s="10"/>
      <c r="D252" s="11"/>
      <c r="E252" s="8"/>
      <c r="F252" s="9"/>
      <c r="G252" s="10"/>
      <c r="H252" s="12"/>
      <c r="I252" s="8"/>
      <c r="J252" s="9"/>
      <c r="K252" s="10"/>
      <c r="L252" s="12"/>
      <c r="M252" s="8"/>
      <c r="N252" s="9"/>
      <c r="O252" s="10"/>
      <c r="P252" s="12"/>
      <c r="Q252" s="8"/>
      <c r="R252" s="9"/>
      <c r="S252" s="10"/>
      <c r="T252" s="12"/>
      <c r="U252" s="8"/>
      <c r="V252" s="9"/>
      <c r="W252" s="10"/>
      <c r="X252" s="12"/>
      <c r="Y252" s="8"/>
      <c r="Z252" s="9"/>
      <c r="AA252" s="10"/>
      <c r="AB252" s="12"/>
      <c r="AC252" s="8"/>
      <c r="AD252" s="9"/>
      <c r="AE252" s="10"/>
      <c r="AF252" s="12"/>
      <c r="AG252" s="8"/>
      <c r="AH252" s="9"/>
      <c r="AI252" s="10"/>
      <c r="AJ252" s="12"/>
      <c r="AK252" s="13"/>
      <c r="AL252" s="14"/>
      <c r="AM252" s="117"/>
      <c r="AN252" s="124"/>
    </row>
    <row r="253" spans="1:40" ht="15" customHeight="1" x14ac:dyDescent="0.2">
      <c r="A253" s="15" t="s">
        <v>5</v>
      </c>
      <c r="B253" s="2">
        <f>COUNT(B3:B250)</f>
        <v>248</v>
      </c>
      <c r="C253" s="3"/>
      <c r="D253" s="4"/>
      <c r="E253" s="1"/>
      <c r="F253" s="2"/>
      <c r="G253" s="3"/>
      <c r="H253" s="5"/>
      <c r="I253" s="1"/>
      <c r="J253" s="2"/>
      <c r="K253" s="3"/>
      <c r="L253" s="5"/>
      <c r="M253" s="1"/>
      <c r="N253" s="2"/>
      <c r="O253" s="3"/>
      <c r="P253" s="5"/>
      <c r="Q253" s="1"/>
      <c r="R253" s="2"/>
      <c r="S253" s="3"/>
      <c r="T253" s="5"/>
      <c r="U253" s="1"/>
      <c r="V253" s="2"/>
      <c r="W253" s="3"/>
      <c r="X253" s="5"/>
      <c r="Y253" s="1"/>
      <c r="Z253" s="2"/>
      <c r="AA253" s="3"/>
      <c r="AB253" s="5"/>
      <c r="AC253" s="1"/>
      <c r="AD253" s="2"/>
      <c r="AE253" s="3"/>
      <c r="AF253" s="5"/>
      <c r="AG253" s="1"/>
      <c r="AH253" s="2"/>
      <c r="AI253" s="3"/>
      <c r="AJ253" s="5"/>
      <c r="AK253" s="1"/>
      <c r="AL253" s="16"/>
      <c r="AM253" s="116"/>
      <c r="AN253" s="124"/>
    </row>
    <row r="254" spans="1:40" ht="15" customHeight="1" x14ac:dyDescent="0.2">
      <c r="A254" s="17"/>
      <c r="B254" s="9"/>
      <c r="C254" s="18"/>
      <c r="D254" s="11"/>
      <c r="E254" s="8"/>
      <c r="F254" s="9"/>
      <c r="G254" s="10"/>
      <c r="H254" s="12"/>
      <c r="I254" s="8"/>
      <c r="J254" s="9"/>
      <c r="K254" s="10"/>
      <c r="L254" s="12"/>
      <c r="M254" s="8"/>
      <c r="N254" s="9"/>
      <c r="O254" s="10"/>
      <c r="P254" s="12"/>
      <c r="Q254" s="8"/>
      <c r="R254" s="9"/>
      <c r="S254" s="10"/>
      <c r="T254" s="12"/>
      <c r="U254" s="8"/>
      <c r="V254" s="9"/>
      <c r="W254" s="10"/>
      <c r="X254" s="12"/>
      <c r="Y254" s="8"/>
      <c r="Z254" s="9"/>
      <c r="AA254" s="10"/>
      <c r="AB254" s="12"/>
      <c r="AC254" s="8"/>
      <c r="AD254" s="9"/>
      <c r="AE254" s="10"/>
      <c r="AF254" s="12"/>
      <c r="AG254" s="8"/>
      <c r="AH254" s="9"/>
      <c r="AI254" s="10"/>
      <c r="AJ254" s="12"/>
      <c r="AK254" s="19" t="s">
        <v>6</v>
      </c>
      <c r="AL254" s="20">
        <f>COUNT(AM3:AM251)</f>
        <v>248</v>
      </c>
      <c r="AM254" s="117"/>
      <c r="AN254" s="124"/>
    </row>
    <row r="255" spans="1:40" ht="15" customHeight="1" x14ac:dyDescent="0.15">
      <c r="A255" s="21"/>
      <c r="B255" s="22"/>
      <c r="C255" s="23"/>
      <c r="D255" s="24"/>
      <c r="E255" s="25"/>
      <c r="F255" s="22"/>
      <c r="G255" s="23"/>
      <c r="H255" s="26"/>
      <c r="I255" s="25"/>
      <c r="J255" s="22"/>
      <c r="K255" s="23"/>
      <c r="L255" s="26"/>
      <c r="M255" s="27"/>
      <c r="N255" s="16"/>
      <c r="O255" s="3"/>
      <c r="P255" s="5"/>
      <c r="Q255" s="25"/>
      <c r="R255" s="22"/>
      <c r="S255" s="23"/>
      <c r="T255" s="26"/>
      <c r="U255" s="25"/>
      <c r="V255" s="22"/>
      <c r="W255" s="23"/>
      <c r="X255" s="26"/>
      <c r="Y255" s="25"/>
      <c r="Z255" s="22"/>
      <c r="AA255" s="23"/>
      <c r="AB255" s="26"/>
      <c r="AC255" s="25"/>
      <c r="AD255" s="22"/>
      <c r="AE255" s="23"/>
      <c r="AF255" s="26"/>
      <c r="AG255" s="25"/>
      <c r="AH255" s="22"/>
      <c r="AI255" s="23"/>
      <c r="AJ255" s="26"/>
      <c r="AK255" s="25"/>
      <c r="AL255" s="22"/>
      <c r="AM255" s="118"/>
      <c r="AN255" s="125"/>
    </row>
    <row r="256" spans="1:40" ht="15" customHeight="1" thickBot="1" x14ac:dyDescent="0.2">
      <c r="B256" s="28"/>
      <c r="C256" s="29"/>
      <c r="D256" s="28"/>
      <c r="E256" s="30"/>
      <c r="F256" s="28"/>
      <c r="G256" s="29"/>
      <c r="H256" s="28"/>
      <c r="I256" s="30"/>
      <c r="J256" s="28"/>
      <c r="K256" s="29"/>
      <c r="L256" s="28"/>
      <c r="M256" s="31"/>
      <c r="N256" s="32"/>
      <c r="O256" s="33"/>
      <c r="P256" s="34"/>
      <c r="Q256" s="30"/>
      <c r="R256" s="28"/>
      <c r="S256" s="29"/>
      <c r="T256" s="28"/>
      <c r="U256" s="30"/>
      <c r="V256" s="28"/>
      <c r="W256" s="29"/>
      <c r="X256" s="28"/>
      <c r="Y256" s="30"/>
      <c r="Z256" s="28"/>
      <c r="AA256" s="29"/>
      <c r="AB256" s="28"/>
      <c r="AC256" s="30"/>
      <c r="AD256" s="28"/>
      <c r="AE256" s="29"/>
      <c r="AF256" s="28"/>
      <c r="AG256" s="30"/>
      <c r="AH256" s="28"/>
      <c r="AI256" s="29"/>
      <c r="AJ256" s="28"/>
      <c r="AK256" s="30"/>
      <c r="AL256" s="28"/>
      <c r="AM256" s="29"/>
      <c r="AN256" s="28"/>
    </row>
    <row r="257" spans="1:40" ht="22.5" customHeight="1" x14ac:dyDescent="0.15">
      <c r="A257" s="35" t="s">
        <v>7</v>
      </c>
      <c r="B257" s="36" t="s">
        <v>8</v>
      </c>
      <c r="C257" s="36" t="s">
        <v>9</v>
      </c>
      <c r="D257" s="36" t="s">
        <v>10</v>
      </c>
      <c r="E257" s="36" t="s">
        <v>11</v>
      </c>
      <c r="F257" s="36" t="s">
        <v>12</v>
      </c>
      <c r="G257" s="36" t="s">
        <v>13</v>
      </c>
      <c r="H257" s="36" t="s">
        <v>14</v>
      </c>
      <c r="I257" s="36" t="s">
        <v>15</v>
      </c>
      <c r="J257" s="36" t="s">
        <v>16</v>
      </c>
      <c r="K257" s="37" t="s">
        <v>17</v>
      </c>
      <c r="L257" s="38" t="s">
        <v>4</v>
      </c>
      <c r="M257" s="79" t="s">
        <v>18</v>
      </c>
      <c r="N257" s="80"/>
      <c r="O257" s="80"/>
      <c r="P257" s="80"/>
      <c r="Q257" s="80"/>
      <c r="R257" s="80"/>
      <c r="S257" s="81"/>
      <c r="T257" s="82"/>
      <c r="U257" s="80"/>
      <c r="V257" s="80"/>
      <c r="W257" s="80"/>
      <c r="X257" s="80"/>
      <c r="Y257" s="80"/>
      <c r="Z257" s="81"/>
      <c r="AB257" s="28"/>
      <c r="AC257" s="30"/>
      <c r="AD257" s="28"/>
      <c r="AE257" s="29"/>
      <c r="AF257" s="28"/>
      <c r="AG257" s="30"/>
      <c r="AH257" s="28"/>
      <c r="AI257" s="29"/>
      <c r="AJ257" s="28"/>
      <c r="AK257" s="30"/>
      <c r="AL257" s="28"/>
      <c r="AM257" s="29"/>
      <c r="AN257" s="28"/>
    </row>
    <row r="258" spans="1:40" ht="15" customHeight="1" x14ac:dyDescent="0.2">
      <c r="A258" s="39" t="s">
        <v>19</v>
      </c>
      <c r="B258" s="40">
        <v>0.1</v>
      </c>
      <c r="C258" s="40">
        <v>0.1</v>
      </c>
      <c r="D258" s="40">
        <v>0.1</v>
      </c>
      <c r="E258" s="40">
        <v>0.1</v>
      </c>
      <c r="F258" s="40">
        <v>0.1</v>
      </c>
      <c r="G258" s="40">
        <v>0.1</v>
      </c>
      <c r="H258" s="40">
        <v>0.1</v>
      </c>
      <c r="I258" s="40">
        <v>0.1</v>
      </c>
      <c r="J258" s="40">
        <v>0.1</v>
      </c>
      <c r="K258" s="40">
        <v>0.1</v>
      </c>
      <c r="L258" s="41"/>
      <c r="M258" s="42"/>
      <c r="N258" s="30"/>
      <c r="O258" s="28"/>
      <c r="P258" s="29"/>
      <c r="Q258" s="28"/>
      <c r="R258" s="30"/>
      <c r="S258" s="43"/>
      <c r="T258" s="28"/>
      <c r="AB258" s="28"/>
      <c r="AC258" s="30"/>
      <c r="AD258" s="28"/>
      <c r="AE258" s="29"/>
      <c r="AF258" s="28"/>
      <c r="AG258" s="30"/>
      <c r="AH258" s="28"/>
      <c r="AI258" s="29"/>
      <c r="AJ258" s="28"/>
      <c r="AK258" s="30"/>
      <c r="AL258" s="28"/>
      <c r="AM258" s="29"/>
      <c r="AN258" s="28"/>
    </row>
    <row r="259" spans="1:40" ht="15" customHeight="1" x14ac:dyDescent="0.2">
      <c r="A259" s="44" t="s">
        <v>2</v>
      </c>
      <c r="B259" s="45">
        <f>AVERAGE(C3:C250)</f>
        <v>-9.1157657561995046E-4</v>
      </c>
      <c r="C259" s="45">
        <f>AVERAGE(G3:G250)</f>
        <v>-5.3104256209927654E-4</v>
      </c>
      <c r="D259" s="45">
        <f>AVERAGE(K3:K250)</f>
        <v>3.1036100533639711E-4</v>
      </c>
      <c r="E259" s="45">
        <f>AVERAGE(O3:O250)</f>
        <v>3.8817037231276934E-3</v>
      </c>
      <c r="F259" s="45">
        <f>AVERAGE(S3:S250)</f>
        <v>2.7659660342196756E-3</v>
      </c>
      <c r="G259" s="45">
        <f>AVERAGE(W3:W250)</f>
        <v>5.9608960234519245E-4</v>
      </c>
      <c r="H259" s="45">
        <f>AVERAGE(AA3:AA250)</f>
        <v>-1.1723717263636775E-3</v>
      </c>
      <c r="I259" s="45">
        <f>AVERAGE(AE3:AE250)</f>
        <v>-3.6121603134664997E-4</v>
      </c>
      <c r="J259" s="45">
        <f>AVERAGE(AI3:AI250)</f>
        <v>-1.7525899936414547E-4</v>
      </c>
      <c r="K259" s="45">
        <f t="shared" ref="K259:L259" si="11">AVERAGE(AM3:AM250)</f>
        <v>1.3694110705901987E-3</v>
      </c>
      <c r="L259" s="46">
        <f t="shared" si="11"/>
        <v>5.7720655408254583E-4</v>
      </c>
      <c r="M259" s="42"/>
      <c r="N259" s="30"/>
      <c r="O259" s="28"/>
      <c r="P259" s="29"/>
      <c r="Q259" s="28"/>
      <c r="R259" s="30"/>
      <c r="S259" s="43"/>
      <c r="T259" s="28"/>
      <c r="AB259" s="28"/>
      <c r="AC259" s="30"/>
      <c r="AD259" s="28"/>
      <c r="AE259" s="29"/>
      <c r="AF259" s="28"/>
      <c r="AG259" s="30"/>
      <c r="AH259" s="28"/>
      <c r="AI259" s="29"/>
      <c r="AJ259" s="28"/>
      <c r="AK259" s="30"/>
      <c r="AL259" s="28"/>
      <c r="AM259" s="29"/>
      <c r="AN259" s="28"/>
    </row>
    <row r="260" spans="1:40" ht="15" customHeight="1" x14ac:dyDescent="0.2">
      <c r="A260" s="47" t="s">
        <v>20</v>
      </c>
      <c r="B260" s="48">
        <f t="shared" ref="B260:J260" si="12">((1+B259)^248)-1</f>
        <v>-0.20242076412222931</v>
      </c>
      <c r="C260" s="48">
        <f t="shared" si="12"/>
        <v>-0.12342546096567752</v>
      </c>
      <c r="D260" s="48">
        <f t="shared" si="12"/>
        <v>7.999627021327349E-2</v>
      </c>
      <c r="E260" s="48">
        <f t="shared" si="12"/>
        <v>1.6137839455255998</v>
      </c>
      <c r="F260" s="48">
        <f t="shared" si="12"/>
        <v>0.98379693387659817</v>
      </c>
      <c r="G260" s="48">
        <f t="shared" si="12"/>
        <v>0.15926499449093767</v>
      </c>
      <c r="H260" s="48">
        <f t="shared" si="12"/>
        <v>-0.25242358681096722</v>
      </c>
      <c r="I260" s="48">
        <f t="shared" si="12"/>
        <v>-8.5701120025977073E-2</v>
      </c>
      <c r="J260" s="48">
        <f t="shared" si="12"/>
        <v>-4.2536846867795464E-2</v>
      </c>
      <c r="K260" s="48">
        <f>((1+K259)^249)-1</f>
        <v>0.40600183191414452</v>
      </c>
      <c r="L260" s="49">
        <f>((1 + L259)^248) - 1</f>
        <v>0.1538520210578862</v>
      </c>
      <c r="M260" s="42"/>
      <c r="N260" s="30"/>
      <c r="O260" s="28"/>
      <c r="P260" s="29"/>
      <c r="Q260" s="28"/>
      <c r="R260" s="30"/>
      <c r="S260" s="43"/>
      <c r="T260" s="28"/>
      <c r="AB260" s="28"/>
      <c r="AC260" s="30"/>
      <c r="AD260" s="28"/>
      <c r="AE260" s="29"/>
      <c r="AF260" s="28"/>
      <c r="AG260" s="30"/>
      <c r="AH260" s="28"/>
      <c r="AI260" s="29"/>
      <c r="AJ260" s="28"/>
      <c r="AK260" s="30"/>
      <c r="AL260" s="28"/>
      <c r="AM260" s="29"/>
      <c r="AN260" s="28"/>
    </row>
    <row r="261" spans="1:40" ht="15" customHeight="1" x14ac:dyDescent="0.2">
      <c r="A261" s="47" t="s">
        <v>21</v>
      </c>
      <c r="B261" s="50">
        <f>_xlfn.VAR.S(C3:C250)</f>
        <v>3.5107214430628102E-4</v>
      </c>
      <c r="C261" s="45">
        <f>_xlfn.VAR.S(G5:G250)</f>
        <v>1.9397721427733035E-4</v>
      </c>
      <c r="D261" s="45">
        <f>_xlfn.VAR.S(K3:K250)</f>
        <v>3.5241627717159929E-4</v>
      </c>
      <c r="E261" s="45">
        <f>_xlfn.VAR.S(O3:O250)</f>
        <v>1.1580188341996345E-3</v>
      </c>
      <c r="F261" s="45">
        <f>_xlfn.VAR.S(S3:S250)</f>
        <v>7.6836430201939127E-4</v>
      </c>
      <c r="G261" s="45">
        <f>_xlfn.VAR.S(W3:W250)</f>
        <v>5.4057438508115744E-4</v>
      </c>
      <c r="H261" s="45">
        <f>_xlfn.VAR.S(AA3:AA250)</f>
        <v>1.5308900860740958E-3</v>
      </c>
      <c r="I261" s="45">
        <f>_xlfn.VAR.S(AE3:AE250)</f>
        <v>7.125053678661104E-4</v>
      </c>
      <c r="J261" s="45">
        <f>_xlfn.VAR.S(AI3:AI250)</f>
        <v>5.3265404684557172E-4</v>
      </c>
      <c r="K261" s="45">
        <f>_xlfn.VAR.S(AM3:AM250)</f>
        <v>1.436955160020267E-3</v>
      </c>
      <c r="L261" s="46">
        <f>_xlfn.VAR.S(AN3:AN250)</f>
        <v>2.1556957456403335E-4</v>
      </c>
      <c r="M261" s="42"/>
      <c r="N261" s="30"/>
      <c r="O261" s="28"/>
      <c r="P261" s="29"/>
      <c r="Q261" s="28"/>
      <c r="R261" s="30"/>
      <c r="S261" s="43"/>
      <c r="T261" s="28"/>
      <c r="AB261" s="28"/>
      <c r="AC261" s="30"/>
      <c r="AD261" s="28"/>
      <c r="AE261" s="29"/>
      <c r="AF261" s="28"/>
      <c r="AG261" s="30"/>
      <c r="AH261" s="28"/>
      <c r="AI261" s="29"/>
      <c r="AJ261" s="28"/>
      <c r="AK261" s="30"/>
      <c r="AL261" s="28"/>
      <c r="AM261" s="29"/>
      <c r="AN261" s="28"/>
    </row>
    <row r="262" spans="1:40" ht="15" customHeight="1" x14ac:dyDescent="0.2">
      <c r="A262" s="51" t="s">
        <v>22</v>
      </c>
      <c r="B262" s="52">
        <f t="shared" ref="B262:J262" si="13">B261*248</f>
        <v>8.7065891787957692E-2</v>
      </c>
      <c r="C262" s="52">
        <f t="shared" si="13"/>
        <v>4.8106349140777931E-2</v>
      </c>
      <c r="D262" s="52">
        <f t="shared" si="13"/>
        <v>8.7399236738556624E-2</v>
      </c>
      <c r="E262" s="52">
        <f t="shared" si="13"/>
        <v>0.28718867088150934</v>
      </c>
      <c r="F262" s="52">
        <f t="shared" si="13"/>
        <v>0.19055434690080902</v>
      </c>
      <c r="G262" s="52">
        <f t="shared" si="13"/>
        <v>0.13406244750012705</v>
      </c>
      <c r="H262" s="52">
        <f t="shared" si="13"/>
        <v>0.37966074134637573</v>
      </c>
      <c r="I262" s="52">
        <f t="shared" si="13"/>
        <v>0.17670133123079537</v>
      </c>
      <c r="J262" s="52">
        <f t="shared" si="13"/>
        <v>0.13209820361770178</v>
      </c>
      <c r="K262" s="52">
        <f>K261*249</f>
        <v>0.35780183484504646</v>
      </c>
      <c r="L262" s="53">
        <f>L261*248</f>
        <v>5.3461254491880272E-2</v>
      </c>
      <c r="M262" s="42"/>
      <c r="N262" s="30"/>
      <c r="O262" s="28"/>
      <c r="P262" s="29"/>
      <c r="Q262" s="28"/>
      <c r="R262" s="30"/>
      <c r="S262" s="43"/>
      <c r="T262" s="28"/>
      <c r="AB262" s="28"/>
      <c r="AC262" s="30"/>
      <c r="AD262" s="28"/>
      <c r="AE262" s="29"/>
      <c r="AF262" s="28"/>
      <c r="AG262" s="30"/>
      <c r="AH262" s="28"/>
      <c r="AI262" s="29"/>
      <c r="AJ262" s="28"/>
      <c r="AK262" s="30"/>
      <c r="AL262" s="28"/>
      <c r="AM262" s="29"/>
      <c r="AN262" s="28"/>
    </row>
    <row r="263" spans="1:40" ht="22.5" customHeight="1" x14ac:dyDescent="0.15">
      <c r="A263" s="90" t="s">
        <v>23</v>
      </c>
      <c r="B263" s="91"/>
      <c r="C263" s="91"/>
      <c r="D263" s="91"/>
      <c r="E263" s="91"/>
      <c r="F263" s="91"/>
      <c r="G263" s="91"/>
      <c r="H263" s="91"/>
      <c r="I263" s="91"/>
      <c r="J263" s="91"/>
      <c r="K263" s="91"/>
      <c r="L263" s="92"/>
      <c r="M263" s="42"/>
      <c r="N263" s="30"/>
      <c r="O263" s="28"/>
      <c r="P263" s="29"/>
      <c r="Q263" s="28"/>
      <c r="R263" s="30"/>
      <c r="S263" s="43"/>
      <c r="T263" s="28"/>
      <c r="AB263" s="28"/>
      <c r="AC263" s="30"/>
      <c r="AD263" s="28"/>
      <c r="AE263" s="29"/>
      <c r="AF263" s="28"/>
      <c r="AG263" s="30"/>
      <c r="AH263" s="28"/>
      <c r="AI263" s="29"/>
      <c r="AJ263" s="28"/>
      <c r="AK263" s="30"/>
      <c r="AL263" s="28"/>
      <c r="AM263" s="29"/>
      <c r="AN263" s="28"/>
    </row>
    <row r="264" spans="1:40" ht="15" customHeight="1" x14ac:dyDescent="0.15">
      <c r="A264" s="83" t="s">
        <v>24</v>
      </c>
      <c r="B264" s="84"/>
      <c r="C264" s="84"/>
      <c r="D264" s="84"/>
      <c r="E264" s="84"/>
      <c r="F264" s="84"/>
      <c r="G264" s="84"/>
      <c r="H264" s="84"/>
      <c r="I264" s="84"/>
      <c r="J264" s="84"/>
      <c r="K264" s="84"/>
      <c r="L264" s="85"/>
      <c r="M264" s="42"/>
      <c r="N264" s="30"/>
      <c r="O264" s="28"/>
      <c r="P264" s="29"/>
      <c r="Q264" s="28"/>
      <c r="R264" s="30"/>
      <c r="S264" s="43"/>
      <c r="T264" s="28"/>
      <c r="AB264" s="28"/>
      <c r="AC264" s="30"/>
      <c r="AD264" s="28"/>
      <c r="AE264" s="29"/>
      <c r="AF264" s="28"/>
      <c r="AG264" s="30"/>
      <c r="AH264" s="28"/>
      <c r="AI264" s="29"/>
      <c r="AJ264" s="28"/>
      <c r="AK264" s="30"/>
      <c r="AL264" s="28"/>
      <c r="AM264" s="29"/>
      <c r="AN264" s="28"/>
    </row>
    <row r="265" spans="1:40" ht="15" customHeight="1" x14ac:dyDescent="0.15">
      <c r="A265" s="86"/>
      <c r="B265" s="84"/>
      <c r="C265" s="84"/>
      <c r="D265" s="84"/>
      <c r="E265" s="84"/>
      <c r="F265" s="84"/>
      <c r="G265" s="84"/>
      <c r="H265" s="84"/>
      <c r="I265" s="84"/>
      <c r="J265" s="84"/>
      <c r="K265" s="84"/>
      <c r="L265" s="85"/>
      <c r="M265" s="42"/>
      <c r="N265" s="30"/>
      <c r="O265" s="28"/>
      <c r="P265" s="29"/>
      <c r="Q265" s="28"/>
      <c r="R265" s="30"/>
      <c r="S265" s="43"/>
      <c r="T265" s="28"/>
      <c r="AB265" s="28"/>
      <c r="AC265" s="30"/>
      <c r="AD265" s="28"/>
      <c r="AE265" s="29"/>
      <c r="AF265" s="28"/>
      <c r="AG265" s="30"/>
      <c r="AH265" s="28"/>
      <c r="AI265" s="29"/>
      <c r="AJ265" s="28"/>
      <c r="AK265" s="30"/>
      <c r="AL265" s="28"/>
      <c r="AM265" s="29"/>
      <c r="AN265" s="28"/>
    </row>
    <row r="266" spans="1:40" ht="15" customHeight="1" x14ac:dyDescent="0.15">
      <c r="A266" s="86"/>
      <c r="B266" s="84"/>
      <c r="C266" s="84"/>
      <c r="D266" s="84"/>
      <c r="E266" s="84"/>
      <c r="F266" s="84"/>
      <c r="G266" s="84"/>
      <c r="H266" s="84"/>
      <c r="I266" s="84"/>
      <c r="J266" s="84"/>
      <c r="K266" s="84"/>
      <c r="L266" s="85"/>
      <c r="M266" s="42"/>
      <c r="N266" s="30"/>
      <c r="O266" s="28"/>
      <c r="P266" s="29"/>
      <c r="Q266" s="28"/>
      <c r="R266" s="30"/>
      <c r="S266" s="43"/>
      <c r="T266" s="28"/>
      <c r="AB266" s="28"/>
      <c r="AC266" s="30"/>
      <c r="AD266" s="28"/>
      <c r="AE266" s="29"/>
      <c r="AF266" s="28"/>
      <c r="AG266" s="30"/>
      <c r="AH266" s="28"/>
      <c r="AI266" s="29"/>
      <c r="AJ266" s="28"/>
      <c r="AK266" s="30"/>
      <c r="AL266" s="28"/>
      <c r="AM266" s="29"/>
      <c r="AN266" s="28"/>
    </row>
    <row r="267" spans="1:40" ht="15" customHeight="1" x14ac:dyDescent="0.15">
      <c r="A267" s="86"/>
      <c r="B267" s="84"/>
      <c r="C267" s="84"/>
      <c r="D267" s="84"/>
      <c r="E267" s="84"/>
      <c r="F267" s="84"/>
      <c r="G267" s="84"/>
      <c r="H267" s="84"/>
      <c r="I267" s="84"/>
      <c r="J267" s="84"/>
      <c r="K267" s="84"/>
      <c r="L267" s="85"/>
      <c r="M267" s="42"/>
      <c r="N267" s="30"/>
      <c r="O267" s="28"/>
      <c r="P267" s="29"/>
      <c r="Q267" s="28"/>
      <c r="R267" s="30"/>
      <c r="S267" s="43"/>
      <c r="T267" s="28"/>
      <c r="AB267" s="28"/>
      <c r="AC267" s="30"/>
      <c r="AD267" s="28"/>
      <c r="AE267" s="29"/>
      <c r="AF267" s="28"/>
      <c r="AG267" s="30"/>
      <c r="AH267" s="28"/>
      <c r="AI267" s="29"/>
      <c r="AJ267" s="28"/>
      <c r="AK267" s="30"/>
      <c r="AL267" s="28"/>
      <c r="AM267" s="29"/>
      <c r="AN267" s="28"/>
    </row>
    <row r="268" spans="1:40" ht="15" customHeight="1" x14ac:dyDescent="0.15">
      <c r="A268" s="86"/>
      <c r="B268" s="84"/>
      <c r="C268" s="84"/>
      <c r="D268" s="84"/>
      <c r="E268" s="84"/>
      <c r="F268" s="84"/>
      <c r="G268" s="84"/>
      <c r="H268" s="84"/>
      <c r="I268" s="84"/>
      <c r="J268" s="84"/>
      <c r="K268" s="84"/>
      <c r="L268" s="85"/>
      <c r="M268" s="42"/>
      <c r="N268" s="30"/>
      <c r="O268" s="28"/>
      <c r="P268" s="29"/>
      <c r="Q268" s="28"/>
      <c r="R268" s="30"/>
      <c r="S268" s="43"/>
      <c r="T268" s="28"/>
      <c r="AB268" s="28"/>
      <c r="AC268" s="30"/>
      <c r="AD268" s="28"/>
      <c r="AE268" s="29"/>
      <c r="AF268" s="28"/>
      <c r="AG268" s="30"/>
      <c r="AH268" s="28"/>
      <c r="AI268" s="29"/>
      <c r="AJ268" s="28"/>
      <c r="AK268" s="30"/>
      <c r="AL268" s="28"/>
      <c r="AM268" s="29"/>
      <c r="AN268" s="28"/>
    </row>
    <row r="269" spans="1:40" ht="15" customHeight="1" x14ac:dyDescent="0.15">
      <c r="A269" s="86"/>
      <c r="B269" s="84"/>
      <c r="C269" s="84"/>
      <c r="D269" s="84"/>
      <c r="E269" s="84"/>
      <c r="F269" s="84"/>
      <c r="G269" s="84"/>
      <c r="H269" s="84"/>
      <c r="I269" s="84"/>
      <c r="J269" s="84"/>
      <c r="K269" s="84"/>
      <c r="L269" s="85"/>
      <c r="M269" s="42"/>
      <c r="N269" s="30"/>
      <c r="O269" s="28"/>
      <c r="P269" s="29"/>
      <c r="Q269" s="28"/>
      <c r="R269" s="30"/>
      <c r="S269" s="43"/>
      <c r="T269" s="28"/>
      <c r="AB269" s="28"/>
      <c r="AC269" s="30"/>
      <c r="AD269" s="28"/>
      <c r="AE269" s="29"/>
      <c r="AF269" s="28"/>
      <c r="AG269" s="30"/>
      <c r="AH269" s="28"/>
      <c r="AI269" s="29"/>
      <c r="AJ269" s="28"/>
      <c r="AK269" s="30"/>
      <c r="AL269" s="28"/>
      <c r="AM269" s="29"/>
      <c r="AN269" s="28"/>
    </row>
    <row r="270" spans="1:40" ht="15" customHeight="1" x14ac:dyDescent="0.15">
      <c r="A270" s="86"/>
      <c r="B270" s="84"/>
      <c r="C270" s="84"/>
      <c r="D270" s="84"/>
      <c r="E270" s="84"/>
      <c r="F270" s="84"/>
      <c r="G270" s="84"/>
      <c r="H270" s="84"/>
      <c r="I270" s="84"/>
      <c r="J270" s="84"/>
      <c r="K270" s="84"/>
      <c r="L270" s="85"/>
      <c r="M270" s="42"/>
      <c r="N270" s="30"/>
      <c r="O270" s="28"/>
      <c r="P270" s="29"/>
      <c r="Q270" s="28"/>
      <c r="R270" s="30"/>
      <c r="S270" s="43"/>
      <c r="T270" s="28"/>
      <c r="AB270" s="28"/>
      <c r="AC270" s="30"/>
      <c r="AD270" s="28"/>
      <c r="AE270" s="29"/>
      <c r="AF270" s="28"/>
      <c r="AG270" s="30"/>
      <c r="AH270" s="28"/>
      <c r="AI270" s="29"/>
      <c r="AJ270" s="28"/>
      <c r="AK270" s="30"/>
      <c r="AL270" s="28"/>
      <c r="AM270" s="29"/>
      <c r="AN270" s="28"/>
    </row>
    <row r="271" spans="1:40" ht="15" customHeight="1" x14ac:dyDescent="0.15">
      <c r="A271" s="86"/>
      <c r="B271" s="84"/>
      <c r="C271" s="84"/>
      <c r="D271" s="84"/>
      <c r="E271" s="84"/>
      <c r="F271" s="84"/>
      <c r="G271" s="84"/>
      <c r="H271" s="84"/>
      <c r="I271" s="84"/>
      <c r="J271" s="84"/>
      <c r="K271" s="84"/>
      <c r="L271" s="85"/>
      <c r="M271" s="42"/>
      <c r="N271" s="30"/>
      <c r="O271" s="28"/>
      <c r="P271" s="29"/>
      <c r="Q271" s="28"/>
      <c r="R271" s="30"/>
      <c r="S271" s="43"/>
      <c r="T271" s="28"/>
      <c r="AB271" s="28"/>
      <c r="AC271" s="30"/>
      <c r="AD271" s="28"/>
      <c r="AE271" s="29"/>
      <c r="AF271" s="28"/>
      <c r="AG271" s="30"/>
      <c r="AH271" s="28"/>
      <c r="AI271" s="29"/>
      <c r="AJ271" s="28"/>
      <c r="AK271" s="30"/>
      <c r="AL271" s="28"/>
      <c r="AM271" s="29"/>
      <c r="AN271" s="28"/>
    </row>
    <row r="272" spans="1:40" ht="15" customHeight="1" x14ac:dyDescent="0.15">
      <c r="A272" s="86"/>
      <c r="B272" s="84"/>
      <c r="C272" s="84"/>
      <c r="D272" s="84"/>
      <c r="E272" s="84"/>
      <c r="F272" s="84"/>
      <c r="G272" s="84"/>
      <c r="H272" s="84"/>
      <c r="I272" s="84"/>
      <c r="J272" s="84"/>
      <c r="K272" s="84"/>
      <c r="L272" s="85"/>
      <c r="M272" s="42"/>
      <c r="N272" s="30"/>
      <c r="O272" s="28"/>
      <c r="P272" s="29"/>
      <c r="Q272" s="28"/>
      <c r="R272" s="30"/>
      <c r="S272" s="43"/>
      <c r="T272" s="28"/>
      <c r="AB272" s="28"/>
      <c r="AC272" s="30"/>
      <c r="AD272" s="28"/>
      <c r="AE272" s="29"/>
      <c r="AF272" s="28"/>
      <c r="AG272" s="30"/>
      <c r="AH272" s="28"/>
      <c r="AI272" s="29"/>
      <c r="AJ272" s="28"/>
      <c r="AK272" s="30"/>
      <c r="AL272" s="28"/>
      <c r="AM272" s="29"/>
      <c r="AN272" s="28"/>
    </row>
    <row r="273" spans="1:40" ht="15" customHeight="1" x14ac:dyDescent="0.15">
      <c r="A273" s="86"/>
      <c r="B273" s="84"/>
      <c r="C273" s="84"/>
      <c r="D273" s="84"/>
      <c r="E273" s="84"/>
      <c r="F273" s="84"/>
      <c r="G273" s="84"/>
      <c r="H273" s="84"/>
      <c r="I273" s="84"/>
      <c r="J273" s="84"/>
      <c r="K273" s="84"/>
      <c r="L273" s="85"/>
      <c r="M273" s="42"/>
      <c r="N273" s="30"/>
      <c r="O273" s="28"/>
      <c r="P273" s="29"/>
      <c r="Q273" s="28"/>
      <c r="R273" s="30"/>
      <c r="S273" s="43"/>
      <c r="T273" s="28"/>
      <c r="AB273" s="28"/>
      <c r="AC273" s="30"/>
      <c r="AD273" s="28"/>
      <c r="AE273" s="29"/>
      <c r="AF273" s="28"/>
      <c r="AG273" s="30"/>
      <c r="AH273" s="28"/>
      <c r="AI273" s="29"/>
      <c r="AJ273" s="28"/>
      <c r="AK273" s="30"/>
      <c r="AL273" s="28"/>
      <c r="AM273" s="29"/>
      <c r="AN273" s="28"/>
    </row>
    <row r="274" spans="1:40" ht="15" customHeight="1" x14ac:dyDescent="0.15">
      <c r="A274" s="86"/>
      <c r="B274" s="84"/>
      <c r="C274" s="84"/>
      <c r="D274" s="84"/>
      <c r="E274" s="84"/>
      <c r="F274" s="84"/>
      <c r="G274" s="84"/>
      <c r="H274" s="84"/>
      <c r="I274" s="84"/>
      <c r="J274" s="84"/>
      <c r="K274" s="84"/>
      <c r="L274" s="85"/>
      <c r="M274" s="42"/>
      <c r="N274" s="30"/>
      <c r="O274" s="28"/>
      <c r="P274" s="29"/>
      <c r="Q274" s="28"/>
      <c r="R274" s="30"/>
      <c r="S274" s="43"/>
      <c r="T274" s="28"/>
      <c r="AB274" s="28"/>
      <c r="AC274" s="30"/>
      <c r="AD274" s="28"/>
      <c r="AE274" s="29"/>
      <c r="AF274" s="28"/>
      <c r="AG274" s="30"/>
      <c r="AH274" s="28"/>
      <c r="AI274" s="29"/>
      <c r="AJ274" s="28"/>
      <c r="AK274" s="30"/>
      <c r="AL274" s="28"/>
      <c r="AM274" s="29"/>
      <c r="AN274" s="28"/>
    </row>
    <row r="275" spans="1:40" ht="15" customHeight="1" x14ac:dyDescent="0.15">
      <c r="A275" s="86"/>
      <c r="B275" s="84"/>
      <c r="C275" s="84"/>
      <c r="D275" s="84"/>
      <c r="E275" s="84"/>
      <c r="F275" s="84"/>
      <c r="G275" s="84"/>
      <c r="H275" s="84"/>
      <c r="I275" s="84"/>
      <c r="J275" s="84"/>
      <c r="K275" s="84"/>
      <c r="L275" s="85"/>
      <c r="M275" s="42"/>
      <c r="N275" s="30"/>
      <c r="O275" s="28"/>
      <c r="P275" s="29"/>
      <c r="Q275" s="28"/>
      <c r="R275" s="30"/>
      <c r="S275" s="43"/>
      <c r="T275" s="28"/>
      <c r="AB275" s="28"/>
      <c r="AC275" s="30"/>
      <c r="AD275" s="28"/>
      <c r="AE275" s="29"/>
      <c r="AF275" s="28"/>
      <c r="AG275" s="30"/>
      <c r="AH275" s="28"/>
      <c r="AI275" s="29"/>
      <c r="AJ275" s="28"/>
      <c r="AK275" s="30"/>
      <c r="AL275" s="28"/>
      <c r="AM275" s="29"/>
      <c r="AN275" s="28"/>
    </row>
    <row r="276" spans="1:40" ht="15" customHeight="1" x14ac:dyDescent="0.15">
      <c r="A276" s="86"/>
      <c r="B276" s="84"/>
      <c r="C276" s="84"/>
      <c r="D276" s="84"/>
      <c r="E276" s="84"/>
      <c r="F276" s="84"/>
      <c r="G276" s="84"/>
      <c r="H276" s="84"/>
      <c r="I276" s="84"/>
      <c r="J276" s="84"/>
      <c r="K276" s="84"/>
      <c r="L276" s="85"/>
      <c r="M276" s="42"/>
      <c r="N276" s="30"/>
      <c r="O276" s="28"/>
      <c r="P276" s="29"/>
      <c r="Q276" s="28"/>
      <c r="R276" s="30"/>
      <c r="S276" s="43"/>
      <c r="T276" s="28"/>
      <c r="AB276" s="28"/>
      <c r="AC276" s="30"/>
      <c r="AD276" s="28"/>
      <c r="AE276" s="29"/>
      <c r="AF276" s="28"/>
      <c r="AG276" s="30"/>
      <c r="AH276" s="28"/>
      <c r="AI276" s="29"/>
      <c r="AJ276" s="28"/>
      <c r="AK276" s="30"/>
      <c r="AL276" s="28"/>
      <c r="AM276" s="29"/>
      <c r="AN276" s="28"/>
    </row>
    <row r="277" spans="1:40" ht="15" customHeight="1" x14ac:dyDescent="0.15">
      <c r="A277" s="86"/>
      <c r="B277" s="84"/>
      <c r="C277" s="84"/>
      <c r="D277" s="84"/>
      <c r="E277" s="84"/>
      <c r="F277" s="84"/>
      <c r="G277" s="84"/>
      <c r="H277" s="84"/>
      <c r="I277" s="84"/>
      <c r="J277" s="84"/>
      <c r="K277" s="84"/>
      <c r="L277" s="85"/>
      <c r="M277" s="42"/>
      <c r="N277" s="30"/>
      <c r="O277" s="28"/>
      <c r="P277" s="29"/>
      <c r="Q277" s="28"/>
      <c r="R277" s="30"/>
      <c r="S277" s="43"/>
      <c r="T277" s="28"/>
      <c r="AB277" s="28"/>
      <c r="AC277" s="30"/>
      <c r="AD277" s="28"/>
      <c r="AE277" s="29"/>
      <c r="AF277" s="28"/>
      <c r="AG277" s="30"/>
      <c r="AH277" s="28"/>
      <c r="AI277" s="29"/>
      <c r="AJ277" s="28"/>
      <c r="AK277" s="30"/>
      <c r="AL277" s="28"/>
      <c r="AM277" s="29"/>
      <c r="AN277" s="28"/>
    </row>
    <row r="278" spans="1:40" ht="15" customHeight="1" x14ac:dyDescent="0.15">
      <c r="A278" s="86"/>
      <c r="B278" s="84"/>
      <c r="C278" s="84"/>
      <c r="D278" s="84"/>
      <c r="E278" s="84"/>
      <c r="F278" s="84"/>
      <c r="G278" s="84"/>
      <c r="H278" s="84"/>
      <c r="I278" s="84"/>
      <c r="J278" s="84"/>
      <c r="K278" s="84"/>
      <c r="L278" s="85"/>
      <c r="M278" s="42"/>
      <c r="N278" s="30"/>
      <c r="O278" s="28"/>
      <c r="P278" s="29"/>
      <c r="Q278" s="28"/>
      <c r="R278" s="30"/>
      <c r="S278" s="43"/>
      <c r="T278" s="28"/>
      <c r="AB278" s="28"/>
      <c r="AC278" s="30"/>
      <c r="AD278" s="28"/>
      <c r="AE278" s="29"/>
      <c r="AF278" s="28"/>
      <c r="AG278" s="30"/>
      <c r="AH278" s="28"/>
      <c r="AI278" s="29"/>
      <c r="AJ278" s="28"/>
      <c r="AK278" s="30"/>
      <c r="AL278" s="28"/>
      <c r="AM278" s="29"/>
      <c r="AN278" s="28"/>
    </row>
    <row r="279" spans="1:40" ht="15" customHeight="1" x14ac:dyDescent="0.15">
      <c r="A279" s="87"/>
      <c r="B279" s="88"/>
      <c r="C279" s="88"/>
      <c r="D279" s="88"/>
      <c r="E279" s="88"/>
      <c r="F279" s="88"/>
      <c r="G279" s="88"/>
      <c r="H279" s="88"/>
      <c r="I279" s="88"/>
      <c r="J279" s="88"/>
      <c r="K279" s="88"/>
      <c r="L279" s="89"/>
      <c r="M279" s="54"/>
      <c r="N279" s="55"/>
      <c r="O279" s="56"/>
      <c r="P279" s="57"/>
      <c r="Q279" s="56"/>
      <c r="R279" s="55"/>
      <c r="S279" s="58"/>
      <c r="T279" s="28"/>
      <c r="AB279" s="28"/>
      <c r="AC279" s="30"/>
      <c r="AD279" s="28"/>
      <c r="AE279" s="29"/>
      <c r="AF279" s="28"/>
      <c r="AG279" s="30"/>
      <c r="AH279" s="28"/>
      <c r="AI279" s="29"/>
      <c r="AJ279" s="28"/>
      <c r="AK279" s="30"/>
      <c r="AL279" s="28"/>
      <c r="AM279" s="29"/>
      <c r="AN279" s="28"/>
    </row>
  </sheetData>
  <mergeCells count="14">
    <mergeCell ref="AC1:AF1"/>
    <mergeCell ref="AG1:AJ1"/>
    <mergeCell ref="AK1:AM1"/>
    <mergeCell ref="M257:S257"/>
    <mergeCell ref="T257:Z257"/>
    <mergeCell ref="A264:L279"/>
    <mergeCell ref="A263:L263"/>
    <mergeCell ref="A1:D1"/>
    <mergeCell ref="E1:H1"/>
    <mergeCell ref="I1:L1"/>
    <mergeCell ref="M1:P1"/>
    <mergeCell ref="Q1:T1"/>
    <mergeCell ref="U1:X1"/>
    <mergeCell ref="Y1:AB1"/>
  </mergeCells>
  <dataValidations count="2">
    <dataValidation type="custom" allowBlank="1" showDropDown="1" sqref="E3:E255 I3:I255 Q3:Q255 U3:U255 Y3:Y255 AG3:AG255 A3:A255 AC3:AC255 AK3:AK255 M3:M256" xr:uid="{00000000-0002-0000-0000-000000000000}">
      <formula1>OR(NOT(ISERROR(DATEVALUE(A3))), AND(ISNUMBER(A3), LEFT(CELL("format", A3))="D"))</formula1>
    </dataValidation>
    <dataValidation type="custom" allowBlank="1" showDropDown="1" sqref="F3:H255 J3:L255 R3:T255 V3:X255 Z3:AB255 AH3:AJ255 B3:D255 AD3:AF255 AL3:AN255 N3:P256" xr:uid="{00000000-0002-0000-0000-000001000000}">
      <formula1>AND(ISNUMBER(B3),(NOT(OR(NOT(ISERROR(DATEVALUE(B3))), AND(ISNUMBER(B3), LEFT(CELL("format", B3))="D")))))</formula1>
    </dataValidation>
  </dataValidations>
  <pageMargins left="0.7" right="0.7" top="0.75" bottom="0.75" header="0.3" footer="0.3"/>
  <drawing r:id="rId1"/>
  <tableParts count="10">
    <tablePart r:id="rId2"/>
    <tablePart r:id="rId3"/>
    <tablePart r:id="rId4"/>
    <tablePart r:id="rId5"/>
    <tablePart r:id="rId6"/>
    <tablePart r:id="rId7"/>
    <tablePart r:id="rId8"/>
    <tablePart r:id="rId9"/>
    <tablePart r:id="rId10"/>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N121"/>
  <sheetViews>
    <sheetView showGridLines="0" topLeftCell="AD1" workbookViewId="0">
      <pane ySplit="2" topLeftCell="A3" activePane="bottomLeft" state="frozen"/>
      <selection pane="bottomLeft" activeCell="AJ10" sqref="AJ10"/>
    </sheetView>
  </sheetViews>
  <sheetFormatPr baseColWidth="10" defaultColWidth="12.6640625" defaultRowHeight="15.75" customHeight="1" x14ac:dyDescent="0.15"/>
  <cols>
    <col min="1" max="2" width="13.6640625" customWidth="1"/>
    <col min="3" max="3" width="11.33203125" customWidth="1"/>
    <col min="4" max="4" width="15.83203125" customWidth="1"/>
    <col min="5" max="5" width="11.33203125" customWidth="1"/>
    <col min="6" max="6" width="12.5" customWidth="1"/>
    <col min="7" max="7" width="11.33203125" customWidth="1"/>
    <col min="8" max="8" width="15.83203125" customWidth="1"/>
    <col min="9" max="11" width="11.33203125" customWidth="1"/>
    <col min="12" max="12" width="15.83203125" customWidth="1"/>
    <col min="40" max="40" width="17.5" customWidth="1"/>
  </cols>
  <sheetData>
    <row r="1" spans="1:40" ht="15.75" customHeight="1" x14ac:dyDescent="0.15">
      <c r="A1" s="95" t="s">
        <v>8</v>
      </c>
      <c r="B1" s="96"/>
      <c r="C1" s="96"/>
      <c r="D1" s="97"/>
      <c r="E1" s="95" t="s">
        <v>9</v>
      </c>
      <c r="F1" s="96"/>
      <c r="G1" s="96"/>
      <c r="H1" s="97"/>
      <c r="I1" s="95" t="s">
        <v>10</v>
      </c>
      <c r="J1" s="96"/>
      <c r="K1" s="96"/>
      <c r="L1" s="97"/>
      <c r="M1" s="95" t="s">
        <v>42</v>
      </c>
      <c r="N1" s="96"/>
      <c r="O1" s="96"/>
      <c r="P1" s="97"/>
      <c r="Q1" s="95" t="s">
        <v>12</v>
      </c>
      <c r="R1" s="96"/>
      <c r="S1" s="96"/>
      <c r="T1" s="97"/>
      <c r="U1" s="95" t="s">
        <v>13</v>
      </c>
      <c r="V1" s="96"/>
      <c r="W1" s="96"/>
      <c r="X1" s="97"/>
      <c r="Y1" s="95" t="s">
        <v>32</v>
      </c>
      <c r="Z1" s="96"/>
      <c r="AA1" s="96"/>
      <c r="AB1" s="97"/>
      <c r="AC1" s="95" t="s">
        <v>33</v>
      </c>
      <c r="AD1" s="96"/>
      <c r="AE1" s="96"/>
      <c r="AF1" s="97"/>
      <c r="AG1" s="95" t="s">
        <v>34</v>
      </c>
      <c r="AH1" s="96"/>
      <c r="AI1" s="96"/>
      <c r="AJ1" s="97"/>
      <c r="AK1" s="95" t="s">
        <v>26</v>
      </c>
      <c r="AL1" s="96"/>
      <c r="AM1" s="97"/>
      <c r="AN1" s="98"/>
    </row>
    <row r="2" spans="1:40" ht="18" x14ac:dyDescent="0.15">
      <c r="A2" s="99" t="s">
        <v>0</v>
      </c>
      <c r="B2" s="100" t="s">
        <v>1</v>
      </c>
      <c r="C2" s="100" t="s">
        <v>2</v>
      </c>
      <c r="D2" s="101" t="s">
        <v>3</v>
      </c>
      <c r="E2" s="99" t="s">
        <v>0</v>
      </c>
      <c r="F2" s="100" t="s">
        <v>1</v>
      </c>
      <c r="G2" s="100" t="s">
        <v>2</v>
      </c>
      <c r="H2" s="101" t="s">
        <v>3</v>
      </c>
      <c r="I2" s="99" t="s">
        <v>0</v>
      </c>
      <c r="J2" s="100" t="s">
        <v>1</v>
      </c>
      <c r="K2" s="100" t="s">
        <v>2</v>
      </c>
      <c r="L2" s="101" t="s">
        <v>3</v>
      </c>
      <c r="M2" s="99" t="s">
        <v>0</v>
      </c>
      <c r="N2" s="100" t="s">
        <v>1</v>
      </c>
      <c r="O2" s="100" t="s">
        <v>2</v>
      </c>
      <c r="P2" s="101" t="s">
        <v>3</v>
      </c>
      <c r="Q2" s="99" t="s">
        <v>0</v>
      </c>
      <c r="R2" s="100" t="s">
        <v>1</v>
      </c>
      <c r="S2" s="100" t="s">
        <v>2</v>
      </c>
      <c r="T2" s="101" t="s">
        <v>3</v>
      </c>
      <c r="U2" s="99" t="s">
        <v>0</v>
      </c>
      <c r="V2" s="100" t="s">
        <v>1</v>
      </c>
      <c r="W2" s="100" t="s">
        <v>2</v>
      </c>
      <c r="X2" s="101" t="s">
        <v>3</v>
      </c>
      <c r="Y2" s="99" t="s">
        <v>0</v>
      </c>
      <c r="Z2" s="100" t="s">
        <v>1</v>
      </c>
      <c r="AA2" s="100" t="s">
        <v>2</v>
      </c>
      <c r="AB2" s="101" t="s">
        <v>3</v>
      </c>
      <c r="AC2" s="99" t="s">
        <v>0</v>
      </c>
      <c r="AD2" s="100" t="s">
        <v>1</v>
      </c>
      <c r="AE2" s="100" t="s">
        <v>2</v>
      </c>
      <c r="AF2" s="101" t="s">
        <v>3</v>
      </c>
      <c r="AG2" s="99" t="s">
        <v>0</v>
      </c>
      <c r="AH2" s="100" t="s">
        <v>1</v>
      </c>
      <c r="AI2" s="100" t="s">
        <v>2</v>
      </c>
      <c r="AJ2" s="101" t="s">
        <v>3</v>
      </c>
      <c r="AK2" s="99" t="s">
        <v>0</v>
      </c>
      <c r="AL2" s="100" t="s">
        <v>1</v>
      </c>
      <c r="AM2" s="119" t="s">
        <v>2</v>
      </c>
      <c r="AN2" s="120" t="s">
        <v>4</v>
      </c>
    </row>
    <row r="3" spans="1:40" ht="15" customHeight="1" x14ac:dyDescent="0.2">
      <c r="A3" s="59">
        <v>45775</v>
      </c>
      <c r="B3" s="2">
        <v>857.2</v>
      </c>
      <c r="C3" s="3">
        <f t="shared" ref="C3:C95" si="0">(B3/B4)-1</f>
        <v>3.7207332567003482E-2</v>
      </c>
      <c r="D3" s="4"/>
      <c r="E3" s="1">
        <v>45775</v>
      </c>
      <c r="F3" s="2">
        <v>2451.1</v>
      </c>
      <c r="G3" s="3">
        <f t="shared" ref="G3:G95" si="1">(F3/F4)-1</f>
        <v>8.0194110873499369E-3</v>
      </c>
      <c r="H3" s="5"/>
      <c r="I3" s="1">
        <v>45775</v>
      </c>
      <c r="J3" s="2">
        <v>241.4</v>
      </c>
      <c r="K3" s="3">
        <f t="shared" ref="K3:K95" si="2">(J3/J4)-1</f>
        <v>2.0755500207554345E-3</v>
      </c>
      <c r="L3" s="5"/>
      <c r="M3" s="1">
        <v>45775</v>
      </c>
      <c r="N3" s="2">
        <v>119.21</v>
      </c>
      <c r="O3" s="3">
        <f t="shared" ref="O3:O95" si="3">(N3/N4)-1</f>
        <v>-2.4707518612452017E-2</v>
      </c>
      <c r="P3" s="5"/>
      <c r="Q3" s="1">
        <v>45775</v>
      </c>
      <c r="R3" s="2">
        <v>1203.2</v>
      </c>
      <c r="S3" s="3">
        <f t="shared" ref="S3:S95" si="4">(R3/R4)-1</f>
        <v>-6.0440418553802777E-2</v>
      </c>
      <c r="T3" s="5"/>
      <c r="U3" s="1">
        <v>45775</v>
      </c>
      <c r="V3" s="2">
        <v>416.3</v>
      </c>
      <c r="W3" s="3">
        <f t="shared" ref="W3:W95" si="5">(V3/V4)-1</f>
        <v>7.2586498911202391E-3</v>
      </c>
      <c r="X3" s="5"/>
      <c r="Y3" s="1">
        <v>45775</v>
      </c>
      <c r="Z3" s="2">
        <v>7.24</v>
      </c>
      <c r="AA3" s="3">
        <f t="shared" ref="AA3:AA95" si="6">(Z3/Z4)-1</f>
        <v>-3.0789825970548801E-2</v>
      </c>
      <c r="AB3" s="5"/>
      <c r="AC3" s="1">
        <v>45775</v>
      </c>
      <c r="AD3" s="2">
        <v>267.89999999999998</v>
      </c>
      <c r="AE3" s="3">
        <f t="shared" ref="AE3:AE95" si="7">(AD3/AD4)-1</f>
        <v>-2.2084321956561404E-2</v>
      </c>
      <c r="AF3" s="5"/>
      <c r="AG3" s="1">
        <v>45775</v>
      </c>
      <c r="AH3" s="2">
        <v>245.68</v>
      </c>
      <c r="AI3" s="3">
        <f t="shared" ref="AI3:AI95" si="8">(AH3/AH4)-1</f>
        <v>-2.6387366540819857E-3</v>
      </c>
      <c r="AJ3" s="5"/>
      <c r="AK3" s="1">
        <v>45775</v>
      </c>
      <c r="AL3" s="2">
        <v>109.02</v>
      </c>
      <c r="AM3" s="116">
        <f t="shared" ref="AM3:AM95" si="9">(AL3/AL4)-1</f>
        <v>-1.7926312944779865E-2</v>
      </c>
      <c r="AN3" s="121">
        <f>SUMPRODUCT($B$100:$K$100, CHOOSE({1,2,3,4,5,6,7,8,9,10}, AM3, AI3, AE3, AA3, W3, S3, O3, K3, G3, C3))</f>
        <v>-1.0402619112599777E-2</v>
      </c>
    </row>
    <row r="4" spans="1:40" ht="15" customHeight="1" x14ac:dyDescent="0.2">
      <c r="A4" s="60">
        <v>45768</v>
      </c>
      <c r="B4" s="9">
        <v>826.45</v>
      </c>
      <c r="C4" s="10">
        <f t="shared" si="0"/>
        <v>-2.6273932253313648E-2</v>
      </c>
      <c r="D4" s="11"/>
      <c r="E4" s="8">
        <v>45768</v>
      </c>
      <c r="F4" s="9">
        <v>2431.6</v>
      </c>
      <c r="G4" s="10">
        <f t="shared" si="1"/>
        <v>-1.4708861785323601E-2</v>
      </c>
      <c r="H4" s="12"/>
      <c r="I4" s="8">
        <v>45768</v>
      </c>
      <c r="J4" s="9">
        <v>240.9</v>
      </c>
      <c r="K4" s="10">
        <f t="shared" si="2"/>
        <v>1.6884761502743872E-2</v>
      </c>
      <c r="L4" s="12"/>
      <c r="M4" s="8">
        <v>45768</v>
      </c>
      <c r="N4" s="9">
        <v>122.23</v>
      </c>
      <c r="O4" s="10">
        <f t="shared" si="3"/>
        <v>-8.8719898605830072E-2</v>
      </c>
      <c r="P4" s="12"/>
      <c r="Q4" s="8">
        <v>45768</v>
      </c>
      <c r="R4" s="9">
        <v>1280.5999999999999</v>
      </c>
      <c r="S4" s="10">
        <f t="shared" si="4"/>
        <v>-4.3539107448298253E-3</v>
      </c>
      <c r="T4" s="12"/>
      <c r="U4" s="8">
        <v>45768</v>
      </c>
      <c r="V4" s="9">
        <v>413.3</v>
      </c>
      <c r="W4" s="10">
        <f t="shared" si="5"/>
        <v>3.3120859892513455E-2</v>
      </c>
      <c r="X4" s="12"/>
      <c r="Y4" s="8">
        <v>45768</v>
      </c>
      <c r="Z4" s="9">
        <v>7.47</v>
      </c>
      <c r="AA4" s="10">
        <f t="shared" si="6"/>
        <v>2.188782489740082E-2</v>
      </c>
      <c r="AB4" s="12"/>
      <c r="AC4" s="8">
        <v>45768</v>
      </c>
      <c r="AD4" s="9">
        <v>273.95</v>
      </c>
      <c r="AE4" s="10">
        <f t="shared" si="7"/>
        <v>-3.6913341536298105E-2</v>
      </c>
      <c r="AF4" s="12"/>
      <c r="AG4" s="8">
        <v>45768</v>
      </c>
      <c r="AH4" s="9">
        <v>246.33</v>
      </c>
      <c r="AI4" s="10">
        <f t="shared" si="8"/>
        <v>1.1663723356195366E-2</v>
      </c>
      <c r="AJ4" s="12"/>
      <c r="AK4" s="8">
        <v>45768</v>
      </c>
      <c r="AL4" s="9">
        <v>111.01</v>
      </c>
      <c r="AM4" s="117">
        <f t="shared" si="9"/>
        <v>9.3802345058626502E-2</v>
      </c>
      <c r="AN4" s="122">
        <f>SUMPRODUCT($B$100:$K$100, CHOOSE({1,2,3,4,5,6,7,8,9,10}, AM4, AI4, AE4, AA4, W4, S4, O4, K4, G4, C4))</f>
        <v>6.3895697818847508E-4</v>
      </c>
    </row>
    <row r="5" spans="1:40" ht="15" customHeight="1" x14ac:dyDescent="0.2">
      <c r="A5" s="59">
        <v>45762</v>
      </c>
      <c r="B5" s="2">
        <v>848.75</v>
      </c>
      <c r="C5" s="3">
        <f t="shared" si="0"/>
        <v>1.9825773505557143E-2</v>
      </c>
      <c r="D5" s="4"/>
      <c r="E5" s="1">
        <v>45762</v>
      </c>
      <c r="F5" s="2">
        <v>2467.9</v>
      </c>
      <c r="G5" s="3">
        <f t="shared" si="1"/>
        <v>3.1041109625668417E-2</v>
      </c>
      <c r="H5" s="5"/>
      <c r="I5" s="1">
        <v>45762</v>
      </c>
      <c r="J5" s="2">
        <v>236.9</v>
      </c>
      <c r="K5" s="3">
        <f t="shared" si="2"/>
        <v>-1.1887382690302428E-2</v>
      </c>
      <c r="L5" s="5"/>
      <c r="M5" s="1">
        <v>45762</v>
      </c>
      <c r="N5" s="2">
        <v>134.13</v>
      </c>
      <c r="O5" s="3">
        <f t="shared" si="3"/>
        <v>0.14876670092497424</v>
      </c>
      <c r="P5" s="5"/>
      <c r="Q5" s="1">
        <v>45762</v>
      </c>
      <c r="R5" s="2">
        <v>1286.2</v>
      </c>
      <c r="S5" s="3">
        <f t="shared" si="4"/>
        <v>7.4205537228045459E-2</v>
      </c>
      <c r="T5" s="5"/>
      <c r="U5" s="1">
        <v>45762</v>
      </c>
      <c r="V5" s="2">
        <v>400.05</v>
      </c>
      <c r="W5" s="3">
        <f t="shared" si="5"/>
        <v>5.2347757464158873E-2</v>
      </c>
      <c r="X5" s="5"/>
      <c r="Y5" s="1">
        <v>45762</v>
      </c>
      <c r="Z5" s="2">
        <v>7.31</v>
      </c>
      <c r="AA5" s="3">
        <f t="shared" si="6"/>
        <v>1.9525801952580135E-2</v>
      </c>
      <c r="AB5" s="5"/>
      <c r="AC5" s="1">
        <v>45762</v>
      </c>
      <c r="AD5" s="2">
        <v>284.45</v>
      </c>
      <c r="AE5" s="3">
        <f t="shared" si="7"/>
        <v>4.3661713447073813E-2</v>
      </c>
      <c r="AF5" s="5"/>
      <c r="AG5" s="1">
        <v>45762</v>
      </c>
      <c r="AH5" s="2">
        <v>243.49</v>
      </c>
      <c r="AI5" s="3">
        <f t="shared" si="8"/>
        <v>5.6951860051221992E-2</v>
      </c>
      <c r="AJ5" s="5"/>
      <c r="AK5" s="1">
        <v>45761</v>
      </c>
      <c r="AL5" s="2">
        <v>101.49</v>
      </c>
      <c r="AM5" s="116">
        <f t="shared" si="9"/>
        <v>-8.5098710898765084E-2</v>
      </c>
      <c r="AN5" s="122">
        <f>SUMPRODUCT($B$100:$K$100, CHOOSE({1,2,3,4,5,6,7,8,9,10}, AM5, AI5, AE5, AA5, W5, S5, O5, K5, G5, C5))</f>
        <v>3.4934016061021256E-2</v>
      </c>
    </row>
    <row r="6" spans="1:40" ht="15" customHeight="1" x14ac:dyDescent="0.2">
      <c r="A6" s="8">
        <v>45754</v>
      </c>
      <c r="B6" s="9">
        <v>832.25</v>
      </c>
      <c r="C6" s="10">
        <f t="shared" si="0"/>
        <v>2.443377646479572E-2</v>
      </c>
      <c r="D6" s="11"/>
      <c r="E6" s="8">
        <v>45754</v>
      </c>
      <c r="F6" s="9">
        <v>2393.6</v>
      </c>
      <c r="G6" s="10">
        <f t="shared" si="1"/>
        <v>1.5937692324016872E-2</v>
      </c>
      <c r="H6" s="12"/>
      <c r="I6" s="8">
        <v>45754</v>
      </c>
      <c r="J6" s="9">
        <v>239.75</v>
      </c>
      <c r="K6" s="10">
        <f t="shared" si="2"/>
        <v>-2.6593585058871327E-2</v>
      </c>
      <c r="L6" s="12"/>
      <c r="M6" s="8">
        <v>45754</v>
      </c>
      <c r="N6" s="9">
        <v>116.76</v>
      </c>
      <c r="O6" s="10">
        <f t="shared" si="3"/>
        <v>3.4831161925019893E-2</v>
      </c>
      <c r="P6" s="12"/>
      <c r="Q6" s="8">
        <v>45754</v>
      </c>
      <c r="R6" s="9">
        <v>1197.3499999999999</v>
      </c>
      <c r="S6" s="10">
        <f t="shared" si="4"/>
        <v>-3.4239393450556599E-2</v>
      </c>
      <c r="T6" s="12"/>
      <c r="U6" s="8">
        <v>45754</v>
      </c>
      <c r="V6" s="9">
        <v>380.15</v>
      </c>
      <c r="W6" s="10">
        <f t="shared" si="5"/>
        <v>-5.3057665960891787E-2</v>
      </c>
      <c r="X6" s="12"/>
      <c r="Y6" s="8">
        <v>45754</v>
      </c>
      <c r="Z6" s="9">
        <v>7.17</v>
      </c>
      <c r="AA6" s="10">
        <f t="shared" si="6"/>
        <v>-9.3552465233881166E-2</v>
      </c>
      <c r="AB6" s="12"/>
      <c r="AC6" s="8">
        <v>45754</v>
      </c>
      <c r="AD6" s="9">
        <v>272.55</v>
      </c>
      <c r="AE6" s="10">
        <f t="shared" si="7"/>
        <v>2.4046590268645529E-2</v>
      </c>
      <c r="AF6" s="12"/>
      <c r="AG6" s="8">
        <v>45754</v>
      </c>
      <c r="AH6" s="9">
        <v>230.37</v>
      </c>
      <c r="AI6" s="10">
        <f t="shared" si="8"/>
        <v>1.9291181806114777E-2</v>
      </c>
      <c r="AJ6" s="12"/>
      <c r="AK6" s="8">
        <v>45754</v>
      </c>
      <c r="AL6" s="9">
        <v>110.93</v>
      </c>
      <c r="AM6" s="117">
        <f t="shared" si="9"/>
        <v>0.17622733538331037</v>
      </c>
      <c r="AN6" s="122">
        <f>SUMPRODUCT($B$100:$K$100, CHOOSE({1,2,3,4,5,6,7,8,9,10}, AM6, AI6, AE6, AA6, W6, S6, O6, K6, G6, C6))</f>
        <v>8.7324628467702267E-3</v>
      </c>
    </row>
    <row r="7" spans="1:40" ht="15" customHeight="1" x14ac:dyDescent="0.2">
      <c r="A7" s="1">
        <v>45748</v>
      </c>
      <c r="B7" s="2">
        <v>812.4</v>
      </c>
      <c r="C7" s="3">
        <f t="shared" si="0"/>
        <v>-6.0700659035726634E-2</v>
      </c>
      <c r="D7" s="4"/>
      <c r="E7" s="1">
        <v>45748</v>
      </c>
      <c r="F7" s="2">
        <v>2356.0500000000002</v>
      </c>
      <c r="G7" s="3">
        <f t="shared" si="1"/>
        <v>6.5793689787025933E-3</v>
      </c>
      <c r="H7" s="5"/>
      <c r="I7" s="1">
        <v>45748</v>
      </c>
      <c r="J7" s="2">
        <v>246.3</v>
      </c>
      <c r="K7" s="3">
        <f t="shared" si="2"/>
        <v>-6.0819828408007592E-2</v>
      </c>
      <c r="L7" s="5"/>
      <c r="M7" s="1">
        <v>45748</v>
      </c>
      <c r="N7" s="2">
        <v>112.83</v>
      </c>
      <c r="O7" s="3">
        <f t="shared" si="3"/>
        <v>-1.3119916032537371E-2</v>
      </c>
      <c r="P7" s="5"/>
      <c r="Q7" s="1">
        <v>45748</v>
      </c>
      <c r="R7" s="2">
        <v>1239.8</v>
      </c>
      <c r="S7" s="3">
        <f t="shared" si="4"/>
        <v>-3.6861526510001963E-2</v>
      </c>
      <c r="T7" s="5"/>
      <c r="U7" s="1">
        <v>45748</v>
      </c>
      <c r="V7" s="2">
        <v>401.45</v>
      </c>
      <c r="W7" s="3">
        <f t="shared" si="5"/>
        <v>-0.13368580060422963</v>
      </c>
      <c r="X7" s="5"/>
      <c r="Y7" s="1">
        <v>45748</v>
      </c>
      <c r="Z7" s="2">
        <v>7.91</v>
      </c>
      <c r="AA7" s="3">
        <f t="shared" si="6"/>
        <v>0.16323529411764715</v>
      </c>
      <c r="AB7" s="5"/>
      <c r="AC7" s="1">
        <v>45748</v>
      </c>
      <c r="AD7" s="2">
        <v>266.14999999999998</v>
      </c>
      <c r="AE7" s="3">
        <f t="shared" si="7"/>
        <v>3.0311241870548011E-2</v>
      </c>
      <c r="AF7" s="5"/>
      <c r="AG7" s="1">
        <v>45748</v>
      </c>
      <c r="AH7" s="2">
        <v>226.01</v>
      </c>
      <c r="AI7" s="3">
        <f t="shared" si="8"/>
        <v>-8.2677165354330784E-2</v>
      </c>
      <c r="AJ7" s="5"/>
      <c r="AK7" s="1">
        <v>45747</v>
      </c>
      <c r="AL7" s="2">
        <v>94.31</v>
      </c>
      <c r="AM7" s="116">
        <f t="shared" si="9"/>
        <v>-0.14005653323607181</v>
      </c>
      <c r="AN7" s="122">
        <f>SUMPRODUCT($B$100:$K$100, CHOOSE({1,2,3,4,5,6,7,8,9,10}, AM7, AI7, AE7, AA7, W7, S7, O7, K7, G7, C7))</f>
        <v>-3.2779552421400807E-2</v>
      </c>
    </row>
    <row r="8" spans="1:40" ht="15" customHeight="1" x14ac:dyDescent="0.2">
      <c r="A8" s="60">
        <v>45740</v>
      </c>
      <c r="B8" s="9">
        <v>864.9</v>
      </c>
      <c r="C8" s="10">
        <f t="shared" si="0"/>
        <v>2.0832103865447094E-2</v>
      </c>
      <c r="D8" s="11"/>
      <c r="E8" s="8">
        <v>45740</v>
      </c>
      <c r="F8" s="9">
        <v>2340.65</v>
      </c>
      <c r="G8" s="10">
        <f t="shared" si="1"/>
        <v>1.7496957050947559E-2</v>
      </c>
      <c r="H8" s="12"/>
      <c r="I8" s="8">
        <v>45740</v>
      </c>
      <c r="J8" s="9">
        <v>262.25</v>
      </c>
      <c r="K8" s="10">
        <f t="shared" si="2"/>
        <v>-7.7563374952706043E-3</v>
      </c>
      <c r="L8" s="12"/>
      <c r="M8" s="8">
        <v>45740</v>
      </c>
      <c r="N8" s="9">
        <v>114.33</v>
      </c>
      <c r="O8" s="10">
        <f t="shared" si="3"/>
        <v>2.2081172894689693E-2</v>
      </c>
      <c r="P8" s="12"/>
      <c r="Q8" s="8">
        <v>45740</v>
      </c>
      <c r="R8" s="9">
        <v>1287.25</v>
      </c>
      <c r="S8" s="10">
        <f t="shared" si="4"/>
        <v>-1.8976488968486915E-2</v>
      </c>
      <c r="T8" s="12"/>
      <c r="U8" s="8">
        <v>45740</v>
      </c>
      <c r="V8" s="9">
        <v>463.4</v>
      </c>
      <c r="W8" s="10">
        <f t="shared" si="5"/>
        <v>-8.3458163920394624E-3</v>
      </c>
      <c r="X8" s="12"/>
      <c r="Y8" s="8">
        <v>45740</v>
      </c>
      <c r="Z8" s="9">
        <v>6.8</v>
      </c>
      <c r="AA8" s="10">
        <f t="shared" si="6"/>
        <v>-0.10761154855643051</v>
      </c>
      <c r="AB8" s="12"/>
      <c r="AC8" s="8">
        <v>45740</v>
      </c>
      <c r="AD8" s="9">
        <v>258.32</v>
      </c>
      <c r="AE8" s="10">
        <f t="shared" si="7"/>
        <v>-2.6126295947219602E-2</v>
      </c>
      <c r="AF8" s="12"/>
      <c r="AG8" s="8">
        <v>45740</v>
      </c>
      <c r="AH8" s="9">
        <v>246.38</v>
      </c>
      <c r="AI8" s="10">
        <f t="shared" si="8"/>
        <v>1.6335285867502769E-2</v>
      </c>
      <c r="AJ8" s="12"/>
      <c r="AK8" s="8">
        <v>45740</v>
      </c>
      <c r="AL8" s="9">
        <v>109.67</v>
      </c>
      <c r="AM8" s="117">
        <f t="shared" si="9"/>
        <v>-6.8224299065420602E-2</v>
      </c>
      <c r="AN8" s="122">
        <f>SUMPRODUCT($B$100:$K$100, CHOOSE({1,2,3,4,5,6,7,8,9,10}, AM8, AI8, AE8, AA8, W8, S8, O8, K8, G8, C8))</f>
        <v>-1.6029526674628061E-2</v>
      </c>
    </row>
    <row r="9" spans="1:40" ht="15" customHeight="1" x14ac:dyDescent="0.2">
      <c r="A9" s="59">
        <v>45733</v>
      </c>
      <c r="B9" s="2">
        <v>847.25</v>
      </c>
      <c r="C9" s="3">
        <f t="shared" si="0"/>
        <v>6.4250722271071536E-2</v>
      </c>
      <c r="D9" s="4"/>
      <c r="E9" s="1">
        <v>45733</v>
      </c>
      <c r="F9" s="2">
        <v>2300.4</v>
      </c>
      <c r="G9" s="3">
        <f t="shared" si="1"/>
        <v>3.0968493703222189E-2</v>
      </c>
      <c r="H9" s="5"/>
      <c r="I9" s="1">
        <v>45733</v>
      </c>
      <c r="J9" s="2">
        <v>264.3</v>
      </c>
      <c r="K9" s="3">
        <f t="shared" si="2"/>
        <v>1.1363636363637131E-3</v>
      </c>
      <c r="L9" s="5"/>
      <c r="M9" s="1">
        <v>45733</v>
      </c>
      <c r="N9" s="2">
        <v>111.86</v>
      </c>
      <c r="O9" s="3">
        <f t="shared" si="3"/>
        <v>0.11547666533705625</v>
      </c>
      <c r="P9" s="5"/>
      <c r="Q9" s="1">
        <v>45733</v>
      </c>
      <c r="R9" s="2">
        <v>1312.15</v>
      </c>
      <c r="S9" s="3">
        <f t="shared" si="4"/>
        <v>0.16968265287930118</v>
      </c>
      <c r="T9" s="5"/>
      <c r="U9" s="1">
        <v>45733</v>
      </c>
      <c r="V9" s="2">
        <v>467.3</v>
      </c>
      <c r="W9" s="3">
        <f t="shared" si="5"/>
        <v>5.4972344508409599E-2</v>
      </c>
      <c r="X9" s="5"/>
      <c r="Y9" s="1">
        <v>45733</v>
      </c>
      <c r="Z9" s="2">
        <v>7.62</v>
      </c>
      <c r="AA9" s="3">
        <f t="shared" si="6"/>
        <v>9.6402877697841616E-2</v>
      </c>
      <c r="AB9" s="5"/>
      <c r="AC9" s="1">
        <v>45733</v>
      </c>
      <c r="AD9" s="2">
        <v>265.25</v>
      </c>
      <c r="AE9" s="3">
        <f t="shared" si="7"/>
        <v>7.358238555874852E-2</v>
      </c>
      <c r="AF9" s="5"/>
      <c r="AG9" s="1">
        <v>45733</v>
      </c>
      <c r="AH9" s="2">
        <v>242.42</v>
      </c>
      <c r="AI9" s="3">
        <f t="shared" si="8"/>
        <v>7.5367076254269527E-2</v>
      </c>
      <c r="AJ9" s="5"/>
      <c r="AK9" s="1">
        <v>45733</v>
      </c>
      <c r="AL9" s="2">
        <v>117.7</v>
      </c>
      <c r="AM9" s="116">
        <f t="shared" si="9"/>
        <v>-3.2629243034437372E-2</v>
      </c>
      <c r="AN9" s="122">
        <f>SUMPRODUCT($B$100:$K$100, CHOOSE({1,2,3,4,5,6,7,8,9,10}, AM9, AI9, AE9, AA9, W9, S9, O9, K9, G9, C9))</f>
        <v>6.492103388118467E-2</v>
      </c>
    </row>
    <row r="10" spans="1:40" ht="15" customHeight="1" x14ac:dyDescent="0.2">
      <c r="A10" s="8">
        <v>45726</v>
      </c>
      <c r="B10" s="9">
        <v>796.1</v>
      </c>
      <c r="C10" s="10">
        <f t="shared" si="0"/>
        <v>-2.3549613639151201E-2</v>
      </c>
      <c r="D10" s="11"/>
      <c r="E10" s="8">
        <v>45726</v>
      </c>
      <c r="F10" s="9">
        <v>2231.3000000000002</v>
      </c>
      <c r="G10" s="10">
        <f t="shared" si="1"/>
        <v>-1.7048458149779622E-2</v>
      </c>
      <c r="H10" s="12"/>
      <c r="I10" s="8">
        <v>45726</v>
      </c>
      <c r="J10" s="9">
        <v>264</v>
      </c>
      <c r="K10" s="10">
        <f t="shared" si="2"/>
        <v>-7.3033707865168607E-2</v>
      </c>
      <c r="L10" s="12"/>
      <c r="M10" s="8">
        <v>45726</v>
      </c>
      <c r="N10" s="9">
        <v>100.28</v>
      </c>
      <c r="O10" s="10">
        <f t="shared" si="3"/>
        <v>-4.5406949071870484E-2</v>
      </c>
      <c r="P10" s="12"/>
      <c r="Q10" s="8">
        <v>45726</v>
      </c>
      <c r="R10" s="9">
        <v>1121.8</v>
      </c>
      <c r="S10" s="10">
        <f t="shared" si="4"/>
        <v>-2.5961621950160718E-2</v>
      </c>
      <c r="T10" s="12"/>
      <c r="U10" s="8">
        <v>45726</v>
      </c>
      <c r="V10" s="9">
        <v>442.95</v>
      </c>
      <c r="W10" s="10">
        <f t="shared" si="5"/>
        <v>-5.6123021663486705E-3</v>
      </c>
      <c r="X10" s="12"/>
      <c r="Y10" s="8">
        <v>45726</v>
      </c>
      <c r="Z10" s="9">
        <v>6.95</v>
      </c>
      <c r="AA10" s="10">
        <f t="shared" si="6"/>
        <v>-7.9470198675496651E-2</v>
      </c>
      <c r="AB10" s="12"/>
      <c r="AC10" s="8">
        <v>45726</v>
      </c>
      <c r="AD10" s="9">
        <v>247.07</v>
      </c>
      <c r="AE10" s="10">
        <f t="shared" si="7"/>
        <v>-5.2790982978070833E-2</v>
      </c>
      <c r="AF10" s="12"/>
      <c r="AG10" s="8">
        <v>45726</v>
      </c>
      <c r="AH10" s="9">
        <v>225.43</v>
      </c>
      <c r="AI10" s="10">
        <f t="shared" si="8"/>
        <v>-3.2032289922280799E-2</v>
      </c>
      <c r="AJ10" s="12"/>
      <c r="AK10" s="8">
        <v>45726</v>
      </c>
      <c r="AL10" s="9">
        <v>121.67</v>
      </c>
      <c r="AM10" s="117">
        <f t="shared" si="9"/>
        <v>7.9786926543019332E-2</v>
      </c>
      <c r="AN10" s="122">
        <f>SUMPRODUCT($B$100:$K$100, CHOOSE({1,2,3,4,5,6,7,8,9,10}, AM10, AI10, AE10, AA10, W10, S10, O10, K10, G10, C10))</f>
        <v>-2.7511919787530828E-2</v>
      </c>
    </row>
    <row r="11" spans="1:40" ht="15" customHeight="1" x14ac:dyDescent="0.2">
      <c r="A11" s="1">
        <v>45719</v>
      </c>
      <c r="B11" s="2">
        <v>815.3</v>
      </c>
      <c r="C11" s="3">
        <f t="shared" si="0"/>
        <v>4.8819707982247218E-2</v>
      </c>
      <c r="D11" s="4"/>
      <c r="E11" s="1">
        <v>45719</v>
      </c>
      <c r="F11" s="2">
        <v>2270</v>
      </c>
      <c r="G11" s="3">
        <f t="shared" si="1"/>
        <v>4.1403830714531464E-2</v>
      </c>
      <c r="H11" s="5"/>
      <c r="I11" s="1">
        <v>45719</v>
      </c>
      <c r="J11" s="2">
        <v>284.8</v>
      </c>
      <c r="K11" s="3">
        <f t="shared" si="2"/>
        <v>2.5751845849090627E-2</v>
      </c>
      <c r="L11" s="5"/>
      <c r="M11" s="1">
        <v>45719</v>
      </c>
      <c r="N11" s="2">
        <v>105.05</v>
      </c>
      <c r="O11" s="3">
        <f t="shared" si="3"/>
        <v>6.4228548272718067E-2</v>
      </c>
      <c r="P11" s="5"/>
      <c r="Q11" s="1">
        <v>45719</v>
      </c>
      <c r="R11" s="2">
        <v>1151.7</v>
      </c>
      <c r="S11" s="3">
        <f t="shared" si="4"/>
        <v>0.12790128293017333</v>
      </c>
      <c r="T11" s="5"/>
      <c r="U11" s="1">
        <v>45719</v>
      </c>
      <c r="V11" s="2">
        <v>445.45</v>
      </c>
      <c r="W11" s="3">
        <f t="shared" si="5"/>
        <v>0.12843571880937299</v>
      </c>
      <c r="X11" s="5"/>
      <c r="Y11" s="1">
        <v>45719</v>
      </c>
      <c r="Z11" s="2">
        <v>7.55</v>
      </c>
      <c r="AA11" s="3">
        <f t="shared" si="6"/>
        <v>0</v>
      </c>
      <c r="AB11" s="5"/>
      <c r="AC11" s="1">
        <v>45719</v>
      </c>
      <c r="AD11" s="2">
        <v>260.83999999999997</v>
      </c>
      <c r="AE11" s="3">
        <f t="shared" si="7"/>
        <v>5.9679057485273024E-2</v>
      </c>
      <c r="AF11" s="5"/>
      <c r="AG11" s="1">
        <v>45719</v>
      </c>
      <c r="AH11" s="2">
        <v>232.89</v>
      </c>
      <c r="AI11" s="3">
        <f t="shared" si="8"/>
        <v>3.3917869034406189E-2</v>
      </c>
      <c r="AJ11" s="5"/>
      <c r="AK11" s="1">
        <v>45719</v>
      </c>
      <c r="AL11" s="2">
        <v>112.679638</v>
      </c>
      <c r="AM11" s="116">
        <f t="shared" si="9"/>
        <v>-9.7902661783327294E-2</v>
      </c>
      <c r="AN11" s="122">
        <f>SUMPRODUCT($B$100:$K$100, CHOOSE({1,2,3,4,5,6,7,8,9,10}, AM11, AI11, AE11, AA11, W11, S11, O11, K11, G11, C11))</f>
        <v>4.3223519929448562E-2</v>
      </c>
    </row>
    <row r="12" spans="1:40" ht="15" customHeight="1" x14ac:dyDescent="0.2">
      <c r="A12" s="60">
        <v>45712</v>
      </c>
      <c r="B12" s="9">
        <v>777.35</v>
      </c>
      <c r="C12" s="10">
        <f t="shared" si="0"/>
        <v>-8.1200874652798238E-2</v>
      </c>
      <c r="D12" s="11"/>
      <c r="E12" s="8">
        <v>45712</v>
      </c>
      <c r="F12" s="9">
        <v>2179.75</v>
      </c>
      <c r="G12" s="10">
        <f t="shared" si="1"/>
        <v>-3.4483522324592397E-2</v>
      </c>
      <c r="H12" s="12"/>
      <c r="I12" s="8">
        <v>45712</v>
      </c>
      <c r="J12" s="9">
        <v>277.64999999999998</v>
      </c>
      <c r="K12" s="10">
        <f t="shared" si="2"/>
        <v>-9.3683695119960997E-2</v>
      </c>
      <c r="L12" s="12"/>
      <c r="M12" s="8">
        <v>45712</v>
      </c>
      <c r="N12" s="9">
        <v>98.71</v>
      </c>
      <c r="O12" s="10">
        <f t="shared" si="3"/>
        <v>-9.746731279144194E-2</v>
      </c>
      <c r="P12" s="12"/>
      <c r="Q12" s="8">
        <v>45712</v>
      </c>
      <c r="R12" s="9">
        <v>1021.1</v>
      </c>
      <c r="S12" s="10">
        <f t="shared" si="4"/>
        <v>-0.14448493988521627</v>
      </c>
      <c r="T12" s="12"/>
      <c r="U12" s="8">
        <v>45712</v>
      </c>
      <c r="V12" s="9">
        <v>394.75</v>
      </c>
      <c r="W12" s="10">
        <f t="shared" si="5"/>
        <v>-9.9155636695572813E-2</v>
      </c>
      <c r="X12" s="12"/>
      <c r="Y12" s="8">
        <v>45712</v>
      </c>
      <c r="Z12" s="9">
        <v>7.55</v>
      </c>
      <c r="AA12" s="10">
        <f t="shared" si="6"/>
        <v>-6.0945273631840768E-2</v>
      </c>
      <c r="AB12" s="12"/>
      <c r="AC12" s="8">
        <v>45712</v>
      </c>
      <c r="AD12" s="9">
        <v>246.15</v>
      </c>
      <c r="AE12" s="10">
        <f t="shared" si="7"/>
        <v>-5.4541962742462147E-2</v>
      </c>
      <c r="AF12" s="12"/>
      <c r="AG12" s="8">
        <v>45712</v>
      </c>
      <c r="AH12" s="9">
        <v>225.25</v>
      </c>
      <c r="AI12" s="10">
        <f t="shared" si="8"/>
        <v>-6.1067111296373544E-2</v>
      </c>
      <c r="AJ12" s="12"/>
      <c r="AK12" s="8">
        <v>45712</v>
      </c>
      <c r="AL12" s="9">
        <v>124.908514</v>
      </c>
      <c r="AM12" s="117">
        <f t="shared" si="9"/>
        <v>-7.0743133644833756E-2</v>
      </c>
      <c r="AN12" s="122">
        <f>SUMPRODUCT($B$100:$K$100, CHOOSE({1,2,3,4,5,6,7,8,9,10}, AM12, AI12, AE12, AA12, W12, S12, O12, K12, G12, C12))</f>
        <v>-7.9777346278509284E-2</v>
      </c>
    </row>
    <row r="13" spans="1:40" ht="15" customHeight="1" x14ac:dyDescent="0.2">
      <c r="A13" s="59">
        <v>45705</v>
      </c>
      <c r="B13" s="2">
        <v>846.05</v>
      </c>
      <c r="C13" s="3">
        <f t="shared" si="0"/>
        <v>-5.3160070880098331E-4</v>
      </c>
      <c r="D13" s="4"/>
      <c r="E13" s="1">
        <v>45705</v>
      </c>
      <c r="F13" s="2">
        <v>2257.6</v>
      </c>
      <c r="G13" s="3">
        <f t="shared" si="1"/>
        <v>1.1786850714829766E-2</v>
      </c>
      <c r="H13" s="5"/>
      <c r="I13" s="1">
        <v>45705</v>
      </c>
      <c r="J13" s="2">
        <v>306.35000000000002</v>
      </c>
      <c r="K13" s="3">
        <f t="shared" si="2"/>
        <v>-5.6799740344044558E-3</v>
      </c>
      <c r="L13" s="5"/>
      <c r="M13" s="1">
        <v>45705</v>
      </c>
      <c r="N13" s="2">
        <v>109.37</v>
      </c>
      <c r="O13" s="3">
        <f t="shared" si="3"/>
        <v>6.2670034978624223E-2</v>
      </c>
      <c r="P13" s="5"/>
      <c r="Q13" s="1">
        <v>45705</v>
      </c>
      <c r="R13" s="2">
        <v>1193.55</v>
      </c>
      <c r="S13" s="3">
        <f t="shared" si="4"/>
        <v>5.0197976242850828E-2</v>
      </c>
      <c r="T13" s="5"/>
      <c r="U13" s="1">
        <v>45705</v>
      </c>
      <c r="V13" s="2">
        <v>438.2</v>
      </c>
      <c r="W13" s="3">
        <f t="shared" si="5"/>
        <v>6.0118543607112551E-2</v>
      </c>
      <c r="X13" s="5"/>
      <c r="Y13" s="1">
        <v>45705</v>
      </c>
      <c r="Z13" s="2">
        <v>8.0399999999999991</v>
      </c>
      <c r="AA13" s="3">
        <f t="shared" si="6"/>
        <v>-2.0706455542022106E-2</v>
      </c>
      <c r="AB13" s="5"/>
      <c r="AC13" s="1">
        <v>45705</v>
      </c>
      <c r="AD13" s="2">
        <v>260.35000000000002</v>
      </c>
      <c r="AE13" s="3">
        <f t="shared" si="7"/>
        <v>0.1010784521040391</v>
      </c>
      <c r="AF13" s="5"/>
      <c r="AG13" s="1">
        <v>45705</v>
      </c>
      <c r="AH13" s="2">
        <v>239.9</v>
      </c>
      <c r="AI13" s="3">
        <f t="shared" si="8"/>
        <v>4.0780911062906711E-2</v>
      </c>
      <c r="AJ13" s="5"/>
      <c r="AK13" s="1">
        <v>45706</v>
      </c>
      <c r="AL13" s="2">
        <v>134.41763900000001</v>
      </c>
      <c r="AM13" s="116">
        <f t="shared" si="9"/>
        <v>-3.1832916174582615E-2</v>
      </c>
      <c r="AN13" s="122">
        <f>SUMPRODUCT($B$100:$K$100, CHOOSE({1,2,3,4,5,6,7,8,9,10}, AM13, AI13, AE13, AA13, W13, S13, O13, K13, G13, C13))</f>
        <v>2.6788182225055308E-2</v>
      </c>
    </row>
    <row r="14" spans="1:40" ht="15" customHeight="1" x14ac:dyDescent="0.2">
      <c r="A14" s="8">
        <v>45698</v>
      </c>
      <c r="B14" s="9">
        <v>846.5</v>
      </c>
      <c r="C14" s="10">
        <f t="shared" si="0"/>
        <v>-9.1153102855915824E-2</v>
      </c>
      <c r="D14" s="11"/>
      <c r="E14" s="8">
        <v>45698</v>
      </c>
      <c r="F14" s="9">
        <v>2231.3000000000002</v>
      </c>
      <c r="G14" s="10">
        <f t="shared" si="1"/>
        <v>-1.7481285777190547E-2</v>
      </c>
      <c r="H14" s="12"/>
      <c r="I14" s="8">
        <v>45698</v>
      </c>
      <c r="J14" s="9">
        <v>308.10000000000002</v>
      </c>
      <c r="K14" s="10">
        <f t="shared" si="2"/>
        <v>-3.1132075471698051E-2</v>
      </c>
      <c r="L14" s="12"/>
      <c r="M14" s="8">
        <v>45698</v>
      </c>
      <c r="N14" s="9">
        <v>102.92</v>
      </c>
      <c r="O14" s="10">
        <f t="shared" si="3"/>
        <v>-8.6292613636363646E-2</v>
      </c>
      <c r="P14" s="12"/>
      <c r="Q14" s="8">
        <v>45698</v>
      </c>
      <c r="R14" s="9">
        <v>1136.5</v>
      </c>
      <c r="S14" s="10">
        <f t="shared" si="4"/>
        <v>-7.061373022038675E-2</v>
      </c>
      <c r="T14" s="12"/>
      <c r="U14" s="8">
        <v>45698</v>
      </c>
      <c r="V14" s="9">
        <v>413.35</v>
      </c>
      <c r="W14" s="10">
        <f t="shared" si="5"/>
        <v>-9.3132953049583134E-2</v>
      </c>
      <c r="X14" s="12"/>
      <c r="Y14" s="8">
        <v>45698</v>
      </c>
      <c r="Z14" s="9">
        <v>8.2100000000000009</v>
      </c>
      <c r="AA14" s="10">
        <f t="shared" si="6"/>
        <v>-0.13305174234424499</v>
      </c>
      <c r="AB14" s="12"/>
      <c r="AC14" s="8">
        <v>45698</v>
      </c>
      <c r="AD14" s="9">
        <v>236.45</v>
      </c>
      <c r="AE14" s="10">
        <f t="shared" si="7"/>
        <v>-0.11425360554410935</v>
      </c>
      <c r="AF14" s="12"/>
      <c r="AG14" s="8">
        <v>45698</v>
      </c>
      <c r="AH14" s="9">
        <v>230.5</v>
      </c>
      <c r="AI14" s="10">
        <f t="shared" si="8"/>
        <v>-7.3925271193250319E-2</v>
      </c>
      <c r="AJ14" s="12"/>
      <c r="AK14" s="8">
        <v>45698</v>
      </c>
      <c r="AL14" s="9">
        <v>138.837233</v>
      </c>
      <c r="AM14" s="117">
        <f t="shared" si="9"/>
        <v>6.9393102928649641E-2</v>
      </c>
      <c r="AN14" s="122">
        <f>SUMPRODUCT($B$100:$K$100, CHOOSE({1,2,3,4,5,6,7,8,9,10}, AM14, AI14, AE14, AA14, W14, S14, O14, K14, G14, C14))</f>
        <v>-6.41643277164093E-2</v>
      </c>
    </row>
    <row r="15" spans="1:40" ht="15" customHeight="1" x14ac:dyDescent="0.2">
      <c r="A15" s="1">
        <v>45691</v>
      </c>
      <c r="B15" s="2">
        <v>931.4</v>
      </c>
      <c r="C15" s="3">
        <f t="shared" si="0"/>
        <v>-3.4118013066473107E-2</v>
      </c>
      <c r="D15" s="4"/>
      <c r="E15" s="1">
        <v>45691</v>
      </c>
      <c r="F15" s="2">
        <v>2271</v>
      </c>
      <c r="G15" s="3">
        <f t="shared" si="1"/>
        <v>-3.4089700784722399E-2</v>
      </c>
      <c r="H15" s="5"/>
      <c r="I15" s="1">
        <v>45691</v>
      </c>
      <c r="J15" s="2">
        <v>318</v>
      </c>
      <c r="K15" s="3">
        <f t="shared" si="2"/>
        <v>4.3307086614173151E-2</v>
      </c>
      <c r="L15" s="5"/>
      <c r="M15" s="1">
        <v>45691</v>
      </c>
      <c r="N15" s="2">
        <v>112.64</v>
      </c>
      <c r="O15" s="3">
        <f t="shared" si="3"/>
        <v>7.0722433460076006E-2</v>
      </c>
      <c r="P15" s="5"/>
      <c r="Q15" s="1">
        <v>45691</v>
      </c>
      <c r="R15" s="2">
        <v>1222.8499999999999</v>
      </c>
      <c r="S15" s="3">
        <f t="shared" si="4"/>
        <v>-4.1532635693636299E-3</v>
      </c>
      <c r="T15" s="5"/>
      <c r="U15" s="1">
        <v>45691</v>
      </c>
      <c r="V15" s="2">
        <v>455.8</v>
      </c>
      <c r="W15" s="3">
        <f t="shared" si="5"/>
        <v>3.6144578313253017E-2</v>
      </c>
      <c r="X15" s="5"/>
      <c r="Y15" s="1">
        <v>45691</v>
      </c>
      <c r="Z15" s="2">
        <v>9.4700000000000006</v>
      </c>
      <c r="AA15" s="3">
        <f t="shared" si="6"/>
        <v>-1.3541666666666563E-2</v>
      </c>
      <c r="AB15" s="5"/>
      <c r="AC15" s="1">
        <v>45691</v>
      </c>
      <c r="AD15" s="2">
        <v>266.95</v>
      </c>
      <c r="AE15" s="3">
        <f t="shared" si="7"/>
        <v>5.6221889055474428E-4</v>
      </c>
      <c r="AF15" s="5"/>
      <c r="AG15" s="1">
        <v>45691</v>
      </c>
      <c r="AH15" s="2">
        <v>248.9</v>
      </c>
      <c r="AI15" s="3">
        <f t="shared" si="8"/>
        <v>-1.4345931622543828E-2</v>
      </c>
      <c r="AJ15" s="5"/>
      <c r="AK15" s="1">
        <v>45691</v>
      </c>
      <c r="AL15" s="2">
        <v>129.82806099999999</v>
      </c>
      <c r="AM15" s="116">
        <f t="shared" si="9"/>
        <v>8.1369195601894262E-2</v>
      </c>
      <c r="AN15" s="122">
        <f>SUMPRODUCT($B$100:$K$100, CHOOSE({1,2,3,4,5,6,7,8,9,10}, AM15, AI15, AE15, AA15, W15, S15, O15, K15, G15, C15))</f>
        <v>1.3185693717018165E-2</v>
      </c>
    </row>
    <row r="16" spans="1:40" ht="15" customHeight="1" x14ac:dyDescent="0.2">
      <c r="A16" s="60">
        <v>45684</v>
      </c>
      <c r="B16" s="9">
        <v>964.3</v>
      </c>
      <c r="C16" s="10">
        <f t="shared" si="0"/>
        <v>7.7333054655659428E-3</v>
      </c>
      <c r="D16" s="11"/>
      <c r="E16" s="8">
        <v>45684</v>
      </c>
      <c r="F16" s="9">
        <v>2351.15</v>
      </c>
      <c r="G16" s="10">
        <f t="shared" si="1"/>
        <v>3.9228253182461037E-2</v>
      </c>
      <c r="H16" s="12"/>
      <c r="I16" s="8">
        <v>45684</v>
      </c>
      <c r="J16" s="9">
        <v>304.8</v>
      </c>
      <c r="K16" s="10">
        <f t="shared" si="2"/>
        <v>-2.8876503722445657E-2</v>
      </c>
      <c r="L16" s="12"/>
      <c r="M16" s="8">
        <v>45684</v>
      </c>
      <c r="N16" s="9">
        <v>105.2</v>
      </c>
      <c r="O16" s="10">
        <f t="shared" si="3"/>
        <v>-7.7759270623301346E-2</v>
      </c>
      <c r="P16" s="12"/>
      <c r="Q16" s="8">
        <v>45684</v>
      </c>
      <c r="R16" s="9">
        <v>1227.95</v>
      </c>
      <c r="S16" s="10">
        <f t="shared" si="4"/>
        <v>-0.10707533449680051</v>
      </c>
      <c r="T16" s="12"/>
      <c r="U16" s="8">
        <v>45684</v>
      </c>
      <c r="V16" s="9">
        <v>439.9</v>
      </c>
      <c r="W16" s="10">
        <f t="shared" si="5"/>
        <v>-4.7511312217195512E-3</v>
      </c>
      <c r="X16" s="12"/>
      <c r="Y16" s="8">
        <v>45684</v>
      </c>
      <c r="Z16" s="9">
        <v>9.6</v>
      </c>
      <c r="AA16" s="10">
        <f t="shared" si="6"/>
        <v>1.4799154334038001E-2</v>
      </c>
      <c r="AB16" s="12"/>
      <c r="AC16" s="8">
        <v>45684</v>
      </c>
      <c r="AD16" s="9">
        <v>266.8</v>
      </c>
      <c r="AE16" s="10">
        <f t="shared" si="7"/>
        <v>5.9360730593607469E-2</v>
      </c>
      <c r="AF16" s="12"/>
      <c r="AG16" s="8">
        <v>45684</v>
      </c>
      <c r="AH16" s="9">
        <v>252.522673</v>
      </c>
      <c r="AI16" s="10">
        <f t="shared" si="8"/>
        <v>4.0544212411579572E-3</v>
      </c>
      <c r="AJ16" s="12"/>
      <c r="AK16" s="8">
        <v>45684</v>
      </c>
      <c r="AL16" s="9">
        <v>120.05896</v>
      </c>
      <c r="AM16" s="117">
        <f t="shared" si="9"/>
        <v>-0.15811246309662774</v>
      </c>
      <c r="AN16" s="122">
        <f>SUMPRODUCT($B$100:$K$100, CHOOSE({1,2,3,4,5,6,7,8,9,10}, AM16, AI16, AE16, AA16, W16, S16, O16, K16, G16, C16))</f>
        <v>-2.5139883834406445E-2</v>
      </c>
    </row>
    <row r="17" spans="1:40" ht="15" customHeight="1" x14ac:dyDescent="0.2">
      <c r="A17" s="59">
        <v>45677</v>
      </c>
      <c r="B17" s="2">
        <v>956.9</v>
      </c>
      <c r="C17" s="3">
        <f t="shared" si="0"/>
        <v>-1.8916286461270304E-2</v>
      </c>
      <c r="D17" s="4"/>
      <c r="E17" s="1">
        <v>45677</v>
      </c>
      <c r="F17" s="2">
        <v>2262.4</v>
      </c>
      <c r="G17" s="3">
        <f t="shared" si="1"/>
        <v>6.1919504643959122E-4</v>
      </c>
      <c r="H17" s="5"/>
      <c r="I17" s="1">
        <v>45677</v>
      </c>
      <c r="J17" s="2">
        <v>313.86327399999999</v>
      </c>
      <c r="K17" s="3">
        <f t="shared" si="2"/>
        <v>0.1353076802918951</v>
      </c>
      <c r="L17" s="5"/>
      <c r="M17" s="1">
        <v>45677</v>
      </c>
      <c r="N17" s="2">
        <v>114.07</v>
      </c>
      <c r="O17" s="3">
        <f t="shared" si="3"/>
        <v>-4.2474607571560519E-2</v>
      </c>
      <c r="P17" s="5"/>
      <c r="Q17" s="1">
        <v>45677</v>
      </c>
      <c r="R17" s="2">
        <v>1375.2</v>
      </c>
      <c r="S17" s="3">
        <f t="shared" si="4"/>
        <v>-3.3964384812616322E-2</v>
      </c>
      <c r="T17" s="5"/>
      <c r="U17" s="1">
        <v>45677</v>
      </c>
      <c r="V17" s="2">
        <v>442</v>
      </c>
      <c r="W17" s="3">
        <f t="shared" si="5"/>
        <v>-2.6538927430899695E-2</v>
      </c>
      <c r="X17" s="5"/>
      <c r="Y17" s="1">
        <v>45677</v>
      </c>
      <c r="Z17" s="2">
        <v>9.4600000000000009</v>
      </c>
      <c r="AA17" s="3">
        <f t="shared" si="6"/>
        <v>3.841931942919885E-2</v>
      </c>
      <c r="AB17" s="5"/>
      <c r="AC17" s="1">
        <v>45677</v>
      </c>
      <c r="AD17" s="2">
        <v>251.85</v>
      </c>
      <c r="AE17" s="3">
        <f t="shared" si="7"/>
        <v>-6.043648573027427E-2</v>
      </c>
      <c r="AF17" s="5"/>
      <c r="AG17" s="1">
        <v>45677</v>
      </c>
      <c r="AH17" s="2">
        <v>251.50297399999999</v>
      </c>
      <c r="AI17" s="3">
        <f t="shared" si="8"/>
        <v>-3.773867758560312E-2</v>
      </c>
      <c r="AJ17" s="5"/>
      <c r="AK17" s="1">
        <v>45678</v>
      </c>
      <c r="AL17" s="2">
        <v>142.606886</v>
      </c>
      <c r="AM17" s="116">
        <f t="shared" si="9"/>
        <v>3.5654632626231253E-2</v>
      </c>
      <c r="AN17" s="122">
        <f>SUMPRODUCT($B$100:$K$100, CHOOSE({1,2,3,4,5,6,7,8,9,10}, AM17, AI17, AE17, AA17, W17, S17, O17, K17, G17, C17))</f>
        <v>-1.0068542198459424E-3</v>
      </c>
    </row>
    <row r="18" spans="1:40" ht="15" customHeight="1" x14ac:dyDescent="0.2">
      <c r="A18" s="60">
        <v>45670</v>
      </c>
      <c r="B18" s="9">
        <v>975.35</v>
      </c>
      <c r="C18" s="10">
        <f t="shared" si="0"/>
        <v>-2.4546151879314415E-3</v>
      </c>
      <c r="D18" s="11"/>
      <c r="E18" s="8">
        <v>45670</v>
      </c>
      <c r="F18" s="9">
        <v>2261</v>
      </c>
      <c r="G18" s="10">
        <f t="shared" si="1"/>
        <v>-2.5745987288592009E-2</v>
      </c>
      <c r="H18" s="12"/>
      <c r="I18" s="8">
        <v>45670</v>
      </c>
      <c r="J18" s="9">
        <v>276.45657599999998</v>
      </c>
      <c r="K18" s="10">
        <f t="shared" si="2"/>
        <v>-6.1886542856055105E-2</v>
      </c>
      <c r="L18" s="12"/>
      <c r="M18" s="8">
        <v>45670</v>
      </c>
      <c r="N18" s="9">
        <v>119.13</v>
      </c>
      <c r="O18" s="10">
        <f t="shared" si="3"/>
        <v>2.9289787454639615E-2</v>
      </c>
      <c r="P18" s="12"/>
      <c r="Q18" s="8">
        <v>45670</v>
      </c>
      <c r="R18" s="9">
        <v>1423.55</v>
      </c>
      <c r="S18" s="10">
        <f t="shared" si="4"/>
        <v>-1.8004345876590944E-2</v>
      </c>
      <c r="T18" s="12"/>
      <c r="U18" s="8">
        <v>45670</v>
      </c>
      <c r="V18" s="9">
        <v>454.05</v>
      </c>
      <c r="W18" s="10">
        <f t="shared" si="5"/>
        <v>5.0676848316556722E-2</v>
      </c>
      <c r="X18" s="12"/>
      <c r="Y18" s="8">
        <v>45670</v>
      </c>
      <c r="Z18" s="9">
        <v>9.11</v>
      </c>
      <c r="AA18" s="10">
        <f t="shared" si="6"/>
        <v>0.17548387096774176</v>
      </c>
      <c r="AB18" s="12"/>
      <c r="AC18" s="8">
        <v>45670</v>
      </c>
      <c r="AD18" s="9">
        <v>268.05</v>
      </c>
      <c r="AE18" s="10">
        <f t="shared" si="7"/>
        <v>-7.9182411542425335E-2</v>
      </c>
      <c r="AF18" s="12"/>
      <c r="AG18" s="8">
        <v>45670</v>
      </c>
      <c r="AH18" s="9">
        <v>261.366604</v>
      </c>
      <c r="AI18" s="10">
        <f t="shared" si="8"/>
        <v>1.3497069828168229E-2</v>
      </c>
      <c r="AJ18" s="12"/>
      <c r="AK18" s="8">
        <v>45670</v>
      </c>
      <c r="AL18" s="9">
        <v>137.697338</v>
      </c>
      <c r="AM18" s="117">
        <f t="shared" si="9"/>
        <v>1.324406232835651E-2</v>
      </c>
      <c r="AN18" s="122">
        <f>SUMPRODUCT($B$100:$K$100, CHOOSE({1,2,3,4,5,6,7,8,9,10}, AM18, AI18, AE18, AA18, W18, S18, O18, K18, G18, C18))</f>
        <v>9.4917736143868003E-3</v>
      </c>
    </row>
    <row r="19" spans="1:40" ht="15" customHeight="1" x14ac:dyDescent="0.2">
      <c r="A19" s="1">
        <v>45663</v>
      </c>
      <c r="B19" s="2">
        <v>977.75</v>
      </c>
      <c r="C19" s="3">
        <f t="shared" si="0"/>
        <v>-4.8788792684113291E-2</v>
      </c>
      <c r="D19" s="4"/>
      <c r="E19" s="1">
        <v>45663</v>
      </c>
      <c r="F19" s="2">
        <v>2320.75</v>
      </c>
      <c r="G19" s="3">
        <f t="shared" si="1"/>
        <v>-6.5069885913653369E-3</v>
      </c>
      <c r="H19" s="5"/>
      <c r="I19" s="1">
        <v>45663</v>
      </c>
      <c r="J19" s="2">
        <v>294.69418000000002</v>
      </c>
      <c r="K19" s="3">
        <f t="shared" si="2"/>
        <v>2.0716591835152176E-2</v>
      </c>
      <c r="L19" s="5"/>
      <c r="M19" s="1">
        <v>45663</v>
      </c>
      <c r="N19" s="2">
        <v>115.74</v>
      </c>
      <c r="O19" s="3">
        <f t="shared" si="3"/>
        <v>-0.10825179135526619</v>
      </c>
      <c r="P19" s="5"/>
      <c r="Q19" s="1">
        <v>45663</v>
      </c>
      <c r="R19" s="2">
        <v>1449.65</v>
      </c>
      <c r="S19" s="3">
        <f t="shared" si="4"/>
        <v>5.8282740676496303E-3</v>
      </c>
      <c r="T19" s="5"/>
      <c r="U19" s="1">
        <v>45663</v>
      </c>
      <c r="V19" s="2">
        <v>432.15</v>
      </c>
      <c r="W19" s="3">
        <f t="shared" si="5"/>
        <v>-5.6955810147299557E-2</v>
      </c>
      <c r="X19" s="5"/>
      <c r="Y19" s="1">
        <v>45663</v>
      </c>
      <c r="Z19" s="2">
        <v>7.75</v>
      </c>
      <c r="AA19" s="3">
        <f t="shared" si="6"/>
        <v>-6.2877871825876563E-2</v>
      </c>
      <c r="AB19" s="5"/>
      <c r="AC19" s="1">
        <v>45663</v>
      </c>
      <c r="AD19" s="2">
        <v>291.10000000000002</v>
      </c>
      <c r="AE19" s="3">
        <f t="shared" si="7"/>
        <v>-0.11412051125989042</v>
      </c>
      <c r="AF19" s="5"/>
      <c r="AG19" s="1">
        <v>45663</v>
      </c>
      <c r="AH19" s="2">
        <v>257.88589999999999</v>
      </c>
      <c r="AI19" s="3">
        <f t="shared" si="8"/>
        <v>1.595272446931939E-2</v>
      </c>
      <c r="AJ19" s="5"/>
      <c r="AK19" s="1">
        <v>45663</v>
      </c>
      <c r="AL19" s="2">
        <v>135.897503</v>
      </c>
      <c r="AM19" s="116">
        <f t="shared" si="9"/>
        <v>-5.9251056212575093E-2</v>
      </c>
      <c r="AN19" s="122">
        <f>SUMPRODUCT($B$100:$K$100, CHOOSE({1,2,3,4,5,6,7,8,9,10}, AM19, AI19, AE19, AA19, W19, S19, O19, K19, G19, C19))</f>
        <v>-4.1425523170426526E-2</v>
      </c>
    </row>
    <row r="20" spans="1:40" ht="15" customHeight="1" x14ac:dyDescent="0.2">
      <c r="A20" s="60">
        <v>45656</v>
      </c>
      <c r="B20" s="9">
        <v>1027.9000000000001</v>
      </c>
      <c r="C20" s="10">
        <f t="shared" si="0"/>
        <v>-1.7632723276150286E-2</v>
      </c>
      <c r="D20" s="11"/>
      <c r="E20" s="8">
        <v>45656</v>
      </c>
      <c r="F20" s="9">
        <v>2335.9499999999998</v>
      </c>
      <c r="G20" s="10">
        <f t="shared" si="1"/>
        <v>2.8418596460332735E-2</v>
      </c>
      <c r="H20" s="12"/>
      <c r="I20" s="8">
        <v>45656</v>
      </c>
      <c r="J20" s="9">
        <v>288.71303</v>
      </c>
      <c r="K20" s="10">
        <f t="shared" si="2"/>
        <v>-4.739566776620352E-2</v>
      </c>
      <c r="L20" s="12"/>
      <c r="M20" s="8">
        <v>45656</v>
      </c>
      <c r="N20" s="9">
        <v>129.79</v>
      </c>
      <c r="O20" s="10">
        <f t="shared" si="3"/>
        <v>0.18378329076979205</v>
      </c>
      <c r="P20" s="12"/>
      <c r="Q20" s="8">
        <v>45656</v>
      </c>
      <c r="R20" s="9">
        <v>1441.25</v>
      </c>
      <c r="S20" s="10">
        <f t="shared" si="4"/>
        <v>0.21953799289219833</v>
      </c>
      <c r="T20" s="12"/>
      <c r="U20" s="8">
        <v>45656</v>
      </c>
      <c r="V20" s="9">
        <v>458.25</v>
      </c>
      <c r="W20" s="10">
        <f t="shared" si="5"/>
        <v>1.5850144092218965E-2</v>
      </c>
      <c r="X20" s="12"/>
      <c r="Y20" s="8">
        <v>45656</v>
      </c>
      <c r="Z20" s="9">
        <v>8.27</v>
      </c>
      <c r="AA20" s="10">
        <f t="shared" si="6"/>
        <v>0.107095046854083</v>
      </c>
      <c r="AB20" s="12"/>
      <c r="AC20" s="8">
        <v>45656</v>
      </c>
      <c r="AD20" s="9">
        <v>328.6</v>
      </c>
      <c r="AE20" s="10">
        <f t="shared" si="7"/>
        <v>-1.8226002430132837E-3</v>
      </c>
      <c r="AF20" s="12"/>
      <c r="AG20" s="8">
        <v>45656</v>
      </c>
      <c r="AH20" s="9">
        <v>253.83651599999999</v>
      </c>
      <c r="AI20" s="10">
        <f t="shared" si="8"/>
        <v>9.2823974737923143E-2</v>
      </c>
      <c r="AJ20" s="12"/>
      <c r="AK20" s="8">
        <v>45656</v>
      </c>
      <c r="AL20" s="9">
        <v>144.456716</v>
      </c>
      <c r="AM20" s="117">
        <f t="shared" si="9"/>
        <v>5.4448579981100753E-2</v>
      </c>
      <c r="AN20" s="122">
        <f>SUMPRODUCT($B$100:$K$100, CHOOSE({1,2,3,4,5,6,7,8,9,10}, AM20, AI20, AE20, AA20, W20, S20, O20, K20, G20, C20))</f>
        <v>6.3510663450228197E-2</v>
      </c>
    </row>
    <row r="21" spans="1:40" ht="15" customHeight="1" x14ac:dyDescent="0.2">
      <c r="A21" s="59">
        <v>45649</v>
      </c>
      <c r="B21" s="2">
        <v>1046.3499999999999</v>
      </c>
      <c r="C21" s="3">
        <f t="shared" si="0"/>
        <v>1.7009282208290788E-2</v>
      </c>
      <c r="D21" s="4"/>
      <c r="E21" s="1">
        <v>45649</v>
      </c>
      <c r="F21" s="2">
        <v>2271.4</v>
      </c>
      <c r="G21" s="3">
        <f t="shared" si="1"/>
        <v>-4.7976865949568293E-3</v>
      </c>
      <c r="H21" s="5"/>
      <c r="I21" s="1">
        <v>45649</v>
      </c>
      <c r="J21" s="2">
        <v>303.07759499999997</v>
      </c>
      <c r="K21" s="3">
        <f t="shared" si="2"/>
        <v>1.2778507068224476E-2</v>
      </c>
      <c r="L21" s="5"/>
      <c r="M21" s="1">
        <v>45649</v>
      </c>
      <c r="N21" s="2">
        <v>109.64</v>
      </c>
      <c r="O21" s="3">
        <f t="shared" si="3"/>
        <v>8.030347817518968E-2</v>
      </c>
      <c r="P21" s="5"/>
      <c r="Q21" s="1">
        <v>45649</v>
      </c>
      <c r="R21" s="2">
        <v>1181.8</v>
      </c>
      <c r="S21" s="3">
        <f t="shared" si="4"/>
        <v>4.1233480176211312E-2</v>
      </c>
      <c r="T21" s="5"/>
      <c r="U21" s="1">
        <v>45649</v>
      </c>
      <c r="V21" s="2">
        <v>451.1</v>
      </c>
      <c r="W21" s="3">
        <f t="shared" si="5"/>
        <v>-3.7503951893342213E-2</v>
      </c>
      <c r="X21" s="5"/>
      <c r="Y21" s="1">
        <v>45649</v>
      </c>
      <c r="Z21" s="2">
        <v>7.47</v>
      </c>
      <c r="AA21" s="3">
        <f t="shared" si="6"/>
        <v>9.4594594594594739E-3</v>
      </c>
      <c r="AB21" s="5"/>
      <c r="AC21" s="1">
        <v>45649</v>
      </c>
      <c r="AD21" s="2">
        <v>329.2</v>
      </c>
      <c r="AE21" s="3">
        <f t="shared" si="7"/>
        <v>0.13166036438638717</v>
      </c>
      <c r="AF21" s="5"/>
      <c r="AG21" s="1">
        <v>45649</v>
      </c>
      <c r="AH21" s="2">
        <v>232.275757</v>
      </c>
      <c r="AI21" s="3">
        <f t="shared" si="8"/>
        <v>-8.4352577513979732E-4</v>
      </c>
      <c r="AJ21" s="5"/>
      <c r="AK21" s="1">
        <v>45649</v>
      </c>
      <c r="AL21" s="2">
        <v>136.99740199999999</v>
      </c>
      <c r="AM21" s="116">
        <f t="shared" si="9"/>
        <v>1.7149223535877667E-2</v>
      </c>
      <c r="AN21" s="122">
        <f>SUMPRODUCT($B$100:$K$100, CHOOSE({1,2,3,4,5,6,7,8,9,10}, AM21, AI21, AE21, AA21, W21, S21, O21, K21, G21, C21))</f>
        <v>2.6644863074620172E-2</v>
      </c>
    </row>
    <row r="22" spans="1:40" ht="15" customHeight="1" x14ac:dyDescent="0.2">
      <c r="A22" s="60">
        <v>45642</v>
      </c>
      <c r="B22" s="9">
        <v>1028.8499999999999</v>
      </c>
      <c r="C22" s="10">
        <f t="shared" si="0"/>
        <v>-5.9165104476247121E-2</v>
      </c>
      <c r="D22" s="11"/>
      <c r="E22" s="8">
        <v>45642</v>
      </c>
      <c r="F22" s="9">
        <v>2282.35</v>
      </c>
      <c r="G22" s="10">
        <f t="shared" si="1"/>
        <v>-5.2042448030237054E-2</v>
      </c>
      <c r="H22" s="12"/>
      <c r="I22" s="8">
        <v>45642</v>
      </c>
      <c r="J22" s="9">
        <v>299.253581</v>
      </c>
      <c r="K22" s="10">
        <f t="shared" si="2"/>
        <v>-1.5325050736147428E-2</v>
      </c>
      <c r="L22" s="12"/>
      <c r="M22" s="8">
        <v>45642</v>
      </c>
      <c r="N22" s="9">
        <v>101.49</v>
      </c>
      <c r="O22" s="10">
        <f t="shared" si="3"/>
        <v>-0.10122210414452715</v>
      </c>
      <c r="P22" s="12"/>
      <c r="Q22" s="8">
        <v>45642</v>
      </c>
      <c r="R22" s="9">
        <v>1135</v>
      </c>
      <c r="S22" s="10">
        <f t="shared" si="4"/>
        <v>1.7344149150719135E-2</v>
      </c>
      <c r="T22" s="12"/>
      <c r="U22" s="8">
        <v>45642</v>
      </c>
      <c r="V22" s="9">
        <v>468.67724900000002</v>
      </c>
      <c r="W22" s="10">
        <f t="shared" si="5"/>
        <v>-8.1328199681234614E-2</v>
      </c>
      <c r="X22" s="12"/>
      <c r="Y22" s="8">
        <v>45642</v>
      </c>
      <c r="Z22" s="9">
        <v>7.4</v>
      </c>
      <c r="AA22" s="10">
        <f t="shared" si="6"/>
        <v>-7.3842302878598276E-2</v>
      </c>
      <c r="AB22" s="12"/>
      <c r="AC22" s="8">
        <v>45642</v>
      </c>
      <c r="AD22" s="9">
        <v>290.89999999999998</v>
      </c>
      <c r="AE22" s="10">
        <f t="shared" si="7"/>
        <v>-4.9501715405979474E-2</v>
      </c>
      <c r="AF22" s="12"/>
      <c r="AG22" s="8">
        <v>45642</v>
      </c>
      <c r="AH22" s="9">
        <v>232.47185300000001</v>
      </c>
      <c r="AI22" s="10">
        <f t="shared" si="8"/>
        <v>-6.7453293048214347E-2</v>
      </c>
      <c r="AJ22" s="12"/>
      <c r="AK22" s="8">
        <v>45642</v>
      </c>
      <c r="AL22" s="9">
        <v>134.687614</v>
      </c>
      <c r="AM22" s="117">
        <f t="shared" si="9"/>
        <v>3.3519506627857076E-3</v>
      </c>
      <c r="AN22" s="122">
        <f>SUMPRODUCT($B$100:$K$100, CHOOSE({1,2,3,4,5,6,7,8,9,10}, AM22, AI22, AE22, AA22, W22, S22, O22, K22, G22, C22))</f>
        <v>-4.7918411858768072E-2</v>
      </c>
    </row>
    <row r="23" spans="1:40" ht="15" customHeight="1" x14ac:dyDescent="0.2">
      <c r="A23" s="1">
        <v>45635</v>
      </c>
      <c r="B23" s="2">
        <v>1093.55</v>
      </c>
      <c r="C23" s="3">
        <f t="shared" si="0"/>
        <v>-2.3179991067440842E-2</v>
      </c>
      <c r="D23" s="4"/>
      <c r="E23" s="1">
        <v>45635</v>
      </c>
      <c r="F23" s="2">
        <v>2407.65</v>
      </c>
      <c r="G23" s="3">
        <f t="shared" si="1"/>
        <v>-9.0751944684527297E-3</v>
      </c>
      <c r="H23" s="5"/>
      <c r="I23" s="1">
        <v>45635</v>
      </c>
      <c r="J23" s="2">
        <v>303.91103299999997</v>
      </c>
      <c r="K23" s="3">
        <f t="shared" si="2"/>
        <v>4.2374304169241483E-2</v>
      </c>
      <c r="L23" s="5"/>
      <c r="M23" s="1">
        <v>45635</v>
      </c>
      <c r="N23" s="2">
        <v>112.92</v>
      </c>
      <c r="O23" s="3">
        <f t="shared" si="3"/>
        <v>-3.7668314300323913E-2</v>
      </c>
      <c r="P23" s="5"/>
      <c r="Q23" s="1">
        <v>45635</v>
      </c>
      <c r="R23" s="2">
        <v>1115.6500000000001</v>
      </c>
      <c r="S23" s="3">
        <f t="shared" si="4"/>
        <v>6.1714883897982631E-2</v>
      </c>
      <c r="T23" s="5"/>
      <c r="U23" s="1">
        <v>45635</v>
      </c>
      <c r="V23" s="2">
        <v>510.16831999999999</v>
      </c>
      <c r="W23" s="3">
        <f t="shared" si="5"/>
        <v>3.6098922738100558E-2</v>
      </c>
      <c r="X23" s="5"/>
      <c r="Y23" s="1">
        <v>45635</v>
      </c>
      <c r="Z23" s="2">
        <v>7.99</v>
      </c>
      <c r="AA23" s="3">
        <f t="shared" si="6"/>
        <v>-1.6009852216748666E-2</v>
      </c>
      <c r="AB23" s="5"/>
      <c r="AC23" s="1">
        <v>45635</v>
      </c>
      <c r="AD23" s="2">
        <v>306.05</v>
      </c>
      <c r="AE23" s="3">
        <f t="shared" si="7"/>
        <v>-2.1735656065206999E-2</v>
      </c>
      <c r="AF23" s="5"/>
      <c r="AG23" s="1">
        <v>45635</v>
      </c>
      <c r="AH23" s="2">
        <v>249.28708800000001</v>
      </c>
      <c r="AI23" s="3">
        <f t="shared" si="8"/>
        <v>-2.2303402827473229E-2</v>
      </c>
      <c r="AJ23" s="5"/>
      <c r="AK23" s="1">
        <v>45635</v>
      </c>
      <c r="AL23" s="2">
        <v>134.23765599999999</v>
      </c>
      <c r="AM23" s="116">
        <f t="shared" si="9"/>
        <v>-5.7497894200508104E-2</v>
      </c>
      <c r="AN23" s="122">
        <f>SUMPRODUCT($B$100:$K$100, CHOOSE({1,2,3,4,5,6,7,8,9,10}, AM23, AI23, AE23, AA23, W23, S23, O23, K23, G23, C23))</f>
        <v>-4.7282194340829836E-3</v>
      </c>
    </row>
    <row r="24" spans="1:40" ht="15" customHeight="1" x14ac:dyDescent="0.2">
      <c r="A24" s="8">
        <v>45628</v>
      </c>
      <c r="B24" s="9">
        <v>1119.5</v>
      </c>
      <c r="C24" s="10">
        <f t="shared" si="0"/>
        <v>6.9709916797842109E-3</v>
      </c>
      <c r="D24" s="11"/>
      <c r="E24" s="8">
        <v>45628</v>
      </c>
      <c r="F24" s="9">
        <v>2429.6999999999998</v>
      </c>
      <c r="G24" s="10">
        <f t="shared" si="1"/>
        <v>-2.0124213582836004E-2</v>
      </c>
      <c r="H24" s="12"/>
      <c r="I24" s="8">
        <v>45628</v>
      </c>
      <c r="J24" s="9">
        <v>291.55652800000001</v>
      </c>
      <c r="K24" s="10">
        <f t="shared" si="2"/>
        <v>2.9159816550395901E-2</v>
      </c>
      <c r="L24" s="12"/>
      <c r="M24" s="8">
        <v>45628</v>
      </c>
      <c r="N24" s="9">
        <v>117.34</v>
      </c>
      <c r="O24" s="10">
        <f t="shared" si="3"/>
        <v>2.2838214783821531E-2</v>
      </c>
      <c r="P24" s="12"/>
      <c r="Q24" s="8">
        <v>45628</v>
      </c>
      <c r="R24" s="9">
        <v>1050.8</v>
      </c>
      <c r="S24" s="10">
        <f t="shared" si="4"/>
        <v>1.0870610870610919E-2</v>
      </c>
      <c r="T24" s="12"/>
      <c r="U24" s="8">
        <v>45628</v>
      </c>
      <c r="V24" s="9">
        <v>492.39344699999998</v>
      </c>
      <c r="W24" s="10">
        <f t="shared" si="5"/>
        <v>0.10562293176545601</v>
      </c>
      <c r="X24" s="12"/>
      <c r="Y24" s="8">
        <v>45628</v>
      </c>
      <c r="Z24" s="9">
        <v>8.1199999999999992</v>
      </c>
      <c r="AA24" s="10">
        <f t="shared" si="6"/>
        <v>-2.8708133971291905E-2</v>
      </c>
      <c r="AB24" s="12"/>
      <c r="AC24" s="8">
        <v>45628</v>
      </c>
      <c r="AD24" s="9">
        <v>312.85000000000002</v>
      </c>
      <c r="AE24" s="10">
        <f t="shared" si="7"/>
        <v>-2.5506137414313956E-3</v>
      </c>
      <c r="AF24" s="12"/>
      <c r="AG24" s="8">
        <v>45628</v>
      </c>
      <c r="AH24" s="9">
        <v>254.973873</v>
      </c>
      <c r="AI24" s="10">
        <f t="shared" si="8"/>
        <v>1.3050250673186214E-2</v>
      </c>
      <c r="AJ24" s="12"/>
      <c r="AK24" s="8">
        <v>45628</v>
      </c>
      <c r="AL24" s="9">
        <v>142.42690300000001</v>
      </c>
      <c r="AM24" s="117">
        <f t="shared" si="9"/>
        <v>3.037841247564721E-2</v>
      </c>
      <c r="AN24" s="122">
        <f>SUMPRODUCT($B$100:$K$100, CHOOSE({1,2,3,4,5,6,7,8,9,10}, AM24, AI24, AE24, AA24, W24, S24, O24, K24, G24, C24))</f>
        <v>1.675082675033427E-2</v>
      </c>
    </row>
    <row r="25" spans="1:40" ht="15" customHeight="1" x14ac:dyDescent="0.2">
      <c r="A25" s="59">
        <v>45621</v>
      </c>
      <c r="B25" s="2">
        <v>1111.75</v>
      </c>
      <c r="C25" s="3">
        <f t="shared" si="0"/>
        <v>3.9115805215440558E-2</v>
      </c>
      <c r="D25" s="4"/>
      <c r="E25" s="1">
        <v>45621</v>
      </c>
      <c r="F25" s="2">
        <v>2479.6</v>
      </c>
      <c r="G25" s="3">
        <f t="shared" si="1"/>
        <v>2.9932853329019959E-3</v>
      </c>
      <c r="H25" s="5"/>
      <c r="I25" s="1">
        <v>45621</v>
      </c>
      <c r="J25" s="2">
        <v>283.29567800000001</v>
      </c>
      <c r="K25" s="3">
        <f t="shared" si="2"/>
        <v>1.0845798715722443E-2</v>
      </c>
      <c r="L25" s="5"/>
      <c r="M25" s="1">
        <v>45621</v>
      </c>
      <c r="N25" s="2">
        <v>114.72</v>
      </c>
      <c r="O25" s="3">
        <f t="shared" si="3"/>
        <v>0.15007518796992469</v>
      </c>
      <c r="P25" s="5"/>
      <c r="Q25" s="1">
        <v>45621</v>
      </c>
      <c r="R25" s="2">
        <v>1039.5</v>
      </c>
      <c r="S25" s="3">
        <f t="shared" si="4"/>
        <v>0.13830486202365311</v>
      </c>
      <c r="T25" s="5"/>
      <c r="U25" s="1">
        <v>45621</v>
      </c>
      <c r="V25" s="2">
        <v>445.35386599999998</v>
      </c>
      <c r="W25" s="3">
        <f t="shared" si="5"/>
        <v>1.8300213072010907E-2</v>
      </c>
      <c r="X25" s="5"/>
      <c r="Y25" s="1">
        <v>45621</v>
      </c>
      <c r="Z25" s="2">
        <v>8.36</v>
      </c>
      <c r="AA25" s="3">
        <f t="shared" si="6"/>
        <v>0.25337331334332824</v>
      </c>
      <c r="AB25" s="5"/>
      <c r="AC25" s="1">
        <v>45621</v>
      </c>
      <c r="AD25" s="2">
        <v>313.64999999999998</v>
      </c>
      <c r="AE25" s="3">
        <f t="shared" si="7"/>
        <v>7.2857875833760799E-2</v>
      </c>
      <c r="AF25" s="5"/>
      <c r="AG25" s="1">
        <v>45621</v>
      </c>
      <c r="AH25" s="2">
        <v>251.68926500000001</v>
      </c>
      <c r="AI25" s="3">
        <f t="shared" si="8"/>
        <v>4.519543922370528E-2</v>
      </c>
      <c r="AJ25" s="5"/>
      <c r="AK25" s="1">
        <v>45621</v>
      </c>
      <c r="AL25" s="2">
        <v>138.22776300000001</v>
      </c>
      <c r="AM25" s="116">
        <f t="shared" si="9"/>
        <v>-2.6065516927668009E-2</v>
      </c>
      <c r="AN25" s="122">
        <f>SUMPRODUCT($B$100:$K$100, CHOOSE({1,2,3,4,5,6,7,8,9,10}, AM25, AI25, AE25, AA25, W25, S25, O25, K25, G25, C25))</f>
        <v>7.0499626380278013E-2</v>
      </c>
    </row>
    <row r="26" spans="1:40" ht="15" customHeight="1" x14ac:dyDescent="0.2">
      <c r="A26" s="60">
        <v>45614</v>
      </c>
      <c r="B26" s="9">
        <v>1069.9000000000001</v>
      </c>
      <c r="C26" s="10">
        <f t="shared" si="0"/>
        <v>1.0722214349818238E-2</v>
      </c>
      <c r="D26" s="11"/>
      <c r="E26" s="8">
        <v>45614</v>
      </c>
      <c r="F26" s="9">
        <v>2472.1999999999998</v>
      </c>
      <c r="G26" s="10">
        <f t="shared" si="1"/>
        <v>-2.7031858832696765E-3</v>
      </c>
      <c r="H26" s="12"/>
      <c r="I26" s="8">
        <v>45614</v>
      </c>
      <c r="J26" s="9">
        <v>280.256077</v>
      </c>
      <c r="K26" s="10">
        <f t="shared" si="2"/>
        <v>8.7347807043203218E-3</v>
      </c>
      <c r="L26" s="12"/>
      <c r="M26" s="8">
        <v>45614</v>
      </c>
      <c r="N26" s="9">
        <v>99.75</v>
      </c>
      <c r="O26" s="10">
        <f t="shared" si="3"/>
        <v>-2.9291553133515058E-2</v>
      </c>
      <c r="P26" s="12"/>
      <c r="Q26" s="8">
        <v>45614</v>
      </c>
      <c r="R26" s="9">
        <v>913.2</v>
      </c>
      <c r="S26" s="10">
        <f t="shared" si="4"/>
        <v>-1.1955639707871168E-2</v>
      </c>
      <c r="T26" s="12"/>
      <c r="U26" s="8">
        <v>45614</v>
      </c>
      <c r="V26" s="9">
        <v>437.35026299999998</v>
      </c>
      <c r="W26" s="10">
        <f t="shared" si="5"/>
        <v>2.7572682496998402E-2</v>
      </c>
      <c r="X26" s="12"/>
      <c r="Y26" s="8">
        <v>45614</v>
      </c>
      <c r="Z26" s="9">
        <v>6.67</v>
      </c>
      <c r="AA26" s="10">
        <f t="shared" si="6"/>
        <v>-9.1280653950953639E-2</v>
      </c>
      <c r="AB26" s="12"/>
      <c r="AC26" s="8">
        <v>45614</v>
      </c>
      <c r="AD26" s="9">
        <v>292.35000000000002</v>
      </c>
      <c r="AE26" s="10">
        <f t="shared" si="7"/>
        <v>-0.11690077027639323</v>
      </c>
      <c r="AF26" s="12"/>
      <c r="AG26" s="8">
        <v>45614</v>
      </c>
      <c r="AH26" s="9">
        <v>240.80593500000001</v>
      </c>
      <c r="AI26" s="10">
        <f t="shared" si="8"/>
        <v>3.2826908878469396E-3</v>
      </c>
      <c r="AJ26" s="12"/>
      <c r="AK26" s="8">
        <v>45614</v>
      </c>
      <c r="AL26" s="9">
        <v>141.92716799999999</v>
      </c>
      <c r="AM26" s="117">
        <f t="shared" si="9"/>
        <v>-2.1129613586323703E-4</v>
      </c>
      <c r="AN26" s="122">
        <f>SUMPRODUCT($B$100:$K$100, CHOOSE({1,2,3,4,5,6,7,8,9,10}, AM26, AI26, AE26, AA26, W26, S26, O26, K26, G26, C26))</f>
        <v>-2.0203073064888215E-2</v>
      </c>
    </row>
    <row r="27" spans="1:40" ht="15" customHeight="1" x14ac:dyDescent="0.2">
      <c r="A27" s="1">
        <v>45607</v>
      </c>
      <c r="B27" s="2">
        <v>1058.55</v>
      </c>
      <c r="C27" s="3">
        <f t="shared" si="0"/>
        <v>-3.8992283250113502E-2</v>
      </c>
      <c r="D27" s="4"/>
      <c r="E27" s="1">
        <v>45607</v>
      </c>
      <c r="F27" s="2">
        <v>2478.9009299999998</v>
      </c>
      <c r="G27" s="3">
        <f t="shared" si="1"/>
        <v>-0.10337792879569052</v>
      </c>
      <c r="H27" s="5"/>
      <c r="I27" s="1">
        <v>45607</v>
      </c>
      <c r="J27" s="2">
        <v>277.82929899999999</v>
      </c>
      <c r="K27" s="3">
        <f t="shared" si="2"/>
        <v>-4.0421800941121688E-3</v>
      </c>
      <c r="L27" s="5"/>
      <c r="M27" s="1">
        <v>45607</v>
      </c>
      <c r="N27" s="2">
        <v>102.76</v>
      </c>
      <c r="O27" s="3">
        <f t="shared" si="3"/>
        <v>-6.3946073966113959E-2</v>
      </c>
      <c r="P27" s="5"/>
      <c r="Q27" s="1">
        <v>45607</v>
      </c>
      <c r="R27" s="2">
        <v>924.25</v>
      </c>
      <c r="S27" s="3">
        <f t="shared" si="4"/>
        <v>-8.1308086079220687E-2</v>
      </c>
      <c r="T27" s="5"/>
      <c r="U27" s="1">
        <v>45607</v>
      </c>
      <c r="V27" s="2">
        <v>425.61491799999999</v>
      </c>
      <c r="W27" s="3">
        <f t="shared" si="5"/>
        <v>-5.3505131816039442E-2</v>
      </c>
      <c r="X27" s="5"/>
      <c r="Y27" s="1">
        <v>45607</v>
      </c>
      <c r="Z27" s="2">
        <v>7.34</v>
      </c>
      <c r="AA27" s="3">
        <f t="shared" si="6"/>
        <v>-6.8527918781725927E-2</v>
      </c>
      <c r="AB27" s="5"/>
      <c r="AC27" s="1">
        <v>45607</v>
      </c>
      <c r="AD27" s="2">
        <v>331.05</v>
      </c>
      <c r="AE27" s="3">
        <f t="shared" si="7"/>
        <v>-7.7925970328187599E-3</v>
      </c>
      <c r="AF27" s="5"/>
      <c r="AG27" s="1">
        <v>45607</v>
      </c>
      <c r="AH27" s="2">
        <v>240.01803000000001</v>
      </c>
      <c r="AI27" s="3">
        <f t="shared" si="8"/>
        <v>-4.4753380895151129E-2</v>
      </c>
      <c r="AJ27" s="5"/>
      <c r="AK27" s="1">
        <v>45607</v>
      </c>
      <c r="AL27" s="2">
        <v>141.95716300000001</v>
      </c>
      <c r="AM27" s="116">
        <f t="shared" si="9"/>
        <v>-3.8271359164284702E-2</v>
      </c>
      <c r="AN27" s="122">
        <f>SUMPRODUCT($B$100:$K$100, CHOOSE({1,2,3,4,5,6,7,8,9,10}, AM27, AI27, AE27, AA27, W27, S27, O27, K27, G27, C27))</f>
        <v>-5.0451693987527087E-2</v>
      </c>
    </row>
    <row r="28" spans="1:40" ht="15" customHeight="1" x14ac:dyDescent="0.2">
      <c r="A28" s="8">
        <v>45600</v>
      </c>
      <c r="B28" s="9">
        <v>1101.5</v>
      </c>
      <c r="C28" s="10">
        <f t="shared" si="0"/>
        <v>-4.6113877462654274E-2</v>
      </c>
      <c r="D28" s="11"/>
      <c r="E28" s="8">
        <v>45600</v>
      </c>
      <c r="F28" s="9">
        <v>2764.7110299999999</v>
      </c>
      <c r="G28" s="10">
        <f t="shared" si="1"/>
        <v>-5.796214141895506E-2</v>
      </c>
      <c r="H28" s="12"/>
      <c r="I28" s="8">
        <v>45600</v>
      </c>
      <c r="J28" s="9">
        <v>278.95689299999998</v>
      </c>
      <c r="K28" s="10">
        <f t="shared" si="2"/>
        <v>3.2012331367682334E-2</v>
      </c>
      <c r="L28" s="12"/>
      <c r="M28" s="8">
        <v>45600</v>
      </c>
      <c r="N28" s="9">
        <v>109.78</v>
      </c>
      <c r="O28" s="10">
        <f t="shared" si="3"/>
        <v>-6.3150708311998649E-2</v>
      </c>
      <c r="P28" s="12"/>
      <c r="Q28" s="8">
        <v>45600</v>
      </c>
      <c r="R28" s="9">
        <v>1006.05</v>
      </c>
      <c r="S28" s="10">
        <f t="shared" si="4"/>
        <v>2.8575810244351185E-2</v>
      </c>
      <c r="T28" s="12"/>
      <c r="U28" s="8">
        <v>45600</v>
      </c>
      <c r="V28" s="9">
        <v>449.67482899999999</v>
      </c>
      <c r="W28" s="10">
        <f t="shared" si="5"/>
        <v>-2.022039276649823E-2</v>
      </c>
      <c r="X28" s="12"/>
      <c r="Y28" s="8">
        <v>45600</v>
      </c>
      <c r="Z28" s="9">
        <v>7.88</v>
      </c>
      <c r="AA28" s="10">
        <f t="shared" si="6"/>
        <v>-6.7455621301775071E-2</v>
      </c>
      <c r="AB28" s="12"/>
      <c r="AC28" s="8">
        <v>45600</v>
      </c>
      <c r="AD28" s="9">
        <v>333.65</v>
      </c>
      <c r="AE28" s="10">
        <f t="shared" si="7"/>
        <v>-2.9946213112371001E-2</v>
      </c>
      <c r="AF28" s="12"/>
      <c r="AG28" s="8">
        <v>45600</v>
      </c>
      <c r="AH28" s="9">
        <v>251.26289399999999</v>
      </c>
      <c r="AI28" s="10">
        <f t="shared" si="8"/>
        <v>-3.38546452786046E-2</v>
      </c>
      <c r="AJ28" s="12"/>
      <c r="AK28" s="8">
        <v>45600</v>
      </c>
      <c r="AL28" s="9">
        <v>147.606255</v>
      </c>
      <c r="AM28" s="117">
        <f t="shared" si="9"/>
        <v>9.0324963789227608E-2</v>
      </c>
      <c r="AN28" s="122">
        <f>SUMPRODUCT($B$100:$K$100, CHOOSE({1,2,3,4,5,6,7,8,9,10}, AM28, AI28, AE28, AA28, W28, S28, O28, K28, G28, C28))</f>
        <v>-1.6779049425159578E-2</v>
      </c>
    </row>
    <row r="29" spans="1:40" ht="15" customHeight="1" x14ac:dyDescent="0.2">
      <c r="A29" s="59">
        <v>45593</v>
      </c>
      <c r="B29" s="2">
        <v>1154.75</v>
      </c>
      <c r="C29" s="3">
        <f t="shared" si="0"/>
        <v>8.4526884245127887E-2</v>
      </c>
      <c r="D29" s="4"/>
      <c r="E29" s="1">
        <v>45593</v>
      </c>
      <c r="F29" s="2">
        <v>2934.81945</v>
      </c>
      <c r="G29" s="3">
        <f t="shared" si="1"/>
        <v>-6.1359018059296E-3</v>
      </c>
      <c r="H29" s="5"/>
      <c r="I29" s="1">
        <v>45593</v>
      </c>
      <c r="J29" s="2">
        <v>270.30383699999999</v>
      </c>
      <c r="K29" s="3">
        <f t="shared" si="2"/>
        <v>1.4536757925924126E-2</v>
      </c>
      <c r="L29" s="5"/>
      <c r="M29" s="1">
        <v>45593</v>
      </c>
      <c r="N29" s="2">
        <v>117.18</v>
      </c>
      <c r="O29" s="3">
        <f t="shared" si="3"/>
        <v>1.9754590549125428E-2</v>
      </c>
      <c r="P29" s="5"/>
      <c r="Q29" s="1">
        <v>45593</v>
      </c>
      <c r="R29" s="2">
        <v>978.1</v>
      </c>
      <c r="S29" s="3">
        <f t="shared" si="4"/>
        <v>1.5627433674264113E-2</v>
      </c>
      <c r="T29" s="5"/>
      <c r="U29" s="1">
        <v>45593</v>
      </c>
      <c r="V29" s="2">
        <v>458.95508100000001</v>
      </c>
      <c r="W29" s="3">
        <f t="shared" si="5"/>
        <v>2.6240668859927041E-2</v>
      </c>
      <c r="X29" s="5"/>
      <c r="Y29" s="1">
        <v>45593</v>
      </c>
      <c r="Z29" s="2">
        <v>8.4499999999999993</v>
      </c>
      <c r="AA29" s="3">
        <f t="shared" si="6"/>
        <v>0.1031331592689293</v>
      </c>
      <c r="AB29" s="5"/>
      <c r="AC29" s="1">
        <v>45593</v>
      </c>
      <c r="AD29" s="2">
        <v>343.95</v>
      </c>
      <c r="AE29" s="3">
        <f t="shared" si="7"/>
        <v>6.075558982266771E-2</v>
      </c>
      <c r="AF29" s="5"/>
      <c r="AG29" s="1">
        <v>45593</v>
      </c>
      <c r="AH29" s="2">
        <v>260.06738300000001</v>
      </c>
      <c r="AI29" s="3">
        <f t="shared" si="8"/>
        <v>2.9161141255938938E-2</v>
      </c>
      <c r="AJ29" s="5"/>
      <c r="AK29" s="1">
        <v>45593</v>
      </c>
      <c r="AL29" s="2">
        <v>135.37822199999999</v>
      </c>
      <c r="AM29" s="116">
        <f t="shared" si="9"/>
        <v>-4.3379960351684121E-2</v>
      </c>
      <c r="AN29" s="122">
        <f>SUMPRODUCT($B$100:$K$100, CHOOSE({1,2,3,4,5,6,7,8,9,10}, AM29, AI29, AE29, AA29, W29, S29, O29, K29, G29, C29))</f>
        <v>3.0422036344429082E-2</v>
      </c>
    </row>
    <row r="30" spans="1:40" ht="15" customHeight="1" x14ac:dyDescent="0.2">
      <c r="A30" s="60">
        <v>45586</v>
      </c>
      <c r="B30" s="9">
        <v>1064.75</v>
      </c>
      <c r="C30" s="10">
        <f t="shared" si="0"/>
        <v>-2.1459424685231099E-2</v>
      </c>
      <c r="D30" s="11"/>
      <c r="E30" s="8">
        <v>45586</v>
      </c>
      <c r="F30" s="9">
        <v>2952.9383899999998</v>
      </c>
      <c r="G30" s="10">
        <f t="shared" si="1"/>
        <v>-1.1413196576753548E-2</v>
      </c>
      <c r="H30" s="12"/>
      <c r="I30" s="8">
        <v>45586</v>
      </c>
      <c r="J30" s="9">
        <v>266.43079699999998</v>
      </c>
      <c r="K30" s="10">
        <f t="shared" si="2"/>
        <v>-9.4778075789455629E-3</v>
      </c>
      <c r="L30" s="12"/>
      <c r="M30" s="8">
        <v>45586</v>
      </c>
      <c r="N30" s="9">
        <v>114.91</v>
      </c>
      <c r="O30" s="10">
        <f t="shared" si="3"/>
        <v>-0.14596804162021559</v>
      </c>
      <c r="P30" s="12"/>
      <c r="Q30" s="8">
        <v>45586</v>
      </c>
      <c r="R30" s="9">
        <v>963.05</v>
      </c>
      <c r="S30" s="10">
        <f t="shared" si="4"/>
        <v>-3.4729878721058483E-2</v>
      </c>
      <c r="T30" s="12"/>
      <c r="U30" s="8">
        <v>45586</v>
      </c>
      <c r="V30" s="9">
        <v>447.21973600000001</v>
      </c>
      <c r="W30" s="10">
        <f t="shared" si="5"/>
        <v>-5.2927109314238607E-2</v>
      </c>
      <c r="X30" s="12"/>
      <c r="Y30" s="8">
        <v>45586</v>
      </c>
      <c r="Z30" s="9">
        <v>7.66</v>
      </c>
      <c r="AA30" s="10">
        <f t="shared" si="6"/>
        <v>-0.15077605321507759</v>
      </c>
      <c r="AB30" s="12"/>
      <c r="AC30" s="8">
        <v>45586</v>
      </c>
      <c r="AD30" s="9">
        <v>324.25</v>
      </c>
      <c r="AE30" s="10">
        <f t="shared" si="7"/>
        <v>-1.4437689969604817E-2</v>
      </c>
      <c r="AF30" s="12"/>
      <c r="AG30" s="8">
        <v>45586</v>
      </c>
      <c r="AH30" s="9">
        <v>252.698409</v>
      </c>
      <c r="AI30" s="10">
        <f t="shared" si="8"/>
        <v>-6.7949168570937357E-2</v>
      </c>
      <c r="AJ30" s="12"/>
      <c r="AK30" s="8">
        <v>45586</v>
      </c>
      <c r="AL30" s="9">
        <v>141.517234</v>
      </c>
      <c r="AM30" s="117">
        <f t="shared" si="9"/>
        <v>2.5652169388056034E-2</v>
      </c>
      <c r="AN30" s="122">
        <f>SUMPRODUCT($B$100:$K$100, CHOOSE({1,2,3,4,5,6,7,8,9,10}, AM30, AI30, AE30, AA30, W30, S30, O30, K30, G30, C30))</f>
        <v>-4.8348620086400659E-2</v>
      </c>
    </row>
    <row r="31" spans="1:40" ht="15" customHeight="1" x14ac:dyDescent="0.2">
      <c r="A31" s="59">
        <v>45579</v>
      </c>
      <c r="B31" s="2">
        <v>1088.0999999999999</v>
      </c>
      <c r="C31" s="3">
        <f t="shared" si="0"/>
        <v>-8.0297523455329256E-2</v>
      </c>
      <c r="D31" s="4"/>
      <c r="E31" s="1">
        <v>45579</v>
      </c>
      <c r="F31" s="2">
        <v>2987.0299500000001</v>
      </c>
      <c r="G31" s="3">
        <f t="shared" si="1"/>
        <v>-1.4832739966478825E-2</v>
      </c>
      <c r="H31" s="5"/>
      <c r="I31" s="1">
        <v>45579</v>
      </c>
      <c r="J31" s="2">
        <v>268.98013900000001</v>
      </c>
      <c r="K31" s="3">
        <f t="shared" si="2"/>
        <v>3.8519778270389216E-2</v>
      </c>
      <c r="L31" s="5"/>
      <c r="M31" s="1">
        <v>45579</v>
      </c>
      <c r="N31" s="2">
        <v>134.55000000000001</v>
      </c>
      <c r="O31" s="3">
        <f t="shared" si="3"/>
        <v>1.5631978561858606E-3</v>
      </c>
      <c r="P31" s="5"/>
      <c r="Q31" s="1">
        <v>45579</v>
      </c>
      <c r="R31" s="2">
        <v>997.7</v>
      </c>
      <c r="S31" s="3">
        <f t="shared" si="4"/>
        <v>1.4386660566315879E-2</v>
      </c>
      <c r="T31" s="5"/>
      <c r="U31" s="1">
        <v>45579</v>
      </c>
      <c r="V31" s="2">
        <v>472.212583</v>
      </c>
      <c r="W31" s="3">
        <f t="shared" si="5"/>
        <v>-3.346733624813425E-2</v>
      </c>
      <c r="X31" s="5"/>
      <c r="Y31" s="1">
        <v>45579</v>
      </c>
      <c r="Z31" s="2">
        <v>9.02</v>
      </c>
      <c r="AA31" s="3">
        <f t="shared" si="6"/>
        <v>-1.7429193899782147E-2</v>
      </c>
      <c r="AB31" s="5"/>
      <c r="AC31" s="1">
        <v>45579</v>
      </c>
      <c r="AD31" s="2">
        <v>329</v>
      </c>
      <c r="AE31" s="3">
        <f t="shared" si="7"/>
        <v>-2.5040746777300282E-2</v>
      </c>
      <c r="AF31" s="5"/>
      <c r="AG31" s="1">
        <v>45579</v>
      </c>
      <c r="AH31" s="2">
        <v>271.12084499999997</v>
      </c>
      <c r="AI31" s="3">
        <f t="shared" si="8"/>
        <v>-3.1618528038676375E-2</v>
      </c>
      <c r="AJ31" s="5"/>
      <c r="AK31" s="1">
        <v>45579</v>
      </c>
      <c r="AL31" s="2">
        <v>137.97780399999999</v>
      </c>
      <c r="AM31" s="116">
        <f t="shared" si="9"/>
        <v>2.3738877643509237E-2</v>
      </c>
      <c r="AN31" s="122">
        <f>SUMPRODUCT($B$100:$K$100, CHOOSE({1,2,3,4,5,6,7,8,9,10}, AM31, AI31, AE31, AA31, W31, S31, O31, K31, G31, C31))</f>
        <v>-1.2447755404930094E-2</v>
      </c>
    </row>
    <row r="32" spans="1:40" ht="15" customHeight="1" x14ac:dyDescent="0.2">
      <c r="A32" s="8">
        <v>45572</v>
      </c>
      <c r="B32" s="9">
        <v>1183.0999999999999</v>
      </c>
      <c r="C32" s="10">
        <f t="shared" si="0"/>
        <v>4.8243476719975087E-2</v>
      </c>
      <c r="D32" s="11"/>
      <c r="E32" s="8">
        <v>45572</v>
      </c>
      <c r="F32" s="9">
        <v>3032.0028600000001</v>
      </c>
      <c r="G32" s="10">
        <f t="shared" si="1"/>
        <v>-1.1489016750244052E-2</v>
      </c>
      <c r="H32" s="12"/>
      <c r="I32" s="8">
        <v>45572</v>
      </c>
      <c r="J32" s="9">
        <v>259.00338599999998</v>
      </c>
      <c r="K32" s="10">
        <f t="shared" si="2"/>
        <v>-9.8397513107802981E-3</v>
      </c>
      <c r="L32" s="12"/>
      <c r="M32" s="8">
        <v>45572</v>
      </c>
      <c r="N32" s="9">
        <v>134.34</v>
      </c>
      <c r="O32" s="10">
        <f t="shared" si="3"/>
        <v>-8.1247435371358145E-2</v>
      </c>
      <c r="P32" s="12"/>
      <c r="Q32" s="8">
        <v>45572</v>
      </c>
      <c r="R32" s="9">
        <v>983.55</v>
      </c>
      <c r="S32" s="10">
        <f t="shared" si="4"/>
        <v>1.1206497712435093E-2</v>
      </c>
      <c r="T32" s="12"/>
      <c r="U32" s="8">
        <v>45572</v>
      </c>
      <c r="V32" s="9">
        <v>488.56350200000003</v>
      </c>
      <c r="W32" s="10">
        <f t="shared" si="5"/>
        <v>-2.2016906763538291E-2</v>
      </c>
      <c r="X32" s="12"/>
      <c r="Y32" s="8">
        <v>45572</v>
      </c>
      <c r="Z32" s="9">
        <v>9.18</v>
      </c>
      <c r="AA32" s="10">
        <f t="shared" si="6"/>
        <v>-6.2308478038815118E-2</v>
      </c>
      <c r="AB32" s="12"/>
      <c r="AC32" s="8">
        <v>45572</v>
      </c>
      <c r="AD32" s="9">
        <v>337.45</v>
      </c>
      <c r="AE32" s="10">
        <f t="shared" si="7"/>
        <v>2.9722098380144946E-3</v>
      </c>
      <c r="AF32" s="12"/>
      <c r="AG32" s="8">
        <v>45572</v>
      </c>
      <c r="AH32" s="9">
        <v>279.973185</v>
      </c>
      <c r="AI32" s="10">
        <f t="shared" si="8"/>
        <v>-9.1447919709231051E-3</v>
      </c>
      <c r="AJ32" s="12"/>
      <c r="AK32" s="8">
        <v>45572</v>
      </c>
      <c r="AL32" s="9">
        <v>134.77831800000001</v>
      </c>
      <c r="AM32" s="117">
        <f t="shared" si="9"/>
        <v>7.9090619338892054E-2</v>
      </c>
      <c r="AN32" s="122">
        <f>SUMPRODUCT($B$100:$K$100, CHOOSE({1,2,3,4,5,6,7,8,9,10}, AM32, AI32, AE32, AA32, W32, S32, O32, K32, G32, C32))</f>
        <v>-5.4533576596342281E-3</v>
      </c>
    </row>
    <row r="33" spans="1:40" ht="15" customHeight="1" x14ac:dyDescent="0.2">
      <c r="A33" s="59">
        <v>45565</v>
      </c>
      <c r="B33" s="2">
        <v>1128.6500000000001</v>
      </c>
      <c r="C33" s="3">
        <f t="shared" si="0"/>
        <v>5.7580584707646265E-2</v>
      </c>
      <c r="D33" s="4"/>
      <c r="E33" s="1">
        <v>45565</v>
      </c>
      <c r="F33" s="2">
        <v>3067.2424599999999</v>
      </c>
      <c r="G33" s="3">
        <f t="shared" si="1"/>
        <v>-7.1962547357105944E-2</v>
      </c>
      <c r="H33" s="5"/>
      <c r="I33" s="1">
        <v>45565</v>
      </c>
      <c r="J33" s="2">
        <v>261.57724100000001</v>
      </c>
      <c r="K33" s="3">
        <f t="shared" si="2"/>
        <v>-1.5227021723674183E-2</v>
      </c>
      <c r="L33" s="5"/>
      <c r="M33" s="1">
        <v>45565</v>
      </c>
      <c r="N33" s="2">
        <v>146.22</v>
      </c>
      <c r="O33" s="3">
        <f t="shared" si="3"/>
        <v>-7.8638941398865736E-2</v>
      </c>
      <c r="P33" s="5"/>
      <c r="Q33" s="1">
        <v>45565</v>
      </c>
      <c r="R33" s="2">
        <v>972.65</v>
      </c>
      <c r="S33" s="3">
        <f t="shared" si="4"/>
        <v>3.1606300047727576E-2</v>
      </c>
      <c r="T33" s="5"/>
      <c r="U33" s="1">
        <v>45565</v>
      </c>
      <c r="V33" s="2">
        <v>499.562319</v>
      </c>
      <c r="W33" s="3">
        <f t="shared" si="5"/>
        <v>-8.3820644644023723E-3</v>
      </c>
      <c r="X33" s="5"/>
      <c r="Y33" s="1">
        <v>45565</v>
      </c>
      <c r="Z33" s="2">
        <v>9.7899999999999991</v>
      </c>
      <c r="AA33" s="3">
        <f t="shared" si="6"/>
        <v>-8.1613508442776816E-2</v>
      </c>
      <c r="AB33" s="5"/>
      <c r="AC33" s="1">
        <v>45565</v>
      </c>
      <c r="AD33" s="2">
        <v>336.45</v>
      </c>
      <c r="AE33" s="3">
        <f t="shared" si="7"/>
        <v>-2.2089812527249064E-2</v>
      </c>
      <c r="AF33" s="5"/>
      <c r="AG33" s="1">
        <v>45565</v>
      </c>
      <c r="AH33" s="2">
        <v>282.55711100000002</v>
      </c>
      <c r="AI33" s="3">
        <f t="shared" si="8"/>
        <v>-6.5612385877835688E-3</v>
      </c>
      <c r="AJ33" s="5"/>
      <c r="AK33" s="1">
        <v>45565</v>
      </c>
      <c r="AL33" s="2">
        <v>124.899907</v>
      </c>
      <c r="AM33" s="116">
        <f t="shared" si="9"/>
        <v>2.8995050719607507E-2</v>
      </c>
      <c r="AN33" s="122">
        <f>SUMPRODUCT($B$100:$K$100, CHOOSE({1,2,3,4,5,6,7,8,9,10}, AM33, AI33, AE33, AA33, W33, S33, O33, K33, G33, C33))</f>
        <v>-1.6629319902687636E-2</v>
      </c>
    </row>
    <row r="34" spans="1:40" ht="15" customHeight="1" x14ac:dyDescent="0.2">
      <c r="A34" s="60">
        <v>45558</v>
      </c>
      <c r="B34" s="9">
        <v>1067.2</v>
      </c>
      <c r="C34" s="10">
        <f t="shared" si="0"/>
        <v>4.0460173540021405E-2</v>
      </c>
      <c r="D34" s="11"/>
      <c r="E34" s="8">
        <v>45558</v>
      </c>
      <c r="F34" s="9">
        <v>3305.0847800000001</v>
      </c>
      <c r="G34" s="10">
        <f t="shared" si="1"/>
        <v>1.1490958168345333E-3</v>
      </c>
      <c r="H34" s="12"/>
      <c r="I34" s="8">
        <v>45558</v>
      </c>
      <c r="J34" s="9">
        <v>265.621871</v>
      </c>
      <c r="K34" s="10">
        <f t="shared" si="2"/>
        <v>5.0083471253947742E-3</v>
      </c>
      <c r="L34" s="12"/>
      <c r="M34" s="8">
        <v>45558</v>
      </c>
      <c r="N34" s="9">
        <v>158.69999999999999</v>
      </c>
      <c r="O34" s="10">
        <f t="shared" si="3"/>
        <v>0.12123781263247135</v>
      </c>
      <c r="P34" s="12"/>
      <c r="Q34" s="8">
        <v>45558</v>
      </c>
      <c r="R34" s="9">
        <v>942.85</v>
      </c>
      <c r="S34" s="10">
        <f t="shared" si="4"/>
        <v>0.1183796927821601</v>
      </c>
      <c r="T34" s="12"/>
      <c r="U34" s="8">
        <v>45558</v>
      </c>
      <c r="V34" s="9">
        <v>503.785078</v>
      </c>
      <c r="W34" s="10">
        <f t="shared" si="5"/>
        <v>0.14012667875103979</v>
      </c>
      <c r="X34" s="12"/>
      <c r="Y34" s="8">
        <v>45558</v>
      </c>
      <c r="Z34" s="9">
        <v>10.66</v>
      </c>
      <c r="AA34" s="10">
        <f t="shared" si="6"/>
        <v>1.8147086914995114E-2</v>
      </c>
      <c r="AB34" s="12"/>
      <c r="AC34" s="8">
        <v>45558</v>
      </c>
      <c r="AD34" s="9">
        <v>344.05</v>
      </c>
      <c r="AE34" s="10">
        <f t="shared" si="7"/>
        <v>-6.210283073367906E-3</v>
      </c>
      <c r="AF34" s="12"/>
      <c r="AG34" s="8">
        <v>45558</v>
      </c>
      <c r="AH34" s="9">
        <v>284.42327999999998</v>
      </c>
      <c r="AI34" s="10">
        <f t="shared" si="8"/>
        <v>3.8253274690890793E-2</v>
      </c>
      <c r="AJ34" s="12"/>
      <c r="AK34" s="8">
        <v>45558</v>
      </c>
      <c r="AL34" s="9">
        <v>121.38047400000001</v>
      </c>
      <c r="AM34" s="117">
        <f t="shared" si="9"/>
        <v>4.6551728984132623E-2</v>
      </c>
      <c r="AN34" s="122">
        <f>SUMPRODUCT($B$100:$K$100, CHOOSE({1,2,3,4,5,6,7,8,9,10}, AM34, AI34, AE34, AA34, W34, S34, O34, K34, G34, C34))</f>
        <v>5.2310360816457263E-2</v>
      </c>
    </row>
    <row r="35" spans="1:40" ht="15" customHeight="1" x14ac:dyDescent="0.2">
      <c r="A35" s="59">
        <v>45551</v>
      </c>
      <c r="B35" s="2">
        <v>1025.7</v>
      </c>
      <c r="C35" s="3">
        <f t="shared" si="0"/>
        <v>-2.6573028376198127E-2</v>
      </c>
      <c r="D35" s="4"/>
      <c r="E35" s="1">
        <v>45551</v>
      </c>
      <c r="F35" s="2">
        <v>3301.2912799999999</v>
      </c>
      <c r="G35" s="3">
        <f t="shared" si="1"/>
        <v>-1.5217164802102223E-2</v>
      </c>
      <c r="H35" s="5"/>
      <c r="I35" s="1">
        <v>45551</v>
      </c>
      <c r="J35" s="2">
        <v>264.29817400000002</v>
      </c>
      <c r="K35" s="3">
        <f t="shared" si="2"/>
        <v>-2.0886306432851387E-2</v>
      </c>
      <c r="L35" s="5"/>
      <c r="M35" s="1">
        <v>45551</v>
      </c>
      <c r="N35" s="2">
        <v>141.54</v>
      </c>
      <c r="O35" s="3">
        <f t="shared" si="3"/>
        <v>4.3805309734513243E-2</v>
      </c>
      <c r="P35" s="5"/>
      <c r="Q35" s="1">
        <v>45551</v>
      </c>
      <c r="R35" s="2">
        <v>843.05</v>
      </c>
      <c r="S35" s="3">
        <f t="shared" si="4"/>
        <v>8.9071179434181635E-2</v>
      </c>
      <c r="T35" s="5"/>
      <c r="U35" s="1">
        <v>45551</v>
      </c>
      <c r="V35" s="2">
        <v>441.86763400000001</v>
      </c>
      <c r="W35" s="3">
        <f t="shared" si="5"/>
        <v>-9.0298414565295193E-3</v>
      </c>
      <c r="X35" s="5"/>
      <c r="Y35" s="1">
        <v>45551</v>
      </c>
      <c r="Z35" s="2">
        <v>10.47</v>
      </c>
      <c r="AA35" s="3">
        <f t="shared" si="6"/>
        <v>-0.21923937360178969</v>
      </c>
      <c r="AB35" s="5"/>
      <c r="AC35" s="1">
        <v>45551</v>
      </c>
      <c r="AD35" s="2">
        <v>346.2</v>
      </c>
      <c r="AE35" s="3">
        <f t="shared" si="7"/>
        <v>-3.9400665926748069E-2</v>
      </c>
      <c r="AF35" s="5"/>
      <c r="AG35" s="1">
        <v>45551</v>
      </c>
      <c r="AH35" s="2">
        <v>273.94402400000001</v>
      </c>
      <c r="AI35" s="3">
        <f t="shared" si="8"/>
        <v>-1.784182397452827E-2</v>
      </c>
      <c r="AJ35" s="5"/>
      <c r="AK35" s="1">
        <v>45551</v>
      </c>
      <c r="AL35" s="2">
        <v>115.981342</v>
      </c>
      <c r="AM35" s="116">
        <f t="shared" si="9"/>
        <v>-2.602855250169378E-2</v>
      </c>
      <c r="AN35" s="122">
        <f>SUMPRODUCT($B$100:$K$100, CHOOSE({1,2,3,4,5,6,7,8,9,10}, AM35, AI35, AE35, AA35, W35, S35, O35, K35, G35, C35))</f>
        <v>-2.4134026790374619E-2</v>
      </c>
    </row>
    <row r="36" spans="1:40" ht="15" customHeight="1" x14ac:dyDescent="0.2">
      <c r="A36" s="8">
        <v>45544</v>
      </c>
      <c r="B36" s="9">
        <v>1053.7</v>
      </c>
      <c r="C36" s="10">
        <f t="shared" si="0"/>
        <v>-2.7918421426206264E-3</v>
      </c>
      <c r="D36" s="11"/>
      <c r="E36" s="8">
        <v>45544</v>
      </c>
      <c r="F36" s="9">
        <v>3352.30384</v>
      </c>
      <c r="G36" s="10">
        <f t="shared" si="1"/>
        <v>2.5765951743836668E-2</v>
      </c>
      <c r="H36" s="12"/>
      <c r="I36" s="8">
        <v>45544</v>
      </c>
      <c r="J36" s="9">
        <v>269.93614300000002</v>
      </c>
      <c r="K36" s="10">
        <f t="shared" si="2"/>
        <v>5.762585860942715E-2</v>
      </c>
      <c r="L36" s="12"/>
      <c r="M36" s="8">
        <v>45544</v>
      </c>
      <c r="N36" s="9">
        <v>135.6</v>
      </c>
      <c r="O36" s="10">
        <f t="shared" si="3"/>
        <v>-2.0372778500216682E-2</v>
      </c>
      <c r="P36" s="12"/>
      <c r="Q36" s="8">
        <v>45544</v>
      </c>
      <c r="R36" s="9">
        <v>774.1</v>
      </c>
      <c r="S36" s="10">
        <f t="shared" si="4"/>
        <v>5.585879521770476E-3</v>
      </c>
      <c r="T36" s="12"/>
      <c r="U36" s="8">
        <v>45544</v>
      </c>
      <c r="V36" s="9">
        <v>445.89398599999998</v>
      </c>
      <c r="W36" s="10">
        <f t="shared" si="5"/>
        <v>3.2355207995036883E-2</v>
      </c>
      <c r="X36" s="12"/>
      <c r="Y36" s="8">
        <v>45544</v>
      </c>
      <c r="Z36" s="9">
        <v>13.41</v>
      </c>
      <c r="AA36" s="10">
        <f t="shared" si="6"/>
        <v>4.4943820224718767E-3</v>
      </c>
      <c r="AB36" s="12"/>
      <c r="AC36" s="8">
        <v>45544</v>
      </c>
      <c r="AD36" s="9">
        <v>360.4</v>
      </c>
      <c r="AE36" s="10">
        <f t="shared" si="7"/>
        <v>-6.0673191928484194E-3</v>
      </c>
      <c r="AF36" s="12"/>
      <c r="AG36" s="8">
        <v>45544</v>
      </c>
      <c r="AH36" s="9">
        <v>278.92047400000001</v>
      </c>
      <c r="AI36" s="10">
        <f t="shared" si="8"/>
        <v>-5.6185204057964899E-2</v>
      </c>
      <c r="AJ36" s="12"/>
      <c r="AK36" s="8">
        <v>45544</v>
      </c>
      <c r="AL36" s="9">
        <v>119.080844</v>
      </c>
      <c r="AM36" s="117">
        <f t="shared" si="9"/>
        <v>0.15832139370016529</v>
      </c>
      <c r="AN36" s="122">
        <f>SUMPRODUCT($B$100:$K$100, CHOOSE({1,2,3,4,5,6,7,8,9,10}, AM36, AI36, AE36, AA36, W36, S36, O36, K36, G36, C36))</f>
        <v>1.9873152969905779E-2</v>
      </c>
    </row>
    <row r="37" spans="1:40" ht="15" customHeight="1" x14ac:dyDescent="0.2">
      <c r="A37" s="1">
        <v>45537</v>
      </c>
      <c r="B37" s="2">
        <v>1056.6500000000001</v>
      </c>
      <c r="C37" s="3">
        <f t="shared" si="0"/>
        <v>-2.4015148016441112E-2</v>
      </c>
      <c r="D37" s="4"/>
      <c r="E37" s="1">
        <v>45537</v>
      </c>
      <c r="F37" s="2">
        <v>3268.09818</v>
      </c>
      <c r="G37" s="3">
        <f t="shared" si="1"/>
        <v>4.6980942065781406E-2</v>
      </c>
      <c r="H37" s="5"/>
      <c r="I37" s="1">
        <v>45537</v>
      </c>
      <c r="J37" s="2">
        <v>255.228388</v>
      </c>
      <c r="K37" s="3">
        <f t="shared" si="2"/>
        <v>-3.3060994869644422E-2</v>
      </c>
      <c r="L37" s="5"/>
      <c r="M37" s="1">
        <v>45537</v>
      </c>
      <c r="N37" s="2">
        <v>138.41999999999999</v>
      </c>
      <c r="O37" s="3">
        <f t="shared" si="3"/>
        <v>3.6980639547530281E-3</v>
      </c>
      <c r="P37" s="5"/>
      <c r="Q37" s="1">
        <v>45537</v>
      </c>
      <c r="R37" s="2">
        <v>769.79998999999998</v>
      </c>
      <c r="S37" s="3">
        <f t="shared" si="4"/>
        <v>-6.0042868357637058E-3</v>
      </c>
      <c r="T37" s="5"/>
      <c r="U37" s="1">
        <v>45537</v>
      </c>
      <c r="V37" s="2">
        <v>431.919152</v>
      </c>
      <c r="W37" s="3">
        <f t="shared" si="5"/>
        <v>-1.8465193880706665E-2</v>
      </c>
      <c r="X37" s="5"/>
      <c r="Y37" s="1">
        <v>45537</v>
      </c>
      <c r="Z37" s="2">
        <v>13.35</v>
      </c>
      <c r="AA37" s="3">
        <f t="shared" si="6"/>
        <v>-0.1464194373401535</v>
      </c>
      <c r="AB37" s="5"/>
      <c r="AC37" s="1">
        <v>45537</v>
      </c>
      <c r="AD37" s="2">
        <v>362.60001</v>
      </c>
      <c r="AE37" s="3">
        <f t="shared" si="7"/>
        <v>1.6574861878453362E-3</v>
      </c>
      <c r="AF37" s="5"/>
      <c r="AG37" s="1">
        <v>45537</v>
      </c>
      <c r="AH37" s="2">
        <v>295.52458300000001</v>
      </c>
      <c r="AI37" s="3">
        <f t="shared" si="8"/>
        <v>-6.6364352895595946E-2</v>
      </c>
      <c r="AJ37" s="5"/>
      <c r="AK37" s="1">
        <v>45538</v>
      </c>
      <c r="AL37" s="2">
        <v>102.804666</v>
      </c>
      <c r="AM37" s="116">
        <f t="shared" si="9"/>
        <v>-0.13856077686090895</v>
      </c>
      <c r="AN37" s="122">
        <f>SUMPRODUCT($B$100:$K$100, CHOOSE({1,2,3,4,5,6,7,8,9,10}, AM37, AI37, AE37, AA37, W37, S37, O37, K37, G37, C37))</f>
        <v>-3.8055369849083441E-2</v>
      </c>
    </row>
    <row r="38" spans="1:40" ht="15" customHeight="1" x14ac:dyDescent="0.2">
      <c r="A38" s="60">
        <v>45530</v>
      </c>
      <c r="B38" s="9">
        <v>1082.6500000000001</v>
      </c>
      <c r="C38" s="10">
        <f t="shared" si="0"/>
        <v>9.652149585004377E-3</v>
      </c>
      <c r="D38" s="11"/>
      <c r="E38" s="8">
        <v>45530</v>
      </c>
      <c r="F38" s="9">
        <v>3121.4495400000001</v>
      </c>
      <c r="G38" s="10">
        <f t="shared" si="1"/>
        <v>-8.8282080487440684E-3</v>
      </c>
      <c r="H38" s="12"/>
      <c r="I38" s="8">
        <v>45530</v>
      </c>
      <c r="J38" s="9">
        <v>263.95500299999998</v>
      </c>
      <c r="K38" s="10">
        <f t="shared" si="2"/>
        <v>5.0741605498999975E-2</v>
      </c>
      <c r="L38" s="12"/>
      <c r="M38" s="8">
        <v>45530</v>
      </c>
      <c r="N38" s="9">
        <v>137.91</v>
      </c>
      <c r="O38" s="10">
        <f t="shared" si="3"/>
        <v>0.12985417008028843</v>
      </c>
      <c r="P38" s="12"/>
      <c r="Q38" s="8">
        <v>45530</v>
      </c>
      <c r="R38" s="9">
        <v>774.45001000000002</v>
      </c>
      <c r="S38" s="10">
        <f t="shared" si="4"/>
        <v>7.8734901646670963E-3</v>
      </c>
      <c r="T38" s="12"/>
      <c r="U38" s="8">
        <v>45530</v>
      </c>
      <c r="V38" s="9">
        <v>440.04466200000002</v>
      </c>
      <c r="W38" s="10">
        <f t="shared" si="5"/>
        <v>4.2621902927873156E-2</v>
      </c>
      <c r="X38" s="12"/>
      <c r="Y38" s="8">
        <v>45530</v>
      </c>
      <c r="Z38" s="9">
        <v>15.64</v>
      </c>
      <c r="AA38" s="10">
        <f t="shared" si="6"/>
        <v>-1.1378002528445008E-2</v>
      </c>
      <c r="AB38" s="12"/>
      <c r="AC38" s="8">
        <v>45530</v>
      </c>
      <c r="AD38" s="9">
        <v>362</v>
      </c>
      <c r="AE38" s="10">
        <f t="shared" si="7"/>
        <v>-3.9660457894668877E-2</v>
      </c>
      <c r="AF38" s="12"/>
      <c r="AG38" s="8">
        <v>45530</v>
      </c>
      <c r="AH38" s="9">
        <v>316.53095500000001</v>
      </c>
      <c r="AI38" s="10">
        <f t="shared" si="8"/>
        <v>3.7159015178791055E-2</v>
      </c>
      <c r="AJ38" s="12"/>
      <c r="AK38" s="8">
        <v>45530</v>
      </c>
      <c r="AL38" s="9">
        <v>119.340591</v>
      </c>
      <c r="AM38" s="117">
        <f t="shared" si="9"/>
        <v>-7.7297671088123798E-2</v>
      </c>
      <c r="AN38" s="122">
        <f>SUMPRODUCT($B$100:$K$100, CHOOSE({1,2,3,4,5,6,7,8,9,10}, AM38, AI38, AE38, AA38, W38, S38, O38, K38, G38, C38))</f>
        <v>1.4073799387564237E-2</v>
      </c>
    </row>
    <row r="39" spans="1:40" ht="15" customHeight="1" x14ac:dyDescent="0.2">
      <c r="A39" s="59">
        <v>45523</v>
      </c>
      <c r="B39" s="2">
        <v>1072.3</v>
      </c>
      <c r="C39" s="3">
        <f t="shared" si="0"/>
        <v>2.8733151052909411E-2</v>
      </c>
      <c r="D39" s="4"/>
      <c r="E39" s="1">
        <v>45523</v>
      </c>
      <c r="F39" s="2">
        <v>3149.2517899999998</v>
      </c>
      <c r="G39" s="3">
        <f t="shared" si="1"/>
        <v>3.4939226073198881E-2</v>
      </c>
      <c r="H39" s="5"/>
      <c r="I39" s="1">
        <v>45523</v>
      </c>
      <c r="J39" s="2">
        <v>251.208291</v>
      </c>
      <c r="K39" s="3">
        <f t="shared" si="2"/>
        <v>-7.4575879427462022E-3</v>
      </c>
      <c r="L39" s="5"/>
      <c r="M39" s="1">
        <v>45523</v>
      </c>
      <c r="N39" s="2">
        <v>122.06</v>
      </c>
      <c r="O39" s="3">
        <f t="shared" si="3"/>
        <v>0.16859741503111536</v>
      </c>
      <c r="P39" s="5"/>
      <c r="Q39" s="1">
        <v>45523</v>
      </c>
      <c r="R39" s="2">
        <v>768.40002000000004</v>
      </c>
      <c r="S39" s="3">
        <f t="shared" si="4"/>
        <v>3.8378405405405491E-2</v>
      </c>
      <c r="T39" s="5"/>
      <c r="U39" s="1">
        <v>45523</v>
      </c>
      <c r="V39" s="2">
        <v>422.05583899999999</v>
      </c>
      <c r="W39" s="3">
        <f t="shared" si="5"/>
        <v>4.7197297151323481E-2</v>
      </c>
      <c r="X39" s="5"/>
      <c r="Y39" s="1">
        <v>45523</v>
      </c>
      <c r="Z39" s="2">
        <v>15.82</v>
      </c>
      <c r="AA39" s="3">
        <f t="shared" si="6"/>
        <v>-3.7783375314861534E-3</v>
      </c>
      <c r="AB39" s="5"/>
      <c r="AC39" s="1">
        <v>45523</v>
      </c>
      <c r="AD39" s="2">
        <v>376.95001000000002</v>
      </c>
      <c r="AE39" s="3">
        <f t="shared" si="7"/>
        <v>3.7572310420377564E-2</v>
      </c>
      <c r="AF39" s="5"/>
      <c r="AG39" s="1">
        <v>45523</v>
      </c>
      <c r="AH39" s="2">
        <v>305.190381</v>
      </c>
      <c r="AI39" s="3">
        <f t="shared" si="8"/>
        <v>-2.494822398146157E-2</v>
      </c>
      <c r="AJ39" s="5"/>
      <c r="AK39" s="1">
        <v>45523</v>
      </c>
      <c r="AL39" s="2">
        <v>129.33812699999999</v>
      </c>
      <c r="AM39" s="116">
        <f t="shared" si="9"/>
        <v>3.8449190247200615E-2</v>
      </c>
      <c r="AN39" s="122">
        <f>SUMPRODUCT($B$100:$K$100, CHOOSE({1,2,3,4,5,6,7,8,9,10}, AM39, AI39, AE39, AA39, W39, S39, O39, K39, G39, C39))</f>
        <v>3.5768284592583688E-2</v>
      </c>
    </row>
    <row r="40" spans="1:40" ht="15" customHeight="1" x14ac:dyDescent="0.2">
      <c r="A40" s="8">
        <v>45516</v>
      </c>
      <c r="B40" s="9">
        <v>1042.3499999999999</v>
      </c>
      <c r="C40" s="10">
        <f t="shared" si="0"/>
        <v>6.2398003263886004E-4</v>
      </c>
      <c r="D40" s="11"/>
      <c r="E40" s="8">
        <v>45516</v>
      </c>
      <c r="F40" s="9">
        <v>3042.9340299999999</v>
      </c>
      <c r="G40" s="10">
        <f t="shared" si="1"/>
        <v>2.4829963354218165E-3</v>
      </c>
      <c r="H40" s="12"/>
      <c r="I40" s="8">
        <v>45516</v>
      </c>
      <c r="J40" s="9">
        <v>253.095775</v>
      </c>
      <c r="K40" s="10">
        <f t="shared" si="2"/>
        <v>5.0783656685952527E-2</v>
      </c>
      <c r="L40" s="12"/>
      <c r="M40" s="8">
        <v>45516</v>
      </c>
      <c r="N40" s="9">
        <v>104.45</v>
      </c>
      <c r="O40" s="10">
        <f t="shared" si="3"/>
        <v>4.1272056624464204E-2</v>
      </c>
      <c r="P40" s="12"/>
      <c r="Q40" s="8">
        <v>45516</v>
      </c>
      <c r="R40" s="9">
        <v>740</v>
      </c>
      <c r="S40" s="10">
        <f t="shared" si="4"/>
        <v>-2.7463377569538316E-2</v>
      </c>
      <c r="T40" s="12"/>
      <c r="U40" s="8">
        <v>45516</v>
      </c>
      <c r="V40" s="9">
        <v>403.03373599999998</v>
      </c>
      <c r="W40" s="10">
        <f t="shared" si="5"/>
        <v>4.6631729004475986E-4</v>
      </c>
      <c r="X40" s="12"/>
      <c r="Y40" s="8">
        <v>45516</v>
      </c>
      <c r="Z40" s="9">
        <v>15.88</v>
      </c>
      <c r="AA40" s="10">
        <f t="shared" si="6"/>
        <v>-1.3664596273291973E-2</v>
      </c>
      <c r="AB40" s="12"/>
      <c r="AC40" s="8">
        <v>45516</v>
      </c>
      <c r="AD40" s="9">
        <v>363.29998999999998</v>
      </c>
      <c r="AE40" s="10">
        <f t="shared" si="7"/>
        <v>-5.6731145183205212E-2</v>
      </c>
      <c r="AF40" s="12"/>
      <c r="AG40" s="8">
        <v>45516</v>
      </c>
      <c r="AH40" s="9">
        <v>312.99915399999998</v>
      </c>
      <c r="AI40" s="10">
        <f t="shared" si="8"/>
        <v>-8.8707887447214695E-3</v>
      </c>
      <c r="AJ40" s="12"/>
      <c r="AK40" s="8">
        <v>45516</v>
      </c>
      <c r="AL40" s="9">
        <v>124.549307</v>
      </c>
      <c r="AM40" s="117">
        <f t="shared" si="9"/>
        <v>0.18930787081835043</v>
      </c>
      <c r="AN40" s="122">
        <f>SUMPRODUCT($B$100:$K$100, CHOOSE({1,2,3,4,5,6,7,8,9,10}, AM40, AI40, AE40, AA40, W40, S40, O40, K40, G40, C40))</f>
        <v>1.7820697001611565E-2</v>
      </c>
    </row>
    <row r="41" spans="1:40" ht="15" customHeight="1" x14ac:dyDescent="0.2">
      <c r="A41" s="1">
        <v>45509</v>
      </c>
      <c r="B41" s="2">
        <v>1041.7</v>
      </c>
      <c r="C41" s="3">
        <f t="shared" si="0"/>
        <v>-4.1674333026678889E-2</v>
      </c>
      <c r="D41" s="4"/>
      <c r="E41" s="1">
        <v>45509</v>
      </c>
      <c r="F41" s="2">
        <v>3035.3971499999998</v>
      </c>
      <c r="G41" s="3">
        <f t="shared" si="1"/>
        <v>-2.1276562746372019E-2</v>
      </c>
      <c r="H41" s="5"/>
      <c r="I41" s="1">
        <v>45509</v>
      </c>
      <c r="J41" s="2">
        <v>240.86382900000001</v>
      </c>
      <c r="K41" s="3">
        <f t="shared" si="2"/>
        <v>-2.1607089811556124E-2</v>
      </c>
      <c r="L41" s="5"/>
      <c r="M41" s="1">
        <v>45509</v>
      </c>
      <c r="N41" s="2">
        <v>100.31</v>
      </c>
      <c r="O41" s="3">
        <f t="shared" si="3"/>
        <v>6.7241218581577167E-2</v>
      </c>
      <c r="P41" s="5"/>
      <c r="Q41" s="1">
        <v>45509</v>
      </c>
      <c r="R41" s="2">
        <v>760.89679599999999</v>
      </c>
      <c r="S41" s="3">
        <f t="shared" si="4"/>
        <v>-2.5142307145315956E-2</v>
      </c>
      <c r="T41" s="5"/>
      <c r="U41" s="1">
        <v>45509</v>
      </c>
      <c r="V41" s="2">
        <v>402.84588200000002</v>
      </c>
      <c r="W41" s="3">
        <f t="shared" si="5"/>
        <v>-1.2321511329028256E-2</v>
      </c>
      <c r="X41" s="5"/>
      <c r="Y41" s="1">
        <v>45509</v>
      </c>
      <c r="Z41" s="2">
        <v>16.100000000000001</v>
      </c>
      <c r="AA41" s="3">
        <f t="shared" si="6"/>
        <v>-1.2407567468510905E-3</v>
      </c>
      <c r="AB41" s="5"/>
      <c r="AC41" s="1">
        <v>45509</v>
      </c>
      <c r="AD41" s="2">
        <v>385.14999</v>
      </c>
      <c r="AE41" s="3">
        <f t="shared" si="7"/>
        <v>5.2198879086491345E-3</v>
      </c>
      <c r="AF41" s="5"/>
      <c r="AG41" s="1">
        <v>45509</v>
      </c>
      <c r="AH41" s="2">
        <v>315.80055399999998</v>
      </c>
      <c r="AI41" s="3">
        <f t="shared" si="8"/>
        <v>7.4219336060918906E-3</v>
      </c>
      <c r="AJ41" s="5"/>
      <c r="AK41" s="1">
        <v>45509</v>
      </c>
      <c r="AL41" s="2">
        <v>104.724193</v>
      </c>
      <c r="AM41" s="116">
        <f t="shared" si="9"/>
        <v>-2.3492121280704881E-2</v>
      </c>
      <c r="AN41" s="122">
        <f>SUMPRODUCT($B$100:$K$100, CHOOSE({1,2,3,4,5,6,7,8,9,10}, AM41, AI41, AE41, AA41, W41, S41, O41, K41, G41, C41))</f>
        <v>-6.687164199018901E-3</v>
      </c>
    </row>
    <row r="42" spans="1:40" ht="15" customHeight="1" x14ac:dyDescent="0.2">
      <c r="A42" s="60">
        <v>45502</v>
      </c>
      <c r="B42" s="9">
        <v>1087</v>
      </c>
      <c r="C42" s="10">
        <f t="shared" si="0"/>
        <v>1.5223685439432089E-2</v>
      </c>
      <c r="D42" s="11"/>
      <c r="E42" s="8">
        <v>45502</v>
      </c>
      <c r="F42" s="9">
        <v>3101.3839400000002</v>
      </c>
      <c r="G42" s="10">
        <f t="shared" si="1"/>
        <v>5.3065134877582354E-2</v>
      </c>
      <c r="H42" s="12"/>
      <c r="I42" s="8">
        <v>45502</v>
      </c>
      <c r="J42" s="9">
        <v>246.18313000000001</v>
      </c>
      <c r="K42" s="10">
        <f t="shared" si="2"/>
        <v>-4.3159298421663994E-2</v>
      </c>
      <c r="L42" s="12"/>
      <c r="M42" s="8">
        <v>45502</v>
      </c>
      <c r="N42" s="9">
        <v>93.989998</v>
      </c>
      <c r="O42" s="10">
        <f t="shared" si="3"/>
        <v>-3.5604361128712902E-2</v>
      </c>
      <c r="P42" s="12"/>
      <c r="Q42" s="8">
        <v>45502</v>
      </c>
      <c r="R42" s="9">
        <v>780.520892</v>
      </c>
      <c r="S42" s="10">
        <f t="shared" si="4"/>
        <v>4.352757759927961E-2</v>
      </c>
      <c r="T42" s="12"/>
      <c r="U42" s="8">
        <v>45502</v>
      </c>
      <c r="V42" s="9">
        <v>407.87147499999998</v>
      </c>
      <c r="W42" s="10">
        <f t="shared" si="5"/>
        <v>-1.4373810290879474E-2</v>
      </c>
      <c r="X42" s="12"/>
      <c r="Y42" s="8">
        <v>45502</v>
      </c>
      <c r="Z42" s="9">
        <v>16.120000999999998</v>
      </c>
      <c r="AA42" s="10">
        <f t="shared" si="6"/>
        <v>8.7610137672089472E-3</v>
      </c>
      <c r="AB42" s="12"/>
      <c r="AC42" s="8">
        <v>45502</v>
      </c>
      <c r="AD42" s="9">
        <v>383.14999</v>
      </c>
      <c r="AE42" s="10">
        <f t="shared" si="7"/>
        <v>0.17837921508163057</v>
      </c>
      <c r="AF42" s="12"/>
      <c r="AG42" s="8">
        <v>45502</v>
      </c>
      <c r="AH42" s="9">
        <v>313.47397100000001</v>
      </c>
      <c r="AI42" s="10">
        <f t="shared" si="8"/>
        <v>-4.5235222059115676E-3</v>
      </c>
      <c r="AJ42" s="12"/>
      <c r="AK42" s="8">
        <v>45502</v>
      </c>
      <c r="AL42" s="9">
        <v>107.243572</v>
      </c>
      <c r="AM42" s="117">
        <f t="shared" si="9"/>
        <v>-5.1211741580238113E-2</v>
      </c>
      <c r="AN42" s="122">
        <f>SUMPRODUCT($B$100:$K$100, CHOOSE({1,2,3,4,5,6,7,8,9,10}, AM42, AI42, AE42, AA42, W42, S42, O42, K42, G42, C42))</f>
        <v>1.5008389313772751E-2</v>
      </c>
    </row>
    <row r="43" spans="1:40" ht="15" customHeight="1" x14ac:dyDescent="0.2">
      <c r="A43" s="59">
        <v>45495</v>
      </c>
      <c r="B43" s="2">
        <v>1070.7</v>
      </c>
      <c r="C43" s="3">
        <f t="shared" si="0"/>
        <v>2.5378280022984034E-2</v>
      </c>
      <c r="D43" s="4"/>
      <c r="E43" s="1">
        <v>45495</v>
      </c>
      <c r="F43" s="2">
        <v>2945.1017200000001</v>
      </c>
      <c r="G43" s="3">
        <f t="shared" si="1"/>
        <v>1.3916585167421669E-3</v>
      </c>
      <c r="H43" s="5"/>
      <c r="I43" s="1">
        <v>45495</v>
      </c>
      <c r="J43" s="2">
        <v>257.28747700000002</v>
      </c>
      <c r="K43" s="3">
        <f t="shared" si="2"/>
        <v>-5.8147920013369325E-2</v>
      </c>
      <c r="L43" s="5"/>
      <c r="M43" s="1">
        <v>45495</v>
      </c>
      <c r="N43" s="2">
        <v>97.459998999999996</v>
      </c>
      <c r="O43" s="3">
        <f t="shared" si="3"/>
        <v>1.7221595182582039E-2</v>
      </c>
      <c r="P43" s="5"/>
      <c r="Q43" s="1">
        <v>45495</v>
      </c>
      <c r="R43" s="2">
        <v>747.96383800000001</v>
      </c>
      <c r="S43" s="3">
        <f t="shared" si="4"/>
        <v>5.5602551663189059E-2</v>
      </c>
      <c r="T43" s="5"/>
      <c r="U43" s="1">
        <v>45495</v>
      </c>
      <c r="V43" s="2">
        <v>413.81963999999999</v>
      </c>
      <c r="W43" s="3">
        <f t="shared" si="5"/>
        <v>1.0686698610714807E-2</v>
      </c>
      <c r="X43" s="5"/>
      <c r="Y43" s="1">
        <v>45495</v>
      </c>
      <c r="Z43" s="2">
        <v>15.98</v>
      </c>
      <c r="AA43" s="3">
        <f t="shared" si="6"/>
        <v>6.9313169502205341E-3</v>
      </c>
      <c r="AB43" s="5"/>
      <c r="AC43" s="1">
        <v>45495</v>
      </c>
      <c r="AD43" s="2">
        <v>325.14999</v>
      </c>
      <c r="AE43" s="3">
        <f t="shared" si="7"/>
        <v>1.6252476441554142E-2</v>
      </c>
      <c r="AF43" s="5"/>
      <c r="AG43" s="1">
        <v>45495</v>
      </c>
      <c r="AH43" s="2">
        <v>314.89842099999998</v>
      </c>
      <c r="AI43" s="3">
        <f t="shared" si="8"/>
        <v>3.7384702298614902E-2</v>
      </c>
      <c r="AJ43" s="5"/>
      <c r="AK43" s="1">
        <v>45495</v>
      </c>
      <c r="AL43" s="2">
        <v>113.032145</v>
      </c>
      <c r="AM43" s="116">
        <f t="shared" si="9"/>
        <v>-4.1295690706332433E-2</v>
      </c>
      <c r="AN43" s="122">
        <f>SUMPRODUCT($B$100:$K$100, CHOOSE({1,2,3,4,5,6,7,8,9,10}, AM43, AI43, AE43, AA43, W43, S43, O43, K43, G43, C43))</f>
        <v>7.1405668966899932E-3</v>
      </c>
    </row>
    <row r="44" spans="1:40" ht="15" customHeight="1" x14ac:dyDescent="0.2">
      <c r="A44" s="60">
        <v>45488</v>
      </c>
      <c r="B44" s="9">
        <v>1044.2</v>
      </c>
      <c r="C44" s="10">
        <f t="shared" si="0"/>
        <v>-2.017453317068596E-2</v>
      </c>
      <c r="D44" s="11"/>
      <c r="E44" s="8">
        <v>45488</v>
      </c>
      <c r="F44" s="9">
        <v>2941.00884</v>
      </c>
      <c r="G44" s="10">
        <f t="shared" si="1"/>
        <v>-1.7704981166328237E-2</v>
      </c>
      <c r="H44" s="12"/>
      <c r="I44" s="8">
        <v>45488</v>
      </c>
      <c r="J44" s="9">
        <v>273.171852</v>
      </c>
      <c r="K44" s="10">
        <f t="shared" si="2"/>
        <v>-5.2664624261972159E-3</v>
      </c>
      <c r="L44" s="12"/>
      <c r="M44" s="8">
        <v>45488</v>
      </c>
      <c r="N44" s="9">
        <v>95.809997999999993</v>
      </c>
      <c r="O44" s="10">
        <f t="shared" si="3"/>
        <v>-7.1158526417838264E-2</v>
      </c>
      <c r="P44" s="12"/>
      <c r="Q44" s="8">
        <v>45488</v>
      </c>
      <c r="R44" s="9">
        <v>708.56577300000004</v>
      </c>
      <c r="S44" s="10">
        <f t="shared" si="4"/>
        <v>-5.0709150967712002E-2</v>
      </c>
      <c r="T44" s="12"/>
      <c r="U44" s="8">
        <v>45488</v>
      </c>
      <c r="V44" s="9">
        <v>409.44403499999999</v>
      </c>
      <c r="W44" s="10">
        <f t="shared" si="5"/>
        <v>-2.2014720396491771E-2</v>
      </c>
      <c r="X44" s="12"/>
      <c r="Y44" s="8">
        <v>45488</v>
      </c>
      <c r="Z44" s="9">
        <v>15.87</v>
      </c>
      <c r="AA44" s="10">
        <f t="shared" si="6"/>
        <v>-1.3673088875077677E-2</v>
      </c>
      <c r="AB44" s="12"/>
      <c r="AC44" s="8">
        <v>45488</v>
      </c>
      <c r="AD44" s="9">
        <v>319.95001000000002</v>
      </c>
      <c r="AE44" s="10">
        <f t="shared" si="7"/>
        <v>-4.7058793745346161E-2</v>
      </c>
      <c r="AF44" s="12"/>
      <c r="AG44" s="8">
        <v>45488</v>
      </c>
      <c r="AH44" s="9">
        <v>303.55028399999998</v>
      </c>
      <c r="AI44" s="10">
        <f t="shared" si="8"/>
        <v>4.0866103480050819E-2</v>
      </c>
      <c r="AJ44" s="12"/>
      <c r="AK44" s="8">
        <v>45488</v>
      </c>
      <c r="AL44" s="9">
        <v>117.900946</v>
      </c>
      <c r="AM44" s="117">
        <f t="shared" si="9"/>
        <v>-8.7511602111752018E-2</v>
      </c>
      <c r="AN44" s="122">
        <f>SUMPRODUCT($B$100:$K$100, CHOOSE({1,2,3,4,5,6,7,8,9,10}, AM44, AI44, AE44, AA44, W44, S44, O44, K44, G44, C44))</f>
        <v>-2.9440575579737852E-2</v>
      </c>
    </row>
    <row r="45" spans="1:40" ht="15" customHeight="1" x14ac:dyDescent="0.2">
      <c r="A45" s="1">
        <v>45481</v>
      </c>
      <c r="B45" s="2">
        <v>1065.7</v>
      </c>
      <c r="C45" s="3">
        <f t="shared" si="0"/>
        <v>-3.272067165872472E-2</v>
      </c>
      <c r="D45" s="4"/>
      <c r="E45" s="1">
        <v>45481</v>
      </c>
      <c r="F45" s="2">
        <v>2994.0178700000001</v>
      </c>
      <c r="G45" s="3">
        <f t="shared" si="1"/>
        <v>2.1543646892669299E-2</v>
      </c>
      <c r="H45" s="5"/>
      <c r="I45" s="1">
        <v>45481</v>
      </c>
      <c r="J45" s="2">
        <v>274.61811799999998</v>
      </c>
      <c r="K45" s="3">
        <f t="shared" si="2"/>
        <v>4.6813754142894126E-2</v>
      </c>
      <c r="L45" s="5"/>
      <c r="M45" s="1">
        <v>45481</v>
      </c>
      <c r="N45" s="2">
        <v>103.15</v>
      </c>
      <c r="O45" s="3">
        <f t="shared" si="3"/>
        <v>0.14623849641601283</v>
      </c>
      <c r="P45" s="5"/>
      <c r="Q45" s="1">
        <v>45481</v>
      </c>
      <c r="R45" s="2">
        <v>746.41588899999999</v>
      </c>
      <c r="S45" s="3">
        <f t="shared" si="4"/>
        <v>-2.0894688358797264E-2</v>
      </c>
      <c r="T45" s="5"/>
      <c r="U45" s="1">
        <v>45481</v>
      </c>
      <c r="V45" s="2">
        <v>418.66073399999999</v>
      </c>
      <c r="W45" s="3">
        <f t="shared" si="5"/>
        <v>-5.0965493686313423E-2</v>
      </c>
      <c r="X45" s="5"/>
      <c r="Y45" s="1">
        <v>45481</v>
      </c>
      <c r="Z45" s="2">
        <v>16.09</v>
      </c>
      <c r="AA45" s="3">
        <f t="shared" si="6"/>
        <v>-5.8513750731421843E-2</v>
      </c>
      <c r="AB45" s="5"/>
      <c r="AC45" s="1">
        <v>45481</v>
      </c>
      <c r="AD45" s="2">
        <v>335.75</v>
      </c>
      <c r="AE45" s="3">
        <f t="shared" si="7"/>
        <v>8.5611597645287585E-3</v>
      </c>
      <c r="AF45" s="5"/>
      <c r="AG45" s="1">
        <v>45481</v>
      </c>
      <c r="AH45" s="2">
        <v>291.63240400000001</v>
      </c>
      <c r="AI45" s="3">
        <f t="shared" si="8"/>
        <v>6.5579453058575821E-2</v>
      </c>
      <c r="AJ45" s="5"/>
      <c r="AK45" s="1">
        <v>45481</v>
      </c>
      <c r="AL45" s="2">
        <v>129.20815899999999</v>
      </c>
      <c r="AM45" s="116">
        <f t="shared" si="9"/>
        <v>2.7100056654663751E-2</v>
      </c>
      <c r="AN45" s="122">
        <f>SUMPRODUCT($B$100:$K$100, CHOOSE({1,2,3,4,5,6,7,8,9,10}, AM45, AI45, AE45, AA45, W45, S45, O45, K45, G45, C45))</f>
        <v>1.5274196249408734E-2</v>
      </c>
    </row>
    <row r="46" spans="1:40" ht="15" customHeight="1" x14ac:dyDescent="0.2">
      <c r="A46" s="8">
        <v>45474</v>
      </c>
      <c r="B46" s="9">
        <v>1101.75</v>
      </c>
      <c r="C46" s="10">
        <f t="shared" si="0"/>
        <v>-1.2238237693771303E-3</v>
      </c>
      <c r="D46" s="11"/>
      <c r="E46" s="8">
        <v>45474</v>
      </c>
      <c r="F46" s="9">
        <v>2930.8761100000002</v>
      </c>
      <c r="G46" s="10">
        <f t="shared" si="1"/>
        <v>6.4619753547117131E-3</v>
      </c>
      <c r="H46" s="12"/>
      <c r="I46" s="8">
        <v>45474</v>
      </c>
      <c r="J46" s="9">
        <v>262.337132</v>
      </c>
      <c r="K46" s="10">
        <f t="shared" si="2"/>
        <v>3.9331846764314671E-2</v>
      </c>
      <c r="L46" s="12"/>
      <c r="M46" s="8">
        <v>45474</v>
      </c>
      <c r="N46" s="9">
        <v>89.989998</v>
      </c>
      <c r="O46" s="10">
        <f t="shared" si="3"/>
        <v>7.2714257631592005E-2</v>
      </c>
      <c r="P46" s="12"/>
      <c r="Q46" s="8">
        <v>45474</v>
      </c>
      <c r="R46" s="9">
        <v>762.34484699999996</v>
      </c>
      <c r="S46" s="10">
        <f t="shared" si="4"/>
        <v>4.2542980039411038E-2</v>
      </c>
      <c r="T46" s="12"/>
      <c r="U46" s="8">
        <v>45474</v>
      </c>
      <c r="V46" s="9">
        <v>441.14384799999999</v>
      </c>
      <c r="W46" s="10">
        <f t="shared" si="5"/>
        <v>4.3722489032178569E-2</v>
      </c>
      <c r="X46" s="12"/>
      <c r="Y46" s="8">
        <v>45474</v>
      </c>
      <c r="Z46" s="9">
        <v>17.09</v>
      </c>
      <c r="AA46" s="10">
        <f t="shared" si="6"/>
        <v>-4.4717665998751599E-2</v>
      </c>
      <c r="AB46" s="12"/>
      <c r="AC46" s="8">
        <v>45474</v>
      </c>
      <c r="AD46" s="9">
        <v>332.89999</v>
      </c>
      <c r="AE46" s="10">
        <f t="shared" si="7"/>
        <v>2.408852682660223E-3</v>
      </c>
      <c r="AF46" s="12"/>
      <c r="AG46" s="8">
        <v>45474</v>
      </c>
      <c r="AH46" s="9">
        <v>273.68433499999998</v>
      </c>
      <c r="AI46" s="10">
        <f t="shared" si="8"/>
        <v>5.1057621885075344E-2</v>
      </c>
      <c r="AJ46" s="12"/>
      <c r="AK46" s="8">
        <v>45474</v>
      </c>
      <c r="AL46" s="9">
        <v>125.79899899999999</v>
      </c>
      <c r="AM46" s="117">
        <f t="shared" si="9"/>
        <v>1.8536507978738515E-2</v>
      </c>
      <c r="AN46" s="122">
        <f>SUMPRODUCT($B$100:$K$100, CHOOSE({1,2,3,4,5,6,7,8,9,10}, AM46, AI46, AE46, AA46, W46, S46, O46, K46, G46, C46))</f>
        <v>2.3083504160055331E-2</v>
      </c>
    </row>
    <row r="47" spans="1:40" ht="15" customHeight="1" x14ac:dyDescent="0.2">
      <c r="A47" s="59">
        <v>45467</v>
      </c>
      <c r="B47" s="2">
        <v>1103.0999999999999</v>
      </c>
      <c r="C47" s="3">
        <f t="shared" si="0"/>
        <v>-2.0598419604013207E-2</v>
      </c>
      <c r="D47" s="4"/>
      <c r="E47" s="1">
        <v>45467</v>
      </c>
      <c r="F47" s="2">
        <v>2912.0584600000002</v>
      </c>
      <c r="G47" s="3">
        <f t="shared" si="1"/>
        <v>9.063044206757187E-3</v>
      </c>
      <c r="H47" s="5"/>
      <c r="I47" s="1">
        <v>45467</v>
      </c>
      <c r="J47" s="2">
        <v>252.40940399999999</v>
      </c>
      <c r="K47" s="3">
        <f t="shared" si="2"/>
        <v>4.9536218118432451E-2</v>
      </c>
      <c r="L47" s="5"/>
      <c r="M47" s="1">
        <v>45467</v>
      </c>
      <c r="N47" s="2">
        <v>83.889999000000003</v>
      </c>
      <c r="O47" s="3">
        <f t="shared" si="3"/>
        <v>-6.4458560599053416E-2</v>
      </c>
      <c r="P47" s="5"/>
      <c r="Q47" s="1">
        <v>45467</v>
      </c>
      <c r="R47" s="2">
        <v>731.23589300000003</v>
      </c>
      <c r="S47" s="3">
        <f t="shared" si="4"/>
        <v>-3.3349349476327061E-3</v>
      </c>
      <c r="T47" s="5"/>
      <c r="U47" s="1">
        <v>45467</v>
      </c>
      <c r="V47" s="2">
        <v>422.663929</v>
      </c>
      <c r="W47" s="3">
        <f t="shared" si="5"/>
        <v>-3.4556088225933479E-2</v>
      </c>
      <c r="X47" s="5"/>
      <c r="Y47" s="1">
        <v>45467</v>
      </c>
      <c r="Z47" s="2">
        <v>17.889999</v>
      </c>
      <c r="AA47" s="3">
        <f t="shared" si="6"/>
        <v>4.3757295435081334E-2</v>
      </c>
      <c r="AB47" s="5"/>
      <c r="AC47" s="1">
        <v>45467</v>
      </c>
      <c r="AD47" s="2">
        <v>332.10001</v>
      </c>
      <c r="AE47" s="3">
        <f t="shared" si="7"/>
        <v>-1.9051780211247316E-2</v>
      </c>
      <c r="AF47" s="5"/>
      <c r="AG47" s="1">
        <v>45467</v>
      </c>
      <c r="AH47" s="2">
        <v>260.38946800000002</v>
      </c>
      <c r="AI47" s="3">
        <f t="shared" si="8"/>
        <v>1.6873801446742664E-2</v>
      </c>
      <c r="AJ47" s="5"/>
      <c r="AK47" s="1">
        <v>45467</v>
      </c>
      <c r="AL47" s="2">
        <v>123.509563</v>
      </c>
      <c r="AM47" s="116">
        <f t="shared" si="9"/>
        <v>-2.3939326064665201E-2</v>
      </c>
      <c r="AN47" s="122">
        <f>SUMPRODUCT($B$100:$K$100, CHOOSE({1,2,3,4,5,6,7,8,9,10}, AM47, AI47, AE47, AA47, W47, S47, O47, K47, G47, C47))</f>
        <v>-4.6708750445531699E-3</v>
      </c>
    </row>
    <row r="48" spans="1:40" ht="15" customHeight="1" x14ac:dyDescent="0.2">
      <c r="A48" s="60">
        <v>45461</v>
      </c>
      <c r="B48" s="9">
        <v>1126.3</v>
      </c>
      <c r="C48" s="10">
        <f t="shared" si="0"/>
        <v>1.8492562282407254E-2</v>
      </c>
      <c r="D48" s="11"/>
      <c r="E48" s="8">
        <v>45461</v>
      </c>
      <c r="F48" s="9">
        <v>2885.9033899999999</v>
      </c>
      <c r="G48" s="10">
        <f t="shared" si="1"/>
        <v>-1.0525053794044004E-2</v>
      </c>
      <c r="H48" s="12"/>
      <c r="I48" s="8">
        <v>45461</v>
      </c>
      <c r="J48" s="9">
        <v>240.49613500000001</v>
      </c>
      <c r="K48" s="10">
        <f t="shared" si="2"/>
        <v>2.7329821671344234E-2</v>
      </c>
      <c r="L48" s="12"/>
      <c r="M48" s="8">
        <v>45461</v>
      </c>
      <c r="N48" s="9">
        <v>89.669998000000007</v>
      </c>
      <c r="O48" s="10">
        <f t="shared" si="3"/>
        <v>9.9570750475631575E-2</v>
      </c>
      <c r="P48" s="12"/>
      <c r="Q48" s="8">
        <v>45461</v>
      </c>
      <c r="R48" s="9">
        <v>733.68267700000001</v>
      </c>
      <c r="S48" s="10">
        <f t="shared" si="4"/>
        <v>1.555156209346098E-2</v>
      </c>
      <c r="T48" s="12"/>
      <c r="U48" s="8">
        <v>45461</v>
      </c>
      <c r="V48" s="9">
        <v>437.79231900000002</v>
      </c>
      <c r="W48" s="10">
        <f t="shared" si="5"/>
        <v>5.0603195521597089E-2</v>
      </c>
      <c r="X48" s="12"/>
      <c r="Y48" s="8">
        <v>45461</v>
      </c>
      <c r="Z48" s="9">
        <v>17.139999</v>
      </c>
      <c r="AA48" s="10">
        <f t="shared" si="6"/>
        <v>2.4506814106395547E-2</v>
      </c>
      <c r="AB48" s="12"/>
      <c r="AC48" s="8">
        <v>45461</v>
      </c>
      <c r="AD48" s="9">
        <v>338.54998999999998</v>
      </c>
      <c r="AE48" s="10">
        <f t="shared" si="7"/>
        <v>-1.6986063210977509E-2</v>
      </c>
      <c r="AF48" s="12"/>
      <c r="AG48" s="8">
        <v>45461</v>
      </c>
      <c r="AH48" s="9">
        <v>256.06861700000002</v>
      </c>
      <c r="AI48" s="10">
        <f t="shared" si="8"/>
        <v>-2.0878724011835992E-2</v>
      </c>
      <c r="AJ48" s="12"/>
      <c r="AK48" s="8">
        <v>45460</v>
      </c>
      <c r="AL48" s="9">
        <v>126.53881699999999</v>
      </c>
      <c r="AM48" s="117">
        <f t="shared" si="9"/>
        <v>-4.0263877871215659E-2</v>
      </c>
      <c r="AN48" s="122">
        <f>SUMPRODUCT($B$100:$K$100, CHOOSE({1,2,3,4,5,6,7,8,9,10}, AM48, AI48, AE48, AA48, W48, S48, O48, K48, G48, C48))</f>
        <v>1.4740098726276353E-2</v>
      </c>
    </row>
    <row r="49" spans="1:40" ht="15" customHeight="1" x14ac:dyDescent="0.2">
      <c r="A49" s="1">
        <v>45453</v>
      </c>
      <c r="B49" s="2">
        <v>1105.8499999999999</v>
      </c>
      <c r="C49" s="3">
        <f t="shared" si="0"/>
        <v>6.1382652052074826E-2</v>
      </c>
      <c r="D49" s="4"/>
      <c r="E49" s="1">
        <v>45453</v>
      </c>
      <c r="F49" s="2">
        <v>2916.60077</v>
      </c>
      <c r="G49" s="3">
        <f t="shared" si="1"/>
        <v>7.5718663761485949E-3</v>
      </c>
      <c r="H49" s="5"/>
      <c r="I49" s="1">
        <v>45453</v>
      </c>
      <c r="J49" s="2">
        <v>234.09827100000001</v>
      </c>
      <c r="K49" s="3">
        <f t="shared" si="2"/>
        <v>-1.4549565401572262E-2</v>
      </c>
      <c r="L49" s="5"/>
      <c r="M49" s="1">
        <v>45453</v>
      </c>
      <c r="N49" s="2">
        <v>81.550003000000004</v>
      </c>
      <c r="O49" s="3">
        <f t="shared" si="3"/>
        <v>0.15183615175835508</v>
      </c>
      <c r="P49" s="5"/>
      <c r="Q49" s="1">
        <v>45453</v>
      </c>
      <c r="R49" s="2">
        <v>722.44749000000002</v>
      </c>
      <c r="S49" s="3">
        <f t="shared" si="4"/>
        <v>2.4065683881965949E-2</v>
      </c>
      <c r="T49" s="5"/>
      <c r="U49" s="1">
        <v>45453</v>
      </c>
      <c r="V49" s="2">
        <v>416.70567999999997</v>
      </c>
      <c r="W49" s="3">
        <f t="shared" si="5"/>
        <v>-2.832949180888733E-2</v>
      </c>
      <c r="X49" s="5"/>
      <c r="Y49" s="1">
        <v>45453</v>
      </c>
      <c r="Z49" s="2">
        <v>16.73</v>
      </c>
      <c r="AA49" s="3">
        <f t="shared" si="6"/>
        <v>5.5520504731861209E-2</v>
      </c>
      <c r="AB49" s="5"/>
      <c r="AC49" s="1">
        <v>45453</v>
      </c>
      <c r="AD49" s="2">
        <v>344.39999</v>
      </c>
      <c r="AE49" s="3">
        <f t="shared" si="7"/>
        <v>-1.7391594202897931E-3</v>
      </c>
      <c r="AF49" s="5"/>
      <c r="AG49" s="1">
        <v>45453</v>
      </c>
      <c r="AH49" s="2">
        <v>261.52900899999997</v>
      </c>
      <c r="AI49" s="3">
        <f t="shared" si="8"/>
        <v>5.7603689198339358E-2</v>
      </c>
      <c r="AJ49" s="5"/>
      <c r="AK49" s="1">
        <v>45453</v>
      </c>
      <c r="AL49" s="2">
        <v>131.847509</v>
      </c>
      <c r="AM49" s="116">
        <f t="shared" si="9"/>
        <v>9.1016726235429779E-2</v>
      </c>
      <c r="AN49" s="122">
        <f>SUMPRODUCT($B$100:$K$100, CHOOSE({1,2,3,4,5,6,7,8,9,10}, AM49, AI49, AE49, AA49, W49, S49, O49, K49, G49, C49))</f>
        <v>4.0437905760342549E-2</v>
      </c>
    </row>
    <row r="50" spans="1:40" ht="15" customHeight="1" x14ac:dyDescent="0.2">
      <c r="A50" s="8">
        <v>45446</v>
      </c>
      <c r="B50" s="9">
        <v>1041.8956800000001</v>
      </c>
      <c r="C50" s="10">
        <f t="shared" si="0"/>
        <v>2.5239041638506432E-2</v>
      </c>
      <c r="D50" s="11"/>
      <c r="E50" s="8">
        <v>45446</v>
      </c>
      <c r="F50" s="9">
        <v>2894.68262</v>
      </c>
      <c r="G50" s="10">
        <f t="shared" si="1"/>
        <v>1.6139107853432089E-2</v>
      </c>
      <c r="H50" s="12"/>
      <c r="I50" s="8">
        <v>45446</v>
      </c>
      <c r="J50" s="9">
        <v>237.554587</v>
      </c>
      <c r="K50" s="10">
        <f t="shared" si="2"/>
        <v>0.10577357152208999</v>
      </c>
      <c r="L50" s="12"/>
      <c r="M50" s="8">
        <v>45446</v>
      </c>
      <c r="N50" s="9">
        <v>70.800003000000004</v>
      </c>
      <c r="O50" s="10">
        <f t="shared" si="3"/>
        <v>7.4355096377690666E-2</v>
      </c>
      <c r="P50" s="12"/>
      <c r="Q50" s="8">
        <v>45446</v>
      </c>
      <c r="R50" s="9">
        <v>705.469875</v>
      </c>
      <c r="S50" s="10">
        <f t="shared" si="4"/>
        <v>3.8365471599401735E-2</v>
      </c>
      <c r="T50" s="12"/>
      <c r="U50" s="8">
        <v>45446</v>
      </c>
      <c r="V50" s="9">
        <v>428.85492199999999</v>
      </c>
      <c r="W50" s="10">
        <f t="shared" si="5"/>
        <v>2.3666643371366813E-2</v>
      </c>
      <c r="X50" s="12"/>
      <c r="Y50" s="8">
        <v>45446</v>
      </c>
      <c r="Z50" s="9">
        <v>15.85</v>
      </c>
      <c r="AA50" s="10">
        <f t="shared" si="6"/>
        <v>3.9344262295081922E-2</v>
      </c>
      <c r="AB50" s="12"/>
      <c r="AC50" s="8">
        <v>45446</v>
      </c>
      <c r="AD50" s="9">
        <v>345</v>
      </c>
      <c r="AE50" s="10">
        <f t="shared" si="7"/>
        <v>-3.0217849613492609E-2</v>
      </c>
      <c r="AF50" s="12"/>
      <c r="AG50" s="8">
        <v>45446</v>
      </c>
      <c r="AH50" s="9">
        <v>247.28450900000001</v>
      </c>
      <c r="AI50" s="10">
        <f t="shared" si="8"/>
        <v>-1.4942387847969529E-2</v>
      </c>
      <c r="AJ50" s="12"/>
      <c r="AK50" s="8">
        <v>45446</v>
      </c>
      <c r="AL50" s="9">
        <v>120.848293</v>
      </c>
      <c r="AM50" s="117">
        <f t="shared" si="9"/>
        <v>0.10266069350992213</v>
      </c>
      <c r="AN50" s="122">
        <f>SUMPRODUCT($B$100:$K$100, CHOOSE({1,2,3,4,5,6,7,8,9,10}, AM50, AI50, AE50, AA50, W50, S50, O50, K50, G50, C50))</f>
        <v>3.8038365070602966E-2</v>
      </c>
    </row>
    <row r="51" spans="1:40" ht="15" customHeight="1" x14ac:dyDescent="0.2">
      <c r="A51" s="59">
        <v>45439</v>
      </c>
      <c r="B51" s="2">
        <v>1016.24659</v>
      </c>
      <c r="C51" s="3">
        <f t="shared" si="0"/>
        <v>-4.9896241777063977E-2</v>
      </c>
      <c r="D51" s="4"/>
      <c r="E51" s="1">
        <v>45439</v>
      </c>
      <c r="F51" s="2">
        <v>2848.70703</v>
      </c>
      <c r="G51" s="3">
        <f t="shared" si="1"/>
        <v>2.2436735059072621E-3</v>
      </c>
      <c r="H51" s="5"/>
      <c r="I51" s="1">
        <v>45439</v>
      </c>
      <c r="J51" s="2">
        <v>214.831131</v>
      </c>
      <c r="K51" s="3">
        <f t="shared" si="2"/>
        <v>-5.4890498864600956E-2</v>
      </c>
      <c r="L51" s="5"/>
      <c r="M51" s="1">
        <v>45439</v>
      </c>
      <c r="N51" s="2">
        <v>65.900002000000001</v>
      </c>
      <c r="O51" s="3">
        <f t="shared" si="3"/>
        <v>-2.4426364570257708E-2</v>
      </c>
      <c r="P51" s="5"/>
      <c r="Q51" s="1">
        <v>45439</v>
      </c>
      <c r="R51" s="2">
        <v>679.40421200000003</v>
      </c>
      <c r="S51" s="3">
        <f t="shared" si="4"/>
        <v>-3.1670343450774241E-2</v>
      </c>
      <c r="T51" s="5"/>
      <c r="U51" s="1">
        <v>45439</v>
      </c>
      <c r="V51" s="2">
        <v>418.94001800000001</v>
      </c>
      <c r="W51" s="3">
        <f t="shared" si="5"/>
        <v>-2.3437478529011457E-2</v>
      </c>
      <c r="X51" s="5"/>
      <c r="Y51" s="1">
        <v>45439</v>
      </c>
      <c r="Z51" s="2">
        <v>15.25</v>
      </c>
      <c r="AA51" s="3">
        <f t="shared" si="6"/>
        <v>9.9337748344370258E-3</v>
      </c>
      <c r="AB51" s="5"/>
      <c r="AC51" s="1">
        <v>45439</v>
      </c>
      <c r="AD51" s="2">
        <v>355.75</v>
      </c>
      <c r="AE51" s="3">
        <f t="shared" si="7"/>
        <v>3.1010028430952907E-2</v>
      </c>
      <c r="AF51" s="5"/>
      <c r="AG51" s="1">
        <v>45439</v>
      </c>
      <c r="AH51" s="2">
        <v>251.03558000000001</v>
      </c>
      <c r="AI51" s="3">
        <f t="shared" si="8"/>
        <v>-6.6725470738666415E-2</v>
      </c>
      <c r="AJ51" s="5"/>
      <c r="AK51" s="1">
        <v>45440</v>
      </c>
      <c r="AL51" s="2">
        <v>109.59699000000001</v>
      </c>
      <c r="AM51" s="116">
        <f t="shared" si="9"/>
        <v>2.971757275109832E-2</v>
      </c>
      <c r="AN51" s="122">
        <f>SUMPRODUCT($B$100:$K$100, CHOOSE({1,2,3,4,5,6,7,8,9,10}, AM51, AI51, AE51, AA51, W51, S51, O51, K51, G51, C51))</f>
        <v>-1.7814134840797927E-2</v>
      </c>
    </row>
    <row r="52" spans="1:40" ht="15" customHeight="1" x14ac:dyDescent="0.2">
      <c r="A52" s="60">
        <v>45433</v>
      </c>
      <c r="B52" s="9">
        <v>1069.61643</v>
      </c>
      <c r="C52" s="10">
        <f t="shared" si="0"/>
        <v>4.3536691858192533E-3</v>
      </c>
      <c r="D52" s="11"/>
      <c r="E52" s="8">
        <v>45433</v>
      </c>
      <c r="F52" s="9">
        <v>2842.3297699999998</v>
      </c>
      <c r="G52" s="10">
        <f t="shared" si="1"/>
        <v>2.0736022724621828E-2</v>
      </c>
      <c r="H52" s="12"/>
      <c r="I52" s="8">
        <v>45433</v>
      </c>
      <c r="J52" s="9">
        <v>227.30819099999999</v>
      </c>
      <c r="K52" s="10">
        <f t="shared" si="2"/>
        <v>2.3781214414901886E-3</v>
      </c>
      <c r="L52" s="12"/>
      <c r="M52" s="8">
        <v>45433</v>
      </c>
      <c r="N52" s="9">
        <v>67.550003000000004</v>
      </c>
      <c r="O52" s="10">
        <f t="shared" si="3"/>
        <v>-6.0500679819174397E-2</v>
      </c>
      <c r="P52" s="12"/>
      <c r="Q52" s="8">
        <v>45433</v>
      </c>
      <c r="R52" s="9">
        <v>701.62491399999999</v>
      </c>
      <c r="S52" s="10">
        <f t="shared" si="4"/>
        <v>-3.6872019990427107E-3</v>
      </c>
      <c r="T52" s="12"/>
      <c r="U52" s="8">
        <v>45433</v>
      </c>
      <c r="V52" s="9">
        <v>428.99456900000001</v>
      </c>
      <c r="W52" s="10">
        <f t="shared" si="5"/>
        <v>2.8736449921630269E-2</v>
      </c>
      <c r="X52" s="12"/>
      <c r="Y52" s="8">
        <v>45433</v>
      </c>
      <c r="Z52" s="9">
        <v>15.1</v>
      </c>
      <c r="AA52" s="10">
        <f t="shared" si="6"/>
        <v>0.13533834586466154</v>
      </c>
      <c r="AB52" s="12"/>
      <c r="AC52" s="8">
        <v>45433</v>
      </c>
      <c r="AD52" s="9">
        <v>345.04998999999998</v>
      </c>
      <c r="AE52" s="10">
        <f t="shared" si="7"/>
        <v>2.206747564965994E-2</v>
      </c>
      <c r="AF52" s="12"/>
      <c r="AG52" s="8">
        <v>45433</v>
      </c>
      <c r="AH52" s="9">
        <v>268.98363999999998</v>
      </c>
      <c r="AI52" s="10">
        <f t="shared" si="8"/>
        <v>1.5232976283492627E-2</v>
      </c>
      <c r="AJ52" s="12"/>
      <c r="AK52" s="8">
        <v>45432</v>
      </c>
      <c r="AL52" s="9">
        <v>106.434029</v>
      </c>
      <c r="AM52" s="117">
        <f t="shared" si="9"/>
        <v>0.15127758461271368</v>
      </c>
      <c r="AN52" s="122">
        <f>SUMPRODUCT($B$100:$K$100, CHOOSE({1,2,3,4,5,6,7,8,9,10}, AM52, AI52, AE52, AA52, W52, S52, O52, K52, G52, C52))</f>
        <v>3.1593276386587224E-2</v>
      </c>
    </row>
    <row r="53" spans="1:40" ht="15" customHeight="1" x14ac:dyDescent="0.2">
      <c r="A53" s="59">
        <v>45425</v>
      </c>
      <c r="B53" s="2">
        <v>1064.9798599999999</v>
      </c>
      <c r="C53" s="3">
        <f t="shared" si="0"/>
        <v>1.9742121203689234E-2</v>
      </c>
      <c r="D53" s="4"/>
      <c r="E53" s="1">
        <v>45425</v>
      </c>
      <c r="F53" s="2">
        <v>2784.5884799999999</v>
      </c>
      <c r="G53" s="3">
        <f t="shared" si="1"/>
        <v>1.6274280592277979E-2</v>
      </c>
      <c r="H53" s="5"/>
      <c r="I53" s="1">
        <v>45425</v>
      </c>
      <c r="J53" s="2">
        <v>226.76890700000001</v>
      </c>
      <c r="K53" s="3">
        <f t="shared" si="2"/>
        <v>2.3680377791657881E-2</v>
      </c>
      <c r="L53" s="5"/>
      <c r="M53" s="1">
        <v>45425</v>
      </c>
      <c r="N53" s="2">
        <v>71.900002000000001</v>
      </c>
      <c r="O53" s="3">
        <f t="shared" si="3"/>
        <v>0.16815602222836756</v>
      </c>
      <c r="P53" s="5"/>
      <c r="Q53" s="1">
        <v>45425</v>
      </c>
      <c r="R53" s="2">
        <v>704.22152100000005</v>
      </c>
      <c r="S53" s="3">
        <f t="shared" si="4"/>
        <v>3.3489712581792785E-2</v>
      </c>
      <c r="T53" s="5"/>
      <c r="U53" s="1">
        <v>45425</v>
      </c>
      <c r="V53" s="2">
        <v>417.01114899999999</v>
      </c>
      <c r="W53" s="3">
        <f t="shared" si="5"/>
        <v>0.11663013964551272</v>
      </c>
      <c r="X53" s="5"/>
      <c r="Y53" s="1">
        <v>45425</v>
      </c>
      <c r="Z53" s="2">
        <v>13.3</v>
      </c>
      <c r="AA53" s="3">
        <f t="shared" si="6"/>
        <v>4.7244094488189115E-2</v>
      </c>
      <c r="AB53" s="5"/>
      <c r="AC53" s="1">
        <v>45425</v>
      </c>
      <c r="AD53" s="2">
        <v>337.60001</v>
      </c>
      <c r="AE53" s="3">
        <f t="shared" si="7"/>
        <v>1.5796599494611208E-2</v>
      </c>
      <c r="AF53" s="5"/>
      <c r="AG53" s="1">
        <v>45425</v>
      </c>
      <c r="AH53" s="2">
        <v>264.947698</v>
      </c>
      <c r="AI53" s="3">
        <f t="shared" si="8"/>
        <v>3.237742587764747E-2</v>
      </c>
      <c r="AJ53" s="5"/>
      <c r="AK53" s="1">
        <v>45425</v>
      </c>
      <c r="AL53" s="2">
        <v>92.4486244</v>
      </c>
      <c r="AM53" s="116">
        <f t="shared" si="9"/>
        <v>2.8939228995537691E-2</v>
      </c>
      <c r="AN53" s="122">
        <f>SUMPRODUCT($B$100:$K$100, CHOOSE({1,2,3,4,5,6,7,8,9,10}, AM53, AI53, AE53, AA53, W53, S53, O53, K53, G53, C53))</f>
        <v>5.0233000289928373E-2</v>
      </c>
    </row>
    <row r="54" spans="1:40" ht="15" customHeight="1" x14ac:dyDescent="0.2">
      <c r="A54" s="8">
        <v>45418</v>
      </c>
      <c r="B54" s="9">
        <v>1044.36194</v>
      </c>
      <c r="C54" s="10">
        <f t="shared" si="0"/>
        <v>-2.9473782677265414E-2</v>
      </c>
      <c r="D54" s="11"/>
      <c r="E54" s="8">
        <v>45418</v>
      </c>
      <c r="F54" s="9">
        <v>2739.9969999999998</v>
      </c>
      <c r="G54" s="10">
        <f t="shared" si="1"/>
        <v>-5.4100178150415235E-2</v>
      </c>
      <c r="H54" s="12"/>
      <c r="I54" s="8">
        <v>45418</v>
      </c>
      <c r="J54" s="9">
        <v>221.523155</v>
      </c>
      <c r="K54" s="10">
        <f t="shared" si="2"/>
        <v>-1.2025796641643716E-2</v>
      </c>
      <c r="L54" s="12"/>
      <c r="M54" s="8">
        <v>45418</v>
      </c>
      <c r="N54" s="9">
        <v>61.549999</v>
      </c>
      <c r="O54" s="10">
        <f t="shared" si="3"/>
        <v>-0.12756915120187884</v>
      </c>
      <c r="P54" s="12"/>
      <c r="Q54" s="8">
        <v>45418</v>
      </c>
      <c r="R54" s="9">
        <v>681.40157799999997</v>
      </c>
      <c r="S54" s="10">
        <f t="shared" si="4"/>
        <v>-4.1578915160791596E-2</v>
      </c>
      <c r="T54" s="12"/>
      <c r="U54" s="8">
        <v>45418</v>
      </c>
      <c r="V54" s="9">
        <v>373.45503600000001</v>
      </c>
      <c r="W54" s="10">
        <f t="shared" si="5"/>
        <v>-1.1909009468900833E-2</v>
      </c>
      <c r="X54" s="12"/>
      <c r="Y54" s="8">
        <v>45418</v>
      </c>
      <c r="Z54" s="9">
        <v>12.7</v>
      </c>
      <c r="AA54" s="10">
        <f t="shared" si="6"/>
        <v>-3.7878787878787845E-2</v>
      </c>
      <c r="AB54" s="12"/>
      <c r="AC54" s="8">
        <v>45418</v>
      </c>
      <c r="AD54" s="9">
        <v>332.35001</v>
      </c>
      <c r="AE54" s="10">
        <f t="shared" si="7"/>
        <v>-3.4567872185911397E-2</v>
      </c>
      <c r="AF54" s="12"/>
      <c r="AG54" s="8">
        <v>45418</v>
      </c>
      <c r="AH54" s="9">
        <v>256.63840699999997</v>
      </c>
      <c r="AI54" s="10">
        <f t="shared" si="8"/>
        <v>-5.5400243597388488E-2</v>
      </c>
      <c r="AJ54" s="12"/>
      <c r="AK54" s="8">
        <v>45418</v>
      </c>
      <c r="AL54" s="9">
        <v>89.848478700000001</v>
      </c>
      <c r="AM54" s="117">
        <f t="shared" si="9"/>
        <v>1.2265032746274995E-2</v>
      </c>
      <c r="AN54" s="122">
        <f>SUMPRODUCT($B$100:$K$100, CHOOSE({1,2,3,4,5,6,7,8,9,10}, AM54, AI54, AE54, AA54, W54, S54, O54, K54, G54, C54))</f>
        <v>-3.9223870421670838E-2</v>
      </c>
    </row>
    <row r="55" spans="1:40" ht="15" customHeight="1" x14ac:dyDescent="0.2">
      <c r="A55" s="59">
        <v>45411</v>
      </c>
      <c r="B55" s="2">
        <v>1076.0780299999999</v>
      </c>
      <c r="C55" s="3">
        <f t="shared" si="0"/>
        <v>-2.7807487027185274E-2</v>
      </c>
      <c r="D55" s="4"/>
      <c r="E55" s="1">
        <v>45411</v>
      </c>
      <c r="F55" s="2">
        <v>2896.7094999999999</v>
      </c>
      <c r="G55" s="3">
        <f t="shared" si="1"/>
        <v>3.0096898881532885E-2</v>
      </c>
      <c r="H55" s="5"/>
      <c r="I55" s="1">
        <v>45411</v>
      </c>
      <c r="J55" s="2">
        <v>224.21957399999999</v>
      </c>
      <c r="K55" s="3">
        <f t="shared" si="2"/>
        <v>-1.5604822511175231E-2</v>
      </c>
      <c r="L55" s="5"/>
      <c r="M55" s="1">
        <v>45411</v>
      </c>
      <c r="N55" s="2">
        <v>70.550003000000004</v>
      </c>
      <c r="O55" s="3">
        <f t="shared" si="3"/>
        <v>2.1723387904849289E-2</v>
      </c>
      <c r="P55" s="5"/>
      <c r="Q55" s="1">
        <v>45411</v>
      </c>
      <c r="R55" s="2">
        <v>710.96263299999998</v>
      </c>
      <c r="S55" s="3">
        <f t="shared" si="4"/>
        <v>-2.1106881992559945E-2</v>
      </c>
      <c r="T55" s="5"/>
      <c r="U55" s="1">
        <v>45411</v>
      </c>
      <c r="V55" s="2">
        <v>377.956119</v>
      </c>
      <c r="W55" s="3">
        <f t="shared" si="5"/>
        <v>4.8165426407577705E-2</v>
      </c>
      <c r="X55" s="5"/>
      <c r="Y55" s="1">
        <v>45411</v>
      </c>
      <c r="Z55" s="2">
        <v>13.2</v>
      </c>
      <c r="AA55" s="3">
        <f t="shared" si="6"/>
        <v>-5.7142857142857162E-2</v>
      </c>
      <c r="AB55" s="5"/>
      <c r="AC55" s="1">
        <v>45411</v>
      </c>
      <c r="AD55" s="2">
        <v>344.25</v>
      </c>
      <c r="AE55" s="3">
        <f t="shared" si="7"/>
        <v>4.0833891181744075E-3</v>
      </c>
      <c r="AF55" s="5"/>
      <c r="AG55" s="1">
        <v>45411</v>
      </c>
      <c r="AH55" s="2">
        <v>271.69010500000002</v>
      </c>
      <c r="AI55" s="3">
        <f t="shared" si="8"/>
        <v>1.1311489889574755E-2</v>
      </c>
      <c r="AJ55" s="5"/>
      <c r="AK55" s="1">
        <v>45411</v>
      </c>
      <c r="AL55" s="2">
        <v>88.759836399999998</v>
      </c>
      <c r="AM55" s="116">
        <f t="shared" si="9"/>
        <v>1.2013449551274702E-2</v>
      </c>
      <c r="AN55" s="122">
        <f>SUMPRODUCT($B$100:$K$100, CHOOSE({1,2,3,4,5,6,7,8,9,10}, AM55, AI55, AE55, AA55, W55, S55, O55, K55, G55, C55))</f>
        <v>5.7319930792061298E-4</v>
      </c>
    </row>
    <row r="56" spans="1:40" ht="15" customHeight="1" x14ac:dyDescent="0.2">
      <c r="A56" s="60">
        <v>45404</v>
      </c>
      <c r="B56" s="9">
        <v>1106.8569399999999</v>
      </c>
      <c r="C56" s="10">
        <f t="shared" si="0"/>
        <v>1.6534542189225121E-2</v>
      </c>
      <c r="D56" s="11"/>
      <c r="E56" s="8">
        <v>45404</v>
      </c>
      <c r="F56" s="9">
        <v>2812.0747700000002</v>
      </c>
      <c r="G56" s="10">
        <f t="shared" si="1"/>
        <v>1.2675544591677745E-2</v>
      </c>
      <c r="H56" s="12"/>
      <c r="I56" s="8">
        <v>45404</v>
      </c>
      <c r="J56" s="9">
        <v>227.773946</v>
      </c>
      <c r="K56" s="10">
        <f t="shared" si="2"/>
        <v>2.6173406506274421E-2</v>
      </c>
      <c r="L56" s="12"/>
      <c r="M56" s="8">
        <v>45404</v>
      </c>
      <c r="N56" s="9">
        <v>69.050003000000004</v>
      </c>
      <c r="O56" s="10">
        <f t="shared" si="3"/>
        <v>0.20716786351105143</v>
      </c>
      <c r="P56" s="12"/>
      <c r="Q56" s="8">
        <v>45404</v>
      </c>
      <c r="R56" s="9">
        <v>726.29240100000004</v>
      </c>
      <c r="S56" s="10">
        <f t="shared" si="4"/>
        <v>6.5047536540330242E-3</v>
      </c>
      <c r="T56" s="12"/>
      <c r="U56" s="8">
        <v>45404</v>
      </c>
      <c r="V56" s="9">
        <v>360.588233</v>
      </c>
      <c r="W56" s="10">
        <f t="shared" si="5"/>
        <v>2.7464644353462075E-2</v>
      </c>
      <c r="X56" s="12"/>
      <c r="Y56" s="8">
        <v>45404</v>
      </c>
      <c r="Z56" s="9">
        <v>14</v>
      </c>
      <c r="AA56" s="10">
        <f t="shared" si="6"/>
        <v>8.5271317829457294E-2</v>
      </c>
      <c r="AB56" s="12"/>
      <c r="AC56" s="8">
        <v>45404</v>
      </c>
      <c r="AD56" s="9">
        <v>342.85001</v>
      </c>
      <c r="AE56" s="10">
        <f t="shared" si="7"/>
        <v>2.2212344132747308E-2</v>
      </c>
      <c r="AF56" s="12"/>
      <c r="AG56" s="8">
        <v>45404</v>
      </c>
      <c r="AH56" s="9">
        <v>268.65125899999998</v>
      </c>
      <c r="AI56" s="10">
        <f t="shared" si="8"/>
        <v>2.7792881312231676E-2</v>
      </c>
      <c r="AJ56" s="12"/>
      <c r="AK56" s="8">
        <v>45404</v>
      </c>
      <c r="AL56" s="9">
        <v>87.706182600000005</v>
      </c>
      <c r="AM56" s="117">
        <f t="shared" si="9"/>
        <v>0.15137795247009445</v>
      </c>
      <c r="AN56" s="122">
        <f>SUMPRODUCT($B$100:$K$100, CHOOSE({1,2,3,4,5,6,7,8,9,10}, AM56, AI56, AE56, AA56, W56, S56, O56, K56, G56, C56))</f>
        <v>5.8317525055025458E-2</v>
      </c>
    </row>
    <row r="57" spans="1:40" ht="15" customHeight="1" x14ac:dyDescent="0.2">
      <c r="A57" s="59">
        <v>45397</v>
      </c>
      <c r="B57" s="2">
        <v>1088.8532499999999</v>
      </c>
      <c r="C57" s="3">
        <f t="shared" si="0"/>
        <v>-3.8922027941993176E-2</v>
      </c>
      <c r="D57" s="4"/>
      <c r="E57" s="1">
        <v>45397</v>
      </c>
      <c r="F57" s="2">
        <v>2776.87635</v>
      </c>
      <c r="G57" s="3">
        <f t="shared" si="1"/>
        <v>-1.6097388288721759E-2</v>
      </c>
      <c r="H57" s="5"/>
      <c r="I57" s="1">
        <v>45397</v>
      </c>
      <c r="J57" s="2">
        <v>221.964382</v>
      </c>
      <c r="K57" s="3">
        <f t="shared" si="2"/>
        <v>-3.8236856570855404E-2</v>
      </c>
      <c r="L57" s="5"/>
      <c r="M57" s="1">
        <v>45397</v>
      </c>
      <c r="N57" s="2">
        <v>57.200001</v>
      </c>
      <c r="O57" s="3">
        <f t="shared" si="3"/>
        <v>1.9607897312224454E-2</v>
      </c>
      <c r="P57" s="5"/>
      <c r="Q57" s="1">
        <v>45397</v>
      </c>
      <c r="R57" s="2">
        <v>721.59857999999997</v>
      </c>
      <c r="S57" s="3">
        <f t="shared" si="4"/>
        <v>3.7029050441345968E-2</v>
      </c>
      <c r="T57" s="5"/>
      <c r="U57" s="1">
        <v>45397</v>
      </c>
      <c r="V57" s="2">
        <v>350.94952899999998</v>
      </c>
      <c r="W57" s="3">
        <f t="shared" si="5"/>
        <v>3.4857219618616764E-2</v>
      </c>
      <c r="X57" s="5"/>
      <c r="Y57" s="1">
        <v>45397</v>
      </c>
      <c r="Z57" s="2">
        <v>12.9</v>
      </c>
      <c r="AA57" s="3">
        <f t="shared" si="6"/>
        <v>-3.8610038610037423E-3</v>
      </c>
      <c r="AB57" s="5"/>
      <c r="AC57" s="1">
        <v>45397</v>
      </c>
      <c r="AD57" s="2">
        <v>335.39999</v>
      </c>
      <c r="AE57" s="3">
        <f t="shared" si="7"/>
        <v>-2.7966962120474115E-2</v>
      </c>
      <c r="AF57" s="5"/>
      <c r="AG57" s="1">
        <v>45397</v>
      </c>
      <c r="AH57" s="2">
        <v>261.386573</v>
      </c>
      <c r="AI57" s="3">
        <f t="shared" si="8"/>
        <v>3.594275048249207E-2</v>
      </c>
      <c r="AJ57" s="5"/>
      <c r="AK57" s="1">
        <v>45397</v>
      </c>
      <c r="AL57" s="2">
        <v>76.174971400000004</v>
      </c>
      <c r="AM57" s="116">
        <f t="shared" si="9"/>
        <v>-0.13591726591029996</v>
      </c>
      <c r="AN57" s="122">
        <f>SUMPRODUCT($B$100:$K$100, CHOOSE({1,2,3,4,5,6,7,8,9,10}, AM57, AI57, AE57, AA57, W57, S57, O57, K57, G57, C57))</f>
        <v>-1.3356458683866892E-2</v>
      </c>
    </row>
    <row r="58" spans="1:40" ht="15" customHeight="1" x14ac:dyDescent="0.2">
      <c r="A58" s="8">
        <v>45390</v>
      </c>
      <c r="B58" s="9">
        <v>1132.9499599999999</v>
      </c>
      <c r="C58" s="10">
        <f t="shared" si="0"/>
        <v>1.4039119025122337E-2</v>
      </c>
      <c r="D58" s="11"/>
      <c r="E58" s="8">
        <v>45390</v>
      </c>
      <c r="F58" s="9">
        <v>2822.3081400000001</v>
      </c>
      <c r="G58" s="10">
        <f t="shared" si="1"/>
        <v>-1.0040058273441788E-2</v>
      </c>
      <c r="H58" s="12"/>
      <c r="I58" s="8">
        <v>45390</v>
      </c>
      <c r="J58" s="9">
        <v>230.789029</v>
      </c>
      <c r="K58" s="10">
        <f t="shared" si="2"/>
        <v>-2.9481477597727568E-2</v>
      </c>
      <c r="L58" s="12"/>
      <c r="M58" s="8">
        <v>45390</v>
      </c>
      <c r="N58" s="9">
        <v>56.099997999999999</v>
      </c>
      <c r="O58" s="10">
        <f t="shared" si="3"/>
        <v>4.469268073197985E-2</v>
      </c>
      <c r="P58" s="12"/>
      <c r="Q58" s="8">
        <v>45390</v>
      </c>
      <c r="R58" s="9">
        <v>695.83256100000006</v>
      </c>
      <c r="S58" s="10">
        <f t="shared" si="4"/>
        <v>8.3508297668872133E-2</v>
      </c>
      <c r="T58" s="12"/>
      <c r="U58" s="8">
        <v>45390</v>
      </c>
      <c r="V58" s="9">
        <v>339.12845399999998</v>
      </c>
      <c r="W58" s="10">
        <f t="shared" si="5"/>
        <v>0.16930552689380662</v>
      </c>
      <c r="X58" s="12"/>
      <c r="Y58" s="8">
        <v>45390</v>
      </c>
      <c r="Z58" s="9">
        <v>12.95</v>
      </c>
      <c r="AA58" s="10">
        <f t="shared" si="6"/>
        <v>-2.6315789473684292E-2</v>
      </c>
      <c r="AB58" s="12"/>
      <c r="AC58" s="8">
        <v>45390</v>
      </c>
      <c r="AD58" s="9">
        <v>345.04998999999998</v>
      </c>
      <c r="AE58" s="10">
        <f t="shared" si="7"/>
        <v>-2.0301021570101718E-2</v>
      </c>
      <c r="AF58" s="12"/>
      <c r="AG58" s="8">
        <v>45390</v>
      </c>
      <c r="AH58" s="9">
        <v>252.31758500000001</v>
      </c>
      <c r="AI58" s="10">
        <f t="shared" si="8"/>
        <v>-8.3970887341402456E-3</v>
      </c>
      <c r="AJ58" s="12"/>
      <c r="AK58" s="8">
        <v>45390</v>
      </c>
      <c r="AL58" s="9">
        <v>88.157034499999995</v>
      </c>
      <c r="AM58" s="117">
        <f t="shared" si="9"/>
        <v>2.0225441537826683E-3</v>
      </c>
      <c r="AN58" s="122">
        <f>SUMPRODUCT($B$100:$K$100, CHOOSE({1,2,3,4,5,6,7,8,9,10}, AM58, AI58, AE58, AA58, W58, S58, O58, K58, G58, C58))</f>
        <v>2.1903273282446799E-2</v>
      </c>
    </row>
    <row r="59" spans="1:40" ht="15" customHeight="1" x14ac:dyDescent="0.2">
      <c r="A59" s="1">
        <v>45383</v>
      </c>
      <c r="B59" s="2">
        <v>1117.2645500000001</v>
      </c>
      <c r="C59" s="3">
        <f t="shared" si="0"/>
        <v>4.778425751781179E-2</v>
      </c>
      <c r="D59" s="4"/>
      <c r="E59" s="1">
        <v>45383</v>
      </c>
      <c r="F59" s="2">
        <v>2850.9316600000002</v>
      </c>
      <c r="G59" s="3">
        <f t="shared" si="1"/>
        <v>1.2891896860306007E-2</v>
      </c>
      <c r="H59" s="5"/>
      <c r="I59" s="1">
        <v>45383</v>
      </c>
      <c r="J59" s="2">
        <v>237.79971599999999</v>
      </c>
      <c r="K59" s="3">
        <f t="shared" si="2"/>
        <v>1.031030974723568E-2</v>
      </c>
      <c r="L59" s="5"/>
      <c r="M59" s="1">
        <v>45383</v>
      </c>
      <c r="N59" s="2">
        <v>53.700001</v>
      </c>
      <c r="O59" s="3">
        <f t="shared" si="3"/>
        <v>0.25320894997474674</v>
      </c>
      <c r="P59" s="5"/>
      <c r="Q59" s="1">
        <v>45383</v>
      </c>
      <c r="R59" s="2">
        <v>642.20326</v>
      </c>
      <c r="S59" s="3">
        <f t="shared" si="4"/>
        <v>6.8189350714212837E-2</v>
      </c>
      <c r="T59" s="5"/>
      <c r="U59" s="1">
        <v>45383</v>
      </c>
      <c r="V59" s="2">
        <v>290.02552900000001</v>
      </c>
      <c r="W59" s="3">
        <f t="shared" si="5"/>
        <v>0.17412119349763344</v>
      </c>
      <c r="X59" s="5"/>
      <c r="Y59" s="1">
        <v>45383</v>
      </c>
      <c r="Z59" s="2">
        <v>13.3</v>
      </c>
      <c r="AA59" s="3">
        <f t="shared" si="6"/>
        <v>3.7735849056603765E-3</v>
      </c>
      <c r="AB59" s="5"/>
      <c r="AC59" s="1">
        <v>45383</v>
      </c>
      <c r="AD59" s="2">
        <v>352.20001000000002</v>
      </c>
      <c r="AE59" s="3">
        <f t="shared" si="7"/>
        <v>9.5830805719689049E-2</v>
      </c>
      <c r="AF59" s="5"/>
      <c r="AG59" s="1">
        <v>45383</v>
      </c>
      <c r="AH59" s="2">
        <v>254.45426</v>
      </c>
      <c r="AI59" s="3">
        <f t="shared" si="8"/>
        <v>-3.7298879158942366E-4</v>
      </c>
      <c r="AJ59" s="5"/>
      <c r="AK59" s="1">
        <v>45383</v>
      </c>
      <c r="AL59" s="2">
        <v>87.979092899999998</v>
      </c>
      <c r="AM59" s="116">
        <f t="shared" si="9"/>
        <v>-2.598609968637744E-2</v>
      </c>
      <c r="AN59" s="122">
        <f>SUMPRODUCT($B$100:$K$100, CHOOSE({1,2,3,4,5,6,7,8,9,10}, AM59, AI59, AE59, AA59, W59, S59, O59, K59, G59, C59))</f>
        <v>6.3975126045932904E-2</v>
      </c>
    </row>
    <row r="60" spans="1:40" ht="15" customHeight="1" x14ac:dyDescent="0.2">
      <c r="A60" s="60">
        <v>45377</v>
      </c>
      <c r="B60" s="9">
        <v>1066.3116399999999</v>
      </c>
      <c r="C60" s="10">
        <f t="shared" si="0"/>
        <v>3.2970182516951052E-2</v>
      </c>
      <c r="D60" s="11"/>
      <c r="E60" s="8">
        <v>45377</v>
      </c>
      <c r="F60" s="9">
        <v>2814.64554</v>
      </c>
      <c r="G60" s="10">
        <f t="shared" si="1"/>
        <v>1.847614737343628E-3</v>
      </c>
      <c r="H60" s="12"/>
      <c r="I60" s="8">
        <v>45377</v>
      </c>
      <c r="J60" s="9">
        <v>235.37294800000001</v>
      </c>
      <c r="K60" s="10">
        <f t="shared" si="2"/>
        <v>-1.4370764937239211E-2</v>
      </c>
      <c r="L60" s="12"/>
      <c r="M60" s="8">
        <v>45377</v>
      </c>
      <c r="N60" s="9">
        <v>42.849997999999999</v>
      </c>
      <c r="O60" s="10">
        <f t="shared" si="3"/>
        <v>-8.6354026168271814E-2</v>
      </c>
      <c r="P60" s="12"/>
      <c r="Q60" s="8">
        <v>45377</v>
      </c>
      <c r="R60" s="9">
        <v>601.20732299999997</v>
      </c>
      <c r="S60" s="10">
        <f t="shared" si="4"/>
        <v>3.9454337726530397E-2</v>
      </c>
      <c r="T60" s="12"/>
      <c r="U60" s="8">
        <v>45377</v>
      </c>
      <c r="V60" s="9">
        <v>247.014985</v>
      </c>
      <c r="W60" s="10">
        <f t="shared" si="5"/>
        <v>2.028697001865698E-3</v>
      </c>
      <c r="X60" s="12"/>
      <c r="Y60" s="8">
        <v>45377</v>
      </c>
      <c r="Z60" s="9">
        <v>13.25</v>
      </c>
      <c r="AA60" s="10">
        <f t="shared" si="6"/>
        <v>-3.7593984962406291E-3</v>
      </c>
      <c r="AB60" s="12"/>
      <c r="AC60" s="8">
        <v>45377</v>
      </c>
      <c r="AD60" s="9">
        <v>321.39999</v>
      </c>
      <c r="AE60" s="10">
        <f t="shared" si="7"/>
        <v>-4.2597615650949883E-2</v>
      </c>
      <c r="AF60" s="12"/>
      <c r="AG60" s="8">
        <v>45377</v>
      </c>
      <c r="AH60" s="9">
        <v>254.549204</v>
      </c>
      <c r="AI60" s="10">
        <f t="shared" si="8"/>
        <v>1.8233578305111076E-2</v>
      </c>
      <c r="AJ60" s="12"/>
      <c r="AK60" s="8">
        <v>45376</v>
      </c>
      <c r="AL60" s="9">
        <v>90.326321699999994</v>
      </c>
      <c r="AM60" s="117">
        <f t="shared" si="9"/>
        <v>-4.1712183080542031E-2</v>
      </c>
      <c r="AN60" s="122">
        <f>SUMPRODUCT($B$100:$K$100, CHOOSE({1,2,3,4,5,6,7,8,9,10}, AM60, AI60, AE60, AA60, W60, S60, O60, K60, G60, C60))</f>
        <v>-9.425957804544173E-3</v>
      </c>
    </row>
    <row r="61" spans="1:40" ht="15" customHeight="1" x14ac:dyDescent="0.2">
      <c r="A61" s="59">
        <v>45369</v>
      </c>
      <c r="B61" s="2">
        <v>1032.27727</v>
      </c>
      <c r="C61" s="3">
        <f t="shared" si="0"/>
        <v>-7.2956815773720818E-2</v>
      </c>
      <c r="D61" s="4"/>
      <c r="E61" s="1">
        <v>45369</v>
      </c>
      <c r="F61" s="2">
        <v>2809.4547499999999</v>
      </c>
      <c r="G61" s="3">
        <f t="shared" si="1"/>
        <v>-9.0844103922186337E-3</v>
      </c>
      <c r="H61" s="5"/>
      <c r="I61" s="1">
        <v>45369</v>
      </c>
      <c r="J61" s="2">
        <v>238.804755</v>
      </c>
      <c r="K61" s="3">
        <f t="shared" si="2"/>
        <v>-5.7833635978524423E-2</v>
      </c>
      <c r="L61" s="5"/>
      <c r="M61" s="1">
        <v>45369</v>
      </c>
      <c r="N61" s="2">
        <v>46.900002000000001</v>
      </c>
      <c r="O61" s="3">
        <f t="shared" si="3"/>
        <v>6.22876528975016E-2</v>
      </c>
      <c r="P61" s="5"/>
      <c r="Q61" s="1">
        <v>45369</v>
      </c>
      <c r="R61" s="2">
        <v>578.38742999999999</v>
      </c>
      <c r="S61" s="3">
        <f t="shared" si="4"/>
        <v>2.713494851896292E-2</v>
      </c>
      <c r="T61" s="5"/>
      <c r="U61" s="1">
        <v>45369</v>
      </c>
      <c r="V61" s="2">
        <v>246.514881</v>
      </c>
      <c r="W61" s="3">
        <f t="shared" si="5"/>
        <v>2.2632969521984236E-2</v>
      </c>
      <c r="X61" s="5"/>
      <c r="Y61" s="1">
        <v>45369</v>
      </c>
      <c r="Z61" s="2">
        <v>13.3</v>
      </c>
      <c r="AA61" s="3">
        <f t="shared" si="6"/>
        <v>1.1406844106463865E-2</v>
      </c>
      <c r="AB61" s="5"/>
      <c r="AC61" s="1">
        <v>45369</v>
      </c>
      <c r="AD61" s="2">
        <v>335.70001000000002</v>
      </c>
      <c r="AE61" s="3">
        <f t="shared" si="7"/>
        <v>-2.4553189729861646E-2</v>
      </c>
      <c r="AF61" s="5"/>
      <c r="AG61" s="1">
        <v>45369</v>
      </c>
      <c r="AH61" s="2">
        <v>249.99097399999999</v>
      </c>
      <c r="AI61" s="3">
        <f t="shared" si="8"/>
        <v>1.7391304418603593E-2</v>
      </c>
      <c r="AJ61" s="5"/>
      <c r="AK61" s="1">
        <v>45369</v>
      </c>
      <c r="AL61" s="2">
        <v>94.258029899999997</v>
      </c>
      <c r="AM61" s="116">
        <f t="shared" si="9"/>
        <v>7.346034942766666E-2</v>
      </c>
      <c r="AN61" s="122">
        <f>SUMPRODUCT($B$100:$K$100, CHOOSE({1,2,3,4,5,6,7,8,9,10}, AM61, AI61, AE61, AA61, W61, S61, O61, K61, G61, C61))</f>
        <v>4.9886017016857361E-3</v>
      </c>
    </row>
    <row r="62" spans="1:40" ht="15" customHeight="1" x14ac:dyDescent="0.2">
      <c r="A62" s="8">
        <v>45362</v>
      </c>
      <c r="B62" s="9">
        <v>1113.51584</v>
      </c>
      <c r="C62" s="10">
        <f t="shared" si="0"/>
        <v>-0.14179813384635731</v>
      </c>
      <c r="D62" s="11"/>
      <c r="E62" s="8">
        <v>45362</v>
      </c>
      <c r="F62" s="9">
        <v>2835.2109700000001</v>
      </c>
      <c r="G62" s="10">
        <f t="shared" si="1"/>
        <v>-1.0450968539615912E-3</v>
      </c>
      <c r="H62" s="12"/>
      <c r="I62" s="8">
        <v>45362</v>
      </c>
      <c r="J62" s="9">
        <v>253.463469</v>
      </c>
      <c r="K62" s="10">
        <f t="shared" si="2"/>
        <v>2.9097993269691091E-3</v>
      </c>
      <c r="L62" s="12"/>
      <c r="M62" s="8">
        <v>45362</v>
      </c>
      <c r="N62" s="9">
        <v>44.150002000000001</v>
      </c>
      <c r="O62" s="10">
        <f t="shared" si="3"/>
        <v>-0.12660726264307143</v>
      </c>
      <c r="P62" s="12"/>
      <c r="Q62" s="8">
        <v>45362</v>
      </c>
      <c r="R62" s="9">
        <v>563.10753599999998</v>
      </c>
      <c r="S62" s="10">
        <f t="shared" si="4"/>
        <v>-4.9156863416848551E-2</v>
      </c>
      <c r="T62" s="12"/>
      <c r="U62" s="8">
        <v>45362</v>
      </c>
      <c r="V62" s="9">
        <v>241.059</v>
      </c>
      <c r="W62" s="10">
        <f t="shared" si="5"/>
        <v>-6.2754109834056604E-2</v>
      </c>
      <c r="X62" s="12"/>
      <c r="Y62" s="8">
        <v>45362</v>
      </c>
      <c r="Z62" s="9">
        <v>13.15</v>
      </c>
      <c r="AA62" s="10">
        <f t="shared" si="6"/>
        <v>-7.7192982456140369E-2</v>
      </c>
      <c r="AB62" s="12"/>
      <c r="AC62" s="8">
        <v>45362</v>
      </c>
      <c r="AD62" s="9">
        <v>344.14999</v>
      </c>
      <c r="AE62" s="10">
        <f t="shared" si="7"/>
        <v>-5.0489776507386508E-2</v>
      </c>
      <c r="AF62" s="12"/>
      <c r="AG62" s="8">
        <v>45362</v>
      </c>
      <c r="AH62" s="9">
        <v>245.717624</v>
      </c>
      <c r="AI62" s="10">
        <f t="shared" si="8"/>
        <v>-6.9579319997068567E-2</v>
      </c>
      <c r="AJ62" s="12"/>
      <c r="AK62" s="8">
        <v>45362</v>
      </c>
      <c r="AL62" s="9">
        <v>87.807649299999994</v>
      </c>
      <c r="AM62" s="117">
        <f t="shared" si="9"/>
        <v>3.5245867580036006E-3</v>
      </c>
      <c r="AN62" s="122">
        <f>SUMPRODUCT($B$100:$K$100, CHOOSE({1,2,3,4,5,6,7,8,9,10}, AM62, AI62, AE62, AA62, W62, S62, O62, K62, G62, C62))</f>
        <v>-5.7218915946991827E-2</v>
      </c>
    </row>
    <row r="63" spans="1:40" ht="15" customHeight="1" x14ac:dyDescent="0.2">
      <c r="A63" s="1">
        <v>45355</v>
      </c>
      <c r="B63" s="2">
        <v>1297.49874</v>
      </c>
      <c r="C63" s="3">
        <f t="shared" si="0"/>
        <v>0.35167772605594583</v>
      </c>
      <c r="D63" s="4"/>
      <c r="E63" s="1">
        <v>45355</v>
      </c>
      <c r="F63" s="2">
        <v>2838.1771399999998</v>
      </c>
      <c r="G63" s="3">
        <f t="shared" si="1"/>
        <v>7.2812126468790872E-3</v>
      </c>
      <c r="H63" s="5"/>
      <c r="I63" s="1">
        <v>45355</v>
      </c>
      <c r="J63" s="2">
        <v>252.728081</v>
      </c>
      <c r="K63" s="3">
        <f t="shared" si="2"/>
        <v>-1.4057532670715633E-2</v>
      </c>
      <c r="L63" s="5"/>
      <c r="M63" s="1">
        <v>45355</v>
      </c>
      <c r="N63" s="2">
        <v>50.549999</v>
      </c>
      <c r="O63" s="3">
        <f t="shared" si="3"/>
        <v>-3.1609233110934221E-2</v>
      </c>
      <c r="P63" s="5"/>
      <c r="Q63" s="1">
        <v>45355</v>
      </c>
      <c r="R63" s="2">
        <v>592.21917299999996</v>
      </c>
      <c r="S63" s="3">
        <f t="shared" si="4"/>
        <v>7.1331681182762452E-3</v>
      </c>
      <c r="T63" s="5"/>
      <c r="U63" s="1">
        <v>45355</v>
      </c>
      <c r="V63" s="2">
        <v>257.19931400000002</v>
      </c>
      <c r="W63" s="3">
        <f t="shared" si="5"/>
        <v>3.5890937695810976E-2</v>
      </c>
      <c r="X63" s="5"/>
      <c r="Y63" s="1">
        <v>45355</v>
      </c>
      <c r="Z63" s="2">
        <v>14.25</v>
      </c>
      <c r="AA63" s="3">
        <f t="shared" si="6"/>
        <v>-2.0618556701030966E-2</v>
      </c>
      <c r="AB63" s="5"/>
      <c r="AC63" s="1">
        <v>45355</v>
      </c>
      <c r="AD63" s="2">
        <v>362.45001000000002</v>
      </c>
      <c r="AE63" s="3">
        <f t="shared" si="7"/>
        <v>-6.2467665223288504E-2</v>
      </c>
      <c r="AF63" s="5"/>
      <c r="AG63" s="1">
        <v>45355</v>
      </c>
      <c r="AH63" s="2">
        <v>264.09303799999998</v>
      </c>
      <c r="AI63" s="3">
        <f t="shared" si="8"/>
        <v>2.2802576796140839E-2</v>
      </c>
      <c r="AJ63" s="5"/>
      <c r="AK63" s="1">
        <v>45355</v>
      </c>
      <c r="AL63" s="2">
        <v>87.499250599999996</v>
      </c>
      <c r="AM63" s="116">
        <f t="shared" si="9"/>
        <v>6.3845062291555621E-2</v>
      </c>
      <c r="AN63" s="122">
        <f>SUMPRODUCT($B$100:$K$100, CHOOSE({1,2,3,4,5,6,7,8,9,10}, AM63, AI63, AE63, AA63, W63, S63, O63, K63, G63, C63))</f>
        <v>3.5987769589863924E-2</v>
      </c>
    </row>
    <row r="64" spans="1:40" ht="15" customHeight="1" x14ac:dyDescent="0.2">
      <c r="A64" s="60">
        <v>45348</v>
      </c>
      <c r="B64" s="9">
        <v>959.91723100000002</v>
      </c>
      <c r="C64" s="10">
        <f t="shared" si="0"/>
        <v>-3.5330363789823904E-3</v>
      </c>
      <c r="D64" s="11"/>
      <c r="E64" s="8">
        <v>45348</v>
      </c>
      <c r="F64" s="9">
        <v>2817.6611499999999</v>
      </c>
      <c r="G64" s="10">
        <f t="shared" si="1"/>
        <v>-4.5596876335093017E-2</v>
      </c>
      <c r="H64" s="12"/>
      <c r="I64" s="8">
        <v>45348</v>
      </c>
      <c r="J64" s="9">
        <v>256.33146900000003</v>
      </c>
      <c r="K64" s="10">
        <f t="shared" si="2"/>
        <v>-2.4806563902545764E-2</v>
      </c>
      <c r="L64" s="12"/>
      <c r="M64" s="8">
        <v>45348</v>
      </c>
      <c r="N64" s="9">
        <v>52.200001</v>
      </c>
      <c r="O64" s="10">
        <f t="shared" si="3"/>
        <v>2.1526478337631216E-2</v>
      </c>
      <c r="P64" s="12"/>
      <c r="Q64" s="8">
        <v>45348</v>
      </c>
      <c r="R64" s="9">
        <v>588.02469399999995</v>
      </c>
      <c r="S64" s="10">
        <f t="shared" si="4"/>
        <v>-4.9852292283827371E-3</v>
      </c>
      <c r="T64" s="12"/>
      <c r="U64" s="8">
        <v>45348</v>
      </c>
      <c r="V64" s="9">
        <v>248.28802400000001</v>
      </c>
      <c r="W64" s="10">
        <f t="shared" si="5"/>
        <v>1.751436511280402E-2</v>
      </c>
      <c r="X64" s="12"/>
      <c r="Y64" s="8">
        <v>45348</v>
      </c>
      <c r="Z64" s="9">
        <v>14.55</v>
      </c>
      <c r="AA64" s="10">
        <f t="shared" si="6"/>
        <v>-0.17094012370029188</v>
      </c>
      <c r="AB64" s="12"/>
      <c r="AC64" s="8">
        <v>45348</v>
      </c>
      <c r="AD64" s="9">
        <v>386.60001</v>
      </c>
      <c r="AE64" s="10">
        <f t="shared" si="7"/>
        <v>-8.590844759819416E-3</v>
      </c>
      <c r="AF64" s="12"/>
      <c r="AG64" s="8">
        <v>45348</v>
      </c>
      <c r="AH64" s="9">
        <v>258.20529199999999</v>
      </c>
      <c r="AI64" s="10">
        <f t="shared" si="8"/>
        <v>-1.1022042572516044E-3</v>
      </c>
      <c r="AJ64" s="12"/>
      <c r="AK64" s="8">
        <v>45348</v>
      </c>
      <c r="AL64" s="9">
        <v>82.248114599999994</v>
      </c>
      <c r="AM64" s="117">
        <f t="shared" si="9"/>
        <v>4.3924534642138857E-2</v>
      </c>
      <c r="AN64" s="122">
        <f>SUMPRODUCT($B$100:$K$100, CHOOSE({1,2,3,4,5,6,7,8,9,10}, AM64, AI64, AE64, AA64, W64, S64, O64, K64, G64, C64))</f>
        <v>-1.7658950046979274E-2</v>
      </c>
    </row>
    <row r="65" spans="1:40" ht="15" customHeight="1" x14ac:dyDescent="0.2">
      <c r="A65" s="59">
        <v>45341</v>
      </c>
      <c r="B65" s="2">
        <v>963.32067800000004</v>
      </c>
      <c r="C65" s="3">
        <f t="shared" si="0"/>
        <v>4.4745979306555217E-3</v>
      </c>
      <c r="D65" s="4"/>
      <c r="E65" s="1">
        <v>45341</v>
      </c>
      <c r="F65" s="2">
        <v>2952.2757000000001</v>
      </c>
      <c r="G65" s="3">
        <f t="shared" si="1"/>
        <v>-7.2974176547891956E-3</v>
      </c>
      <c r="H65" s="5"/>
      <c r="I65" s="1">
        <v>45341</v>
      </c>
      <c r="J65" s="2">
        <v>262.851922</v>
      </c>
      <c r="K65" s="3">
        <f t="shared" si="2"/>
        <v>-1.2615065988028418E-2</v>
      </c>
      <c r="L65" s="5"/>
      <c r="M65" s="1">
        <v>45341</v>
      </c>
      <c r="N65" s="2">
        <v>51.099997999999999</v>
      </c>
      <c r="O65" s="3">
        <f t="shared" si="3"/>
        <v>-3.8986550467574599E-3</v>
      </c>
      <c r="P65" s="5"/>
      <c r="Q65" s="1">
        <v>45341</v>
      </c>
      <c r="R65" s="2">
        <v>590.97081900000001</v>
      </c>
      <c r="S65" s="3">
        <f t="shared" si="4"/>
        <v>5.6602107354823294E-2</v>
      </c>
      <c r="T65" s="5"/>
      <c r="U65" s="1">
        <v>45341</v>
      </c>
      <c r="V65" s="2">
        <v>244.01426900000001</v>
      </c>
      <c r="W65" s="3">
        <f t="shared" si="5"/>
        <v>5.8096703480514655E-3</v>
      </c>
      <c r="X65" s="5"/>
      <c r="Y65" s="1">
        <v>45341</v>
      </c>
      <c r="Z65" s="2">
        <v>17.549999</v>
      </c>
      <c r="AA65" s="3">
        <f t="shared" si="6"/>
        <v>0.10377352201257861</v>
      </c>
      <c r="AB65" s="5"/>
      <c r="AC65" s="1">
        <v>45341</v>
      </c>
      <c r="AD65" s="2">
        <v>389.95001000000002</v>
      </c>
      <c r="AE65" s="3">
        <f t="shared" si="7"/>
        <v>0.12539685425685421</v>
      </c>
      <c r="AF65" s="5"/>
      <c r="AG65" s="1">
        <v>45341</v>
      </c>
      <c r="AH65" s="2">
        <v>258.49020100000001</v>
      </c>
      <c r="AI65" s="3">
        <f t="shared" si="8"/>
        <v>-9.1008395419096555E-3</v>
      </c>
      <c r="AJ65" s="5"/>
      <c r="AK65" s="1">
        <v>45342</v>
      </c>
      <c r="AL65" s="2">
        <v>78.787414100000007</v>
      </c>
      <c r="AM65" s="116">
        <f t="shared" si="9"/>
        <v>8.5439245279889331E-2</v>
      </c>
      <c r="AN65" s="122">
        <f>SUMPRODUCT($B$100:$K$100, CHOOSE({1,2,3,4,5,6,7,8,9,10}, AM65, AI65, AE65, AA65, W65, S65, O65, K65, G65, C65))</f>
        <v>3.4858401895136774E-2</v>
      </c>
    </row>
    <row r="66" spans="1:40" ht="15" customHeight="1" x14ac:dyDescent="0.2">
      <c r="A66" s="8">
        <v>45334</v>
      </c>
      <c r="B66" s="9">
        <v>959.02940699999999</v>
      </c>
      <c r="C66" s="10">
        <f t="shared" si="0"/>
        <v>1.5777682015863492E-2</v>
      </c>
      <c r="D66" s="11"/>
      <c r="E66" s="8">
        <v>45334</v>
      </c>
      <c r="F66" s="9">
        <v>2973.9780599999999</v>
      </c>
      <c r="G66" s="10">
        <f t="shared" si="1"/>
        <v>1.905713609395665E-2</v>
      </c>
      <c r="H66" s="12"/>
      <c r="I66" s="8">
        <v>45334</v>
      </c>
      <c r="J66" s="9">
        <v>266.21018099999998</v>
      </c>
      <c r="K66" s="10">
        <f t="shared" si="2"/>
        <v>0.10714647822417867</v>
      </c>
      <c r="L66" s="12"/>
      <c r="M66" s="8">
        <v>45334</v>
      </c>
      <c r="N66" s="9">
        <v>51.299999</v>
      </c>
      <c r="O66" s="10">
        <f t="shared" si="3"/>
        <v>-2.3786870100606428E-2</v>
      </c>
      <c r="P66" s="12"/>
      <c r="Q66" s="8">
        <v>45334</v>
      </c>
      <c r="R66" s="9">
        <v>559.31254999999999</v>
      </c>
      <c r="S66" s="10">
        <f t="shared" si="4"/>
        <v>2.057559797101538E-3</v>
      </c>
      <c r="T66" s="12"/>
      <c r="U66" s="8">
        <v>45334</v>
      </c>
      <c r="V66" s="9">
        <v>242.604815</v>
      </c>
      <c r="W66" s="10">
        <f t="shared" si="5"/>
        <v>-2.7519661280195895E-2</v>
      </c>
      <c r="X66" s="12"/>
      <c r="Y66" s="8">
        <v>45334</v>
      </c>
      <c r="Z66" s="9">
        <v>15.9</v>
      </c>
      <c r="AA66" s="10">
        <f t="shared" si="6"/>
        <v>2.5806451612903292E-2</v>
      </c>
      <c r="AB66" s="12"/>
      <c r="AC66" s="8">
        <v>45334</v>
      </c>
      <c r="AD66" s="9">
        <v>346.5</v>
      </c>
      <c r="AE66" s="10">
        <f t="shared" si="7"/>
        <v>4.4933757213110326E-3</v>
      </c>
      <c r="AF66" s="12"/>
      <c r="AG66" s="8">
        <v>45334</v>
      </c>
      <c r="AH66" s="9">
        <v>260.864285</v>
      </c>
      <c r="AI66" s="10">
        <f t="shared" si="8"/>
        <v>4.1751114204320983E-2</v>
      </c>
      <c r="AJ66" s="12"/>
      <c r="AK66" s="8">
        <v>45334</v>
      </c>
      <c r="AL66" s="9">
        <v>72.585742999999994</v>
      </c>
      <c r="AM66" s="117">
        <f t="shared" si="9"/>
        <v>6.6543756652912567E-3</v>
      </c>
      <c r="AN66" s="122">
        <f>SUMPRODUCT($B$100:$K$100, CHOOSE({1,2,3,4,5,6,7,8,9,10}, AM66, AI66, AE66, AA66, W66, S66, O66, K66, G66, C66))</f>
        <v>1.7143764195412459E-2</v>
      </c>
    </row>
    <row r="67" spans="1:40" ht="15" customHeight="1" x14ac:dyDescent="0.2">
      <c r="A67" s="1">
        <v>45327</v>
      </c>
      <c r="B67" s="2">
        <v>944.13317400000005</v>
      </c>
      <c r="C67" s="3">
        <f t="shared" si="0"/>
        <v>-4.0358970341904277E-2</v>
      </c>
      <c r="D67" s="4"/>
      <c r="E67" s="1">
        <v>45327</v>
      </c>
      <c r="F67" s="2">
        <v>2918.3624300000001</v>
      </c>
      <c r="G67" s="3">
        <f t="shared" si="1"/>
        <v>5.2276333248879592E-3</v>
      </c>
      <c r="H67" s="5"/>
      <c r="I67" s="1">
        <v>45327</v>
      </c>
      <c r="J67" s="2">
        <v>240.44711899999999</v>
      </c>
      <c r="K67" s="3">
        <f t="shared" si="2"/>
        <v>1.5109219482689173E-2</v>
      </c>
      <c r="L67" s="5"/>
      <c r="M67" s="1">
        <v>45327</v>
      </c>
      <c r="N67" s="2">
        <v>52.549999</v>
      </c>
      <c r="O67" s="3">
        <f t="shared" si="3"/>
        <v>-1.2218082477103764E-2</v>
      </c>
      <c r="P67" s="5"/>
      <c r="Q67" s="1">
        <v>45327</v>
      </c>
      <c r="R67" s="2">
        <v>558.16409399999998</v>
      </c>
      <c r="S67" s="3">
        <f t="shared" si="4"/>
        <v>2.8808136230465298E-2</v>
      </c>
      <c r="T67" s="5"/>
      <c r="U67" s="1">
        <v>45327</v>
      </c>
      <c r="V67" s="2">
        <v>249.47014899999999</v>
      </c>
      <c r="W67" s="3">
        <f t="shared" si="5"/>
        <v>6.6043649400928661E-3</v>
      </c>
      <c r="X67" s="5"/>
      <c r="Y67" s="1">
        <v>45327</v>
      </c>
      <c r="Z67" s="2">
        <v>15.5</v>
      </c>
      <c r="AA67" s="3">
        <f t="shared" si="6"/>
        <v>0.10320284697508897</v>
      </c>
      <c r="AB67" s="5"/>
      <c r="AC67" s="1">
        <v>45327</v>
      </c>
      <c r="AD67" s="2">
        <v>344.95001000000002</v>
      </c>
      <c r="AE67" s="3">
        <f t="shared" si="7"/>
        <v>-1.5272566807666643E-2</v>
      </c>
      <c r="AF67" s="5"/>
      <c r="AG67" s="1">
        <v>45327</v>
      </c>
      <c r="AH67" s="2">
        <v>250.409413</v>
      </c>
      <c r="AI67" s="3">
        <f t="shared" si="8"/>
        <v>4.0038835351307256E-2</v>
      </c>
      <c r="AJ67" s="5"/>
      <c r="AK67" s="1">
        <v>45327</v>
      </c>
      <c r="AL67" s="2">
        <v>72.105923099999998</v>
      </c>
      <c r="AM67" s="116">
        <f t="shared" si="9"/>
        <v>9.028113684971939E-2</v>
      </c>
      <c r="AN67" s="122">
        <f>SUMPRODUCT($B$100:$K$100, CHOOSE({1,2,3,4,5,6,7,8,9,10}, AM67, AI67, AE67, AA67, W67, S67, O67, K67, G67, C67))</f>
        <v>2.2142255352757618E-2</v>
      </c>
    </row>
    <row r="68" spans="1:40" ht="15" customHeight="1" x14ac:dyDescent="0.2">
      <c r="A68" s="60">
        <v>45320</v>
      </c>
      <c r="B68" s="9">
        <v>983.83994099999995</v>
      </c>
      <c r="C68" s="10">
        <f t="shared" si="0"/>
        <v>-8.3030973227987692E-3</v>
      </c>
      <c r="D68" s="11"/>
      <c r="E68" s="8">
        <v>45320</v>
      </c>
      <c r="F68" s="9">
        <v>2903.1856400000001</v>
      </c>
      <c r="G68" s="10">
        <f t="shared" si="1"/>
        <v>-4.3740643990926031E-3</v>
      </c>
      <c r="H68" s="12"/>
      <c r="I68" s="8">
        <v>45320</v>
      </c>
      <c r="J68" s="9">
        <v>236.868225</v>
      </c>
      <c r="K68" s="10">
        <f t="shared" si="2"/>
        <v>2.7978702579776193E-2</v>
      </c>
      <c r="L68" s="12"/>
      <c r="M68" s="8">
        <v>45320</v>
      </c>
      <c r="N68" s="9">
        <v>53.200001</v>
      </c>
      <c r="O68" s="10">
        <f t="shared" si="3"/>
        <v>6.5065063762461239E-2</v>
      </c>
      <c r="P68" s="12"/>
      <c r="Q68" s="8">
        <v>45320</v>
      </c>
      <c r="R68" s="9">
        <v>542.53468099999998</v>
      </c>
      <c r="S68" s="10">
        <f t="shared" si="4"/>
        <v>-8.8583157044805128E-2</v>
      </c>
      <c r="T68" s="12"/>
      <c r="U68" s="8">
        <v>45320</v>
      </c>
      <c r="V68" s="9">
        <v>247.83336700000001</v>
      </c>
      <c r="W68" s="10">
        <f t="shared" si="5"/>
        <v>3.395288170972921E-2</v>
      </c>
      <c r="X68" s="12"/>
      <c r="Y68" s="8">
        <v>45320</v>
      </c>
      <c r="Z68" s="9">
        <v>14.05</v>
      </c>
      <c r="AA68" s="10">
        <f t="shared" si="6"/>
        <v>-3.7671232876712257E-2</v>
      </c>
      <c r="AB68" s="12"/>
      <c r="AC68" s="8">
        <v>45320</v>
      </c>
      <c r="AD68" s="9">
        <v>350.29998999999998</v>
      </c>
      <c r="AE68" s="10">
        <f t="shared" si="7"/>
        <v>-1.9943304843305087E-3</v>
      </c>
      <c r="AF68" s="12"/>
      <c r="AG68" s="8">
        <v>45320</v>
      </c>
      <c r="AH68" s="9">
        <v>240.76929100000001</v>
      </c>
      <c r="AI68" s="10">
        <f t="shared" si="8"/>
        <v>9.9124118252390092E-2</v>
      </c>
      <c r="AJ68" s="12"/>
      <c r="AK68" s="8">
        <v>45320</v>
      </c>
      <c r="AL68" s="9">
        <v>66.135165200000003</v>
      </c>
      <c r="AM68" s="117">
        <f t="shared" si="9"/>
        <v>8.4039258694713626E-2</v>
      </c>
      <c r="AN68" s="122">
        <f>SUMPRODUCT($B$100:$K$100, CHOOSE({1,2,3,4,5,6,7,8,9,10}, AM68, AI68, AE68, AA68, W68, S68, O68, K68, G68, C68))</f>
        <v>1.6923414287133114E-2</v>
      </c>
    </row>
    <row r="69" spans="1:40" ht="15" customHeight="1" x14ac:dyDescent="0.2">
      <c r="A69" s="59">
        <v>45314</v>
      </c>
      <c r="B69" s="2">
        <v>992.07725500000004</v>
      </c>
      <c r="C69" s="3">
        <f t="shared" si="0"/>
        <v>-4.4013501024333879E-2</v>
      </c>
      <c r="D69" s="4"/>
      <c r="E69" s="1">
        <v>45314</v>
      </c>
      <c r="F69" s="2">
        <v>2915.9401499999999</v>
      </c>
      <c r="G69" s="3">
        <f t="shared" si="1"/>
        <v>-6.0405250377624231E-2</v>
      </c>
      <c r="H69" s="5"/>
      <c r="I69" s="1">
        <v>45314</v>
      </c>
      <c r="J69" s="2">
        <v>230.421335</v>
      </c>
      <c r="K69" s="3">
        <f t="shared" si="2"/>
        <v>-1.4536385122800088E-2</v>
      </c>
      <c r="L69" s="5"/>
      <c r="M69" s="1">
        <v>45314</v>
      </c>
      <c r="N69" s="2">
        <v>49.950001</v>
      </c>
      <c r="O69" s="3">
        <f t="shared" si="3"/>
        <v>-1.5763527093596075E-2</v>
      </c>
      <c r="P69" s="5"/>
      <c r="Q69" s="1">
        <v>45314</v>
      </c>
      <c r="R69" s="2">
        <v>595.26514699999996</v>
      </c>
      <c r="S69" s="3">
        <f t="shared" si="4"/>
        <v>6.3312507807744556E-3</v>
      </c>
      <c r="T69" s="5"/>
      <c r="U69" s="1">
        <v>45314</v>
      </c>
      <c r="V69" s="2">
        <v>239.69503</v>
      </c>
      <c r="W69" s="3">
        <f t="shared" si="5"/>
        <v>-4.7196533186880663E-3</v>
      </c>
      <c r="X69" s="5"/>
      <c r="Y69" s="1">
        <v>45314</v>
      </c>
      <c r="Z69" s="2">
        <v>14.6</v>
      </c>
      <c r="AA69" s="3">
        <f t="shared" si="6"/>
        <v>-2.6666666666666727E-2</v>
      </c>
      <c r="AB69" s="5"/>
      <c r="AC69" s="1">
        <v>45314</v>
      </c>
      <c r="AD69" s="2">
        <v>351</v>
      </c>
      <c r="AE69" s="3">
        <f t="shared" si="7"/>
        <v>-3.7433128683206585E-2</v>
      </c>
      <c r="AF69" s="5"/>
      <c r="AG69" s="1">
        <v>45314</v>
      </c>
      <c r="AH69" s="2">
        <v>219.055598</v>
      </c>
      <c r="AI69" s="3">
        <f t="shared" si="8"/>
        <v>-3.3051020874714232E-2</v>
      </c>
      <c r="AJ69" s="5"/>
      <c r="AK69" s="1">
        <v>45313</v>
      </c>
      <c r="AL69" s="2">
        <v>61.008090500000002</v>
      </c>
      <c r="AM69" s="116">
        <f t="shared" si="9"/>
        <v>2.5886268117998545E-2</v>
      </c>
      <c r="AN69" s="122">
        <f>SUMPRODUCT($B$100:$K$100, CHOOSE({1,2,3,4,5,6,7,8,9,10}, AM69, AI69, AE69, AA69, W69, S69, O69, K69, G69, C69))</f>
        <v>-2.043716142628569E-2</v>
      </c>
    </row>
    <row r="70" spans="1:40" ht="15" customHeight="1" x14ac:dyDescent="0.2">
      <c r="A70" s="60">
        <v>45306</v>
      </c>
      <c r="B70" s="9">
        <v>1037.7523699999999</v>
      </c>
      <c r="C70" s="10">
        <f t="shared" si="0"/>
        <v>-5.4171905811686849E-2</v>
      </c>
      <c r="D70" s="11"/>
      <c r="E70" s="8">
        <v>45306</v>
      </c>
      <c r="F70" s="9">
        <v>3103.4019199999998</v>
      </c>
      <c r="G70" s="10">
        <f t="shared" si="1"/>
        <v>-4.2406493384663402E-2</v>
      </c>
      <c r="H70" s="12"/>
      <c r="I70" s="8">
        <v>45306</v>
      </c>
      <c r="J70" s="9">
        <v>233.82023599999999</v>
      </c>
      <c r="K70" s="10">
        <f t="shared" si="2"/>
        <v>2.6855728378199162E-2</v>
      </c>
      <c r="L70" s="12"/>
      <c r="M70" s="8">
        <v>45306</v>
      </c>
      <c r="N70" s="9">
        <v>50.75</v>
      </c>
      <c r="O70" s="10">
        <f t="shared" si="3"/>
        <v>-5.4054089317648102E-2</v>
      </c>
      <c r="P70" s="12"/>
      <c r="Q70" s="8">
        <v>45306</v>
      </c>
      <c r="R70" s="9">
        <v>591.52008499999999</v>
      </c>
      <c r="S70" s="10">
        <f t="shared" si="4"/>
        <v>1.9624667581324751E-2</v>
      </c>
      <c r="T70" s="12"/>
      <c r="U70" s="8">
        <v>45306</v>
      </c>
      <c r="V70" s="9">
        <v>240.831672</v>
      </c>
      <c r="W70" s="10">
        <f t="shared" si="5"/>
        <v>-2.8251623599981235E-2</v>
      </c>
      <c r="X70" s="12"/>
      <c r="Y70" s="8">
        <v>45306</v>
      </c>
      <c r="Z70" s="9">
        <v>15</v>
      </c>
      <c r="AA70" s="10">
        <f t="shared" si="6"/>
        <v>-5.362776025236593E-2</v>
      </c>
      <c r="AB70" s="12"/>
      <c r="AC70" s="8">
        <v>45306</v>
      </c>
      <c r="AD70" s="9">
        <v>364.64999</v>
      </c>
      <c r="AE70" s="10">
        <f t="shared" si="7"/>
        <v>-8.0250813921359798E-3</v>
      </c>
      <c r="AF70" s="12"/>
      <c r="AG70" s="8">
        <v>45306</v>
      </c>
      <c r="AH70" s="9">
        <v>226.54307800000001</v>
      </c>
      <c r="AI70" s="10">
        <f t="shared" si="8"/>
        <v>8.3482591147798768E-2</v>
      </c>
      <c r="AJ70" s="12"/>
      <c r="AK70" s="8">
        <v>45307</v>
      </c>
      <c r="AL70" s="9">
        <v>59.468668600000001</v>
      </c>
      <c r="AM70" s="117">
        <f t="shared" si="9"/>
        <v>8.7388045367781109E-2</v>
      </c>
      <c r="AN70" s="122">
        <f>SUMPRODUCT($B$100:$K$100, CHOOSE({1,2,3,4,5,6,7,8,9,10}, AM70, AI70, AE70, AA70, W70, S70, O70, K70, G70, C70))</f>
        <v>-2.318592128337774E-3</v>
      </c>
    </row>
    <row r="71" spans="1:40" ht="15" customHeight="1" x14ac:dyDescent="0.2">
      <c r="A71" s="1">
        <v>45299</v>
      </c>
      <c r="B71" s="2">
        <v>1097.1892</v>
      </c>
      <c r="C71" s="3">
        <f t="shared" si="0"/>
        <v>6.789167711814148E-3</v>
      </c>
      <c r="D71" s="4"/>
      <c r="E71" s="1">
        <v>45299</v>
      </c>
      <c r="F71" s="2">
        <v>3240.8343399999999</v>
      </c>
      <c r="G71" s="3">
        <f t="shared" si="1"/>
        <v>-2.3170568764212862E-2</v>
      </c>
      <c r="H71" s="5"/>
      <c r="I71" s="1">
        <v>45299</v>
      </c>
      <c r="J71" s="2">
        <v>227.705051</v>
      </c>
      <c r="K71" s="3">
        <f t="shared" si="2"/>
        <v>1.9382394306369344E-2</v>
      </c>
      <c r="L71" s="5"/>
      <c r="M71" s="1">
        <v>45299</v>
      </c>
      <c r="N71" s="2">
        <v>53.650002000000001</v>
      </c>
      <c r="O71" s="3">
        <f t="shared" si="3"/>
        <v>-1.1970479041813586E-2</v>
      </c>
      <c r="P71" s="5"/>
      <c r="Q71" s="1">
        <v>45299</v>
      </c>
      <c r="R71" s="2">
        <v>580.13512600000001</v>
      </c>
      <c r="S71" s="3">
        <f t="shared" si="4"/>
        <v>-1.52568220972088E-2</v>
      </c>
      <c r="T71" s="5"/>
      <c r="U71" s="1">
        <v>45299</v>
      </c>
      <c r="V71" s="2">
        <v>247.83336700000001</v>
      </c>
      <c r="W71" s="3">
        <f t="shared" si="5"/>
        <v>2.5202106295711513E-2</v>
      </c>
      <c r="X71" s="5"/>
      <c r="Y71" s="1">
        <v>45299</v>
      </c>
      <c r="Z71" s="2">
        <v>15.85</v>
      </c>
      <c r="AA71" s="3">
        <f t="shared" si="6"/>
        <v>-7.3099415204678442E-2</v>
      </c>
      <c r="AB71" s="5"/>
      <c r="AC71" s="1">
        <v>45299</v>
      </c>
      <c r="AD71" s="2">
        <v>367.60001</v>
      </c>
      <c r="AE71" s="3">
        <f t="shared" si="7"/>
        <v>-2.6740798868392979E-2</v>
      </c>
      <c r="AF71" s="5"/>
      <c r="AG71" s="1">
        <v>45299</v>
      </c>
      <c r="AH71" s="2">
        <v>209.08788000000001</v>
      </c>
      <c r="AI71" s="3">
        <f t="shared" si="8"/>
        <v>3.2108984824161579E-2</v>
      </c>
      <c r="AJ71" s="5"/>
      <c r="AK71" s="1">
        <v>45299</v>
      </c>
      <c r="AL71" s="2">
        <v>54.6894633</v>
      </c>
      <c r="AM71" s="116">
        <f t="shared" si="9"/>
        <v>0.11432470354581614</v>
      </c>
      <c r="AN71" s="122">
        <f>SUMPRODUCT($B$100:$K$100, CHOOSE({1,2,3,4,5,6,7,8,9,10}, AM71, AI71, AE71, AA71, W71, S71, O71, K71, G71, C71))</f>
        <v>4.7569272707566048E-3</v>
      </c>
    </row>
    <row r="72" spans="1:40" ht="15" customHeight="1" x14ac:dyDescent="0.2">
      <c r="A72" s="8">
        <v>45292</v>
      </c>
      <c r="B72" s="9">
        <v>1089.79043</v>
      </c>
      <c r="C72" s="10">
        <f t="shared" si="0"/>
        <v>5.4342710139354544E-4</v>
      </c>
      <c r="D72" s="11"/>
      <c r="E72" s="8">
        <v>45292</v>
      </c>
      <c r="F72" s="9">
        <v>3317.7075100000002</v>
      </c>
      <c r="G72" s="10">
        <f t="shared" si="1"/>
        <v>-1.3769664046837882E-2</v>
      </c>
      <c r="H72" s="12"/>
      <c r="I72" s="8">
        <v>45292</v>
      </c>
      <c r="J72" s="9">
        <v>223.37549899999999</v>
      </c>
      <c r="K72" s="10">
        <f t="shared" si="2"/>
        <v>-3.1190285781984683E-2</v>
      </c>
      <c r="L72" s="12"/>
      <c r="M72" s="8">
        <v>45292</v>
      </c>
      <c r="N72" s="9">
        <v>54.299999</v>
      </c>
      <c r="O72" s="10">
        <f t="shared" si="3"/>
        <v>-3.2947514409705669E-2</v>
      </c>
      <c r="P72" s="12"/>
      <c r="Q72" s="8">
        <v>45292</v>
      </c>
      <c r="R72" s="9">
        <v>589.12327500000004</v>
      </c>
      <c r="S72" s="10">
        <f t="shared" si="4"/>
        <v>-1.650545157903982E-2</v>
      </c>
      <c r="T72" s="12"/>
      <c r="U72" s="8">
        <v>45292</v>
      </c>
      <c r="V72" s="9">
        <v>241.74098499999999</v>
      </c>
      <c r="W72" s="10">
        <f t="shared" si="5"/>
        <v>2.8234461461247529E-2</v>
      </c>
      <c r="X72" s="12"/>
      <c r="Y72" s="8">
        <v>45292</v>
      </c>
      <c r="Z72" s="9">
        <v>17.100000000000001</v>
      </c>
      <c r="AA72" s="10">
        <f t="shared" si="6"/>
        <v>6.8750000000000089E-2</v>
      </c>
      <c r="AB72" s="12"/>
      <c r="AC72" s="8">
        <v>45292</v>
      </c>
      <c r="AD72" s="9">
        <v>377.70001000000002</v>
      </c>
      <c r="AE72" s="10">
        <f t="shared" si="7"/>
        <v>6.4243507022922142E-2</v>
      </c>
      <c r="AF72" s="12"/>
      <c r="AG72" s="8">
        <v>45292</v>
      </c>
      <c r="AH72" s="9">
        <v>202.58314100000001</v>
      </c>
      <c r="AI72" s="10">
        <f t="shared" si="8"/>
        <v>5.5596198580755374E-2</v>
      </c>
      <c r="AJ72" s="12"/>
      <c r="AK72" s="8">
        <v>45293</v>
      </c>
      <c r="AL72" s="9">
        <v>49.078570300000003</v>
      </c>
      <c r="AM72" s="117">
        <f t="shared" si="9"/>
        <v>-8.5820430146644755E-3</v>
      </c>
      <c r="AN72" s="122">
        <f>SUMPRODUCT($B$100:$K$100, CHOOSE({1,2,3,4,5,6,7,8,9,10}, AM72, AI72, AE72, AA72, W72, S72, O72, K72, G72, C72))</f>
        <v>1.1437263533408619E-2</v>
      </c>
    </row>
    <row r="73" spans="1:40" ht="15" customHeight="1" x14ac:dyDescent="0.2">
      <c r="A73" s="59">
        <v>45286</v>
      </c>
      <c r="B73" s="2">
        <v>1089.1985299999999</v>
      </c>
      <c r="C73" s="3">
        <f t="shared" si="0"/>
        <v>8.0279836891806511E-2</v>
      </c>
      <c r="D73" s="4"/>
      <c r="E73" s="1">
        <v>45286</v>
      </c>
      <c r="F73" s="2">
        <v>3364.0290599999998</v>
      </c>
      <c r="G73" s="3">
        <f t="shared" si="1"/>
        <v>1.8286268618188606E-2</v>
      </c>
      <c r="H73" s="5"/>
      <c r="I73" s="1">
        <v>45286</v>
      </c>
      <c r="J73" s="2">
        <v>230.566948</v>
      </c>
      <c r="K73" s="3">
        <f t="shared" si="2"/>
        <v>1.8696642284677489E-2</v>
      </c>
      <c r="L73" s="5"/>
      <c r="M73" s="1">
        <v>45286</v>
      </c>
      <c r="N73" s="2">
        <v>56.150002000000001</v>
      </c>
      <c r="O73" s="3">
        <f t="shared" si="3"/>
        <v>6.0434389793496024E-2</v>
      </c>
      <c r="P73" s="5"/>
      <c r="Q73" s="1">
        <v>45286</v>
      </c>
      <c r="R73" s="2">
        <v>599.01020900000003</v>
      </c>
      <c r="S73" s="3">
        <f t="shared" si="4"/>
        <v>-2.6693728821108875E-2</v>
      </c>
      <c r="T73" s="5"/>
      <c r="U73" s="1">
        <v>45286</v>
      </c>
      <c r="V73" s="2">
        <v>235.102979</v>
      </c>
      <c r="W73" s="3">
        <f t="shared" si="5"/>
        <v>3.9054569906511238E-2</v>
      </c>
      <c r="X73" s="5"/>
      <c r="Y73" s="1">
        <v>45286</v>
      </c>
      <c r="Z73" s="2">
        <v>16</v>
      </c>
      <c r="AA73" s="3">
        <f t="shared" si="6"/>
        <v>0.17647058823529416</v>
      </c>
      <c r="AB73" s="5"/>
      <c r="AC73" s="1">
        <v>45286</v>
      </c>
      <c r="AD73" s="2">
        <v>354.89999</v>
      </c>
      <c r="AE73" s="3">
        <f t="shared" si="7"/>
        <v>-2.8336783025325163E-2</v>
      </c>
      <c r="AF73" s="5"/>
      <c r="AG73" s="1">
        <v>45286</v>
      </c>
      <c r="AH73" s="2">
        <v>191.91348099999999</v>
      </c>
      <c r="AI73" s="3">
        <f t="shared" si="8"/>
        <v>5.3934758989404585E-3</v>
      </c>
      <c r="AJ73" s="5"/>
      <c r="AK73" s="1">
        <v>45286</v>
      </c>
      <c r="AL73" s="2">
        <v>49.503410700000003</v>
      </c>
      <c r="AM73" s="116">
        <f t="shared" si="9"/>
        <v>1.4171614962450452E-2</v>
      </c>
      <c r="AN73" s="122">
        <f>SUMPRODUCT($B$100:$K$100, CHOOSE({1,2,3,4,5,6,7,8,9,10}, AM73, AI73, AE73, AA73, W73, S73, O73, K73, G73, C73))</f>
        <v>3.5775687474493091E-2</v>
      </c>
    </row>
    <row r="74" spans="1:40" ht="15" customHeight="1" x14ac:dyDescent="0.2">
      <c r="A74" s="60">
        <v>45278</v>
      </c>
      <c r="B74" s="9">
        <v>1008.25591</v>
      </c>
      <c r="C74" s="10">
        <f t="shared" si="0"/>
        <v>-7.7184535493218798E-3</v>
      </c>
      <c r="D74" s="11"/>
      <c r="E74" s="8">
        <v>45278</v>
      </c>
      <c r="F74" s="9">
        <v>3303.6182100000001</v>
      </c>
      <c r="G74" s="10">
        <f t="shared" si="1"/>
        <v>8.2682331040799806E-3</v>
      </c>
      <c r="H74" s="12"/>
      <c r="I74" s="8">
        <v>45278</v>
      </c>
      <c r="J74" s="9">
        <v>226.335239</v>
      </c>
      <c r="K74" s="10">
        <f t="shared" si="2"/>
        <v>3.6054194729919109E-2</v>
      </c>
      <c r="L74" s="12"/>
      <c r="M74" s="8">
        <v>45278</v>
      </c>
      <c r="N74" s="9">
        <v>52.950001</v>
      </c>
      <c r="O74" s="10">
        <f t="shared" si="3"/>
        <v>3.2163782303387567E-2</v>
      </c>
      <c r="P74" s="12"/>
      <c r="Q74" s="8">
        <v>45278</v>
      </c>
      <c r="R74" s="9">
        <v>615.43855900000005</v>
      </c>
      <c r="S74" s="10">
        <f t="shared" si="4"/>
        <v>1.082585130229119E-2</v>
      </c>
      <c r="T74" s="12"/>
      <c r="U74" s="8">
        <v>45278</v>
      </c>
      <c r="V74" s="9">
        <v>226.26624799999999</v>
      </c>
      <c r="W74" s="10">
        <f t="shared" si="5"/>
        <v>9.9144247250253503E-3</v>
      </c>
      <c r="X74" s="12"/>
      <c r="Y74" s="8">
        <v>45278</v>
      </c>
      <c r="Z74" s="9">
        <v>13.6</v>
      </c>
      <c r="AA74" s="10">
        <f t="shared" si="6"/>
        <v>-3.2028469750889799E-2</v>
      </c>
      <c r="AB74" s="12"/>
      <c r="AC74" s="8">
        <v>45278</v>
      </c>
      <c r="AD74" s="9">
        <v>365.25</v>
      </c>
      <c r="AE74" s="10">
        <f t="shared" si="7"/>
        <v>-1.0832769126608022E-2</v>
      </c>
      <c r="AF74" s="12"/>
      <c r="AG74" s="8">
        <v>45278</v>
      </c>
      <c r="AH74" s="9">
        <v>190.88395299999999</v>
      </c>
      <c r="AI74" s="10">
        <f t="shared" si="8"/>
        <v>1.442427451712347E-2</v>
      </c>
      <c r="AJ74" s="12"/>
      <c r="AK74" s="8">
        <v>45278</v>
      </c>
      <c r="AL74" s="9">
        <v>48.811670499999998</v>
      </c>
      <c r="AM74" s="117">
        <f t="shared" si="9"/>
        <v>-1.2272452936312739E-3</v>
      </c>
      <c r="AN74" s="122">
        <f>SUMPRODUCT($B$100:$K$100, CHOOSE({1,2,3,4,5,6,7,8,9,10}, AM74, AI74, AE74, AA74, W74, S74, O74, K74, G74, C74))</f>
        <v>5.9843822961375701E-3</v>
      </c>
    </row>
    <row r="75" spans="1:40" ht="15" customHeight="1" x14ac:dyDescent="0.2">
      <c r="A75" s="1">
        <v>45271</v>
      </c>
      <c r="B75" s="2">
        <v>1016.09862</v>
      </c>
      <c r="C75" s="3">
        <f t="shared" si="0"/>
        <v>3.3254778204284907E-2</v>
      </c>
      <c r="D75" s="4"/>
      <c r="E75" s="1">
        <v>45271</v>
      </c>
      <c r="F75" s="2">
        <v>3276.5271200000002</v>
      </c>
      <c r="G75" s="3">
        <f t="shared" si="1"/>
        <v>2.534031652164126E-2</v>
      </c>
      <c r="H75" s="5"/>
      <c r="I75" s="1">
        <v>45271</v>
      </c>
      <c r="J75" s="2">
        <v>218.45887999999999</v>
      </c>
      <c r="K75" s="3">
        <f t="shared" si="2"/>
        <v>5.6672925427728948E-2</v>
      </c>
      <c r="L75" s="5"/>
      <c r="M75" s="1">
        <v>45271</v>
      </c>
      <c r="N75" s="2">
        <v>51.299999</v>
      </c>
      <c r="O75" s="3">
        <f t="shared" si="3"/>
        <v>6.5420495725005301E-2</v>
      </c>
      <c r="P75" s="5"/>
      <c r="Q75" s="1">
        <v>45271</v>
      </c>
      <c r="R75" s="2">
        <v>608.84726899999998</v>
      </c>
      <c r="S75" s="3">
        <f t="shared" si="4"/>
        <v>-4.5717867781797095E-3</v>
      </c>
      <c r="T75" s="5"/>
      <c r="U75" s="1">
        <v>45271</v>
      </c>
      <c r="V75" s="2">
        <v>224.044971</v>
      </c>
      <c r="W75" s="3">
        <f t="shared" si="5"/>
        <v>5.0653634011126325E-2</v>
      </c>
      <c r="X75" s="5"/>
      <c r="Y75" s="1">
        <v>45271</v>
      </c>
      <c r="Z75" s="2">
        <v>14.05</v>
      </c>
      <c r="AA75" s="3">
        <f t="shared" si="6"/>
        <v>8.9147286821705363E-2</v>
      </c>
      <c r="AB75" s="5"/>
      <c r="AC75" s="1">
        <v>45271</v>
      </c>
      <c r="AD75" s="2">
        <v>369.25</v>
      </c>
      <c r="AE75" s="3">
        <f t="shared" si="7"/>
        <v>-2.2889627491125331E-2</v>
      </c>
      <c r="AF75" s="5"/>
      <c r="AG75" s="1">
        <v>45271</v>
      </c>
      <c r="AH75" s="2">
        <v>188.16974099999999</v>
      </c>
      <c r="AI75" s="3">
        <f t="shared" si="8"/>
        <v>2.6027043606231093E-2</v>
      </c>
      <c r="AJ75" s="5"/>
      <c r="AK75" s="1">
        <v>45271</v>
      </c>
      <c r="AL75" s="2">
        <v>48.871648</v>
      </c>
      <c r="AM75" s="116">
        <f t="shared" si="9"/>
        <v>2.913316248726594E-2</v>
      </c>
      <c r="AN75" s="122">
        <f>SUMPRODUCT($B$100:$K$100, CHOOSE({1,2,3,4,5,6,7,8,9,10}, AM75, AI75, AE75, AA75, W75, S75, O75, K75, G75, C75))</f>
        <v>3.481882285356841E-2</v>
      </c>
    </row>
    <row r="76" spans="1:40" ht="15" customHeight="1" x14ac:dyDescent="0.2">
      <c r="A76" s="8">
        <v>45264</v>
      </c>
      <c r="B76" s="9">
        <v>983.39600399999995</v>
      </c>
      <c r="C76" s="10">
        <f t="shared" si="0"/>
        <v>2.7733357298965755E-2</v>
      </c>
      <c r="D76" s="11"/>
      <c r="E76" s="8">
        <v>45264</v>
      </c>
      <c r="F76" s="9">
        <v>3195.5508500000001</v>
      </c>
      <c r="G76" s="10">
        <f t="shared" si="1"/>
        <v>1.8466029903344117E-2</v>
      </c>
      <c r="H76" s="12"/>
      <c r="I76" s="8">
        <v>45264</v>
      </c>
      <c r="J76" s="9">
        <v>206.74219500000001</v>
      </c>
      <c r="K76" s="10">
        <f t="shared" si="2"/>
        <v>3.6673669128898467E-2</v>
      </c>
      <c r="L76" s="12"/>
      <c r="M76" s="8">
        <v>45264</v>
      </c>
      <c r="N76" s="9">
        <v>48.150002000000001</v>
      </c>
      <c r="O76" s="10">
        <f t="shared" si="3"/>
        <v>0.11846697139296114</v>
      </c>
      <c r="P76" s="12"/>
      <c r="Q76" s="8">
        <v>45264</v>
      </c>
      <c r="R76" s="9">
        <v>611.64357299999995</v>
      </c>
      <c r="S76" s="10">
        <f t="shared" si="4"/>
        <v>0.17092060475869619</v>
      </c>
      <c r="T76" s="12"/>
      <c r="U76" s="8">
        <v>45264</v>
      </c>
      <c r="V76" s="9">
        <v>213.24341699999999</v>
      </c>
      <c r="W76" s="10">
        <f t="shared" si="5"/>
        <v>2.2556435576915002E-2</v>
      </c>
      <c r="X76" s="12"/>
      <c r="Y76" s="8">
        <v>45264</v>
      </c>
      <c r="Z76" s="9">
        <v>12.9</v>
      </c>
      <c r="AA76" s="10">
        <f t="shared" si="6"/>
        <v>-2.6415094339622636E-2</v>
      </c>
      <c r="AB76" s="12"/>
      <c r="AC76" s="8">
        <v>45264</v>
      </c>
      <c r="AD76" s="9">
        <v>377.89999</v>
      </c>
      <c r="AE76" s="10">
        <f t="shared" si="7"/>
        <v>0.11065390154298305</v>
      </c>
      <c r="AF76" s="12"/>
      <c r="AG76" s="8">
        <v>45264</v>
      </c>
      <c r="AH76" s="9">
        <v>183.39647299999999</v>
      </c>
      <c r="AI76" s="10">
        <f t="shared" si="8"/>
        <v>7.1960986953192307E-3</v>
      </c>
      <c r="AJ76" s="12"/>
      <c r="AK76" s="8">
        <v>45264</v>
      </c>
      <c r="AL76" s="9">
        <v>47.488167500000003</v>
      </c>
      <c r="AM76" s="117">
        <f t="shared" si="9"/>
        <v>1.5934474254587494E-2</v>
      </c>
      <c r="AN76" s="122">
        <f>SUMPRODUCT($B$100:$K$100, CHOOSE({1,2,3,4,5,6,7,8,9,10}, AM76, AI76, AE76, AA76, W76, S76, O76, K76, G76, C76))</f>
        <v>5.0218644821304781E-2</v>
      </c>
    </row>
    <row r="77" spans="1:40" ht="15" customHeight="1" x14ac:dyDescent="0.2">
      <c r="A77" s="59">
        <v>45258</v>
      </c>
      <c r="B77" s="2">
        <v>956.85908900000004</v>
      </c>
      <c r="C77" s="3">
        <f t="shared" si="0"/>
        <v>9.7335308923269803E-3</v>
      </c>
      <c r="D77" s="4"/>
      <c r="E77" s="1">
        <v>45258</v>
      </c>
      <c r="F77" s="2">
        <v>3137.6116200000001</v>
      </c>
      <c r="G77" s="3">
        <f t="shared" si="1"/>
        <v>1.1877621014476425E-2</v>
      </c>
      <c r="H77" s="5"/>
      <c r="I77" s="1">
        <v>45258</v>
      </c>
      <c r="J77" s="2">
        <v>199.42842300000001</v>
      </c>
      <c r="K77" s="3">
        <f t="shared" si="2"/>
        <v>2.9419166947449726E-2</v>
      </c>
      <c r="L77" s="5"/>
      <c r="M77" s="1">
        <v>45258</v>
      </c>
      <c r="N77" s="2">
        <v>43.049999</v>
      </c>
      <c r="O77" s="3">
        <f t="shared" si="3"/>
        <v>7.0175204678362135E-3</v>
      </c>
      <c r="P77" s="5"/>
      <c r="Q77" s="1">
        <v>45258</v>
      </c>
      <c r="R77" s="2">
        <v>522.36126899999999</v>
      </c>
      <c r="S77" s="3">
        <f t="shared" si="4"/>
        <v>-2.968184796587392E-2</v>
      </c>
      <c r="T77" s="5"/>
      <c r="U77" s="1">
        <v>45258</v>
      </c>
      <c r="V77" s="2">
        <v>208.53950900000001</v>
      </c>
      <c r="W77" s="3">
        <f t="shared" si="5"/>
        <v>3.1007706407707225E-2</v>
      </c>
      <c r="X77" s="5"/>
      <c r="Y77" s="1">
        <v>45258</v>
      </c>
      <c r="Z77" s="2">
        <v>13.25</v>
      </c>
      <c r="AA77" s="3">
        <f t="shared" si="6"/>
        <v>-7.4906367041198685E-3</v>
      </c>
      <c r="AB77" s="5"/>
      <c r="AC77" s="1">
        <v>45258</v>
      </c>
      <c r="AD77" s="2">
        <v>340.25</v>
      </c>
      <c r="AE77" s="3">
        <f t="shared" si="7"/>
        <v>7.3513138554562429E-2</v>
      </c>
      <c r="AF77" s="5"/>
      <c r="AG77" s="1">
        <v>45258</v>
      </c>
      <c r="AH77" s="2">
        <v>182.086163</v>
      </c>
      <c r="AI77" s="3">
        <f t="shared" si="8"/>
        <v>3.0182627806115248E-2</v>
      </c>
      <c r="AJ77" s="5"/>
      <c r="AK77" s="1">
        <v>45257</v>
      </c>
      <c r="AL77" s="2">
        <v>46.743336999999997</v>
      </c>
      <c r="AM77" s="116">
        <f t="shared" si="9"/>
        <v>-2.1161253056760199E-2</v>
      </c>
      <c r="AN77" s="122">
        <f>SUMPRODUCT($B$100:$K$100, CHOOSE({1,2,3,4,5,6,7,8,9,10}, AM77, AI77, AE77, AA77, W77, S77, O77, K77, G77, C77))</f>
        <v>1.3441757436372026E-2</v>
      </c>
    </row>
    <row r="78" spans="1:40" ht="15" customHeight="1" x14ac:dyDescent="0.2">
      <c r="A78" s="60">
        <v>45250</v>
      </c>
      <c r="B78" s="9">
        <v>947.63525200000004</v>
      </c>
      <c r="C78" s="10">
        <f t="shared" si="0"/>
        <v>-2.9064144182761043E-3</v>
      </c>
      <c r="D78" s="11"/>
      <c r="E78" s="8">
        <v>45250</v>
      </c>
      <c r="F78" s="9">
        <v>3100.7817100000002</v>
      </c>
      <c r="G78" s="10">
        <f t="shared" si="1"/>
        <v>-1.0334817087695236E-2</v>
      </c>
      <c r="H78" s="12"/>
      <c r="I78" s="8">
        <v>45250</v>
      </c>
      <c r="J78" s="9">
        <v>193.72907499999999</v>
      </c>
      <c r="K78" s="10">
        <f t="shared" si="2"/>
        <v>1.517471902862555E-3</v>
      </c>
      <c r="L78" s="12"/>
      <c r="M78" s="8">
        <v>45250</v>
      </c>
      <c r="N78" s="9">
        <v>42.75</v>
      </c>
      <c r="O78" s="10">
        <f t="shared" si="3"/>
        <v>1.0638321764499414E-2</v>
      </c>
      <c r="P78" s="12"/>
      <c r="Q78" s="8">
        <v>45250</v>
      </c>
      <c r="R78" s="9">
        <v>538.34020099999998</v>
      </c>
      <c r="S78" s="10">
        <f t="shared" si="4"/>
        <v>-4.9881011204375603E-2</v>
      </c>
      <c r="T78" s="12"/>
      <c r="U78" s="8">
        <v>45250</v>
      </c>
      <c r="V78" s="9">
        <v>202.267653</v>
      </c>
      <c r="W78" s="10">
        <f t="shared" si="5"/>
        <v>-3.0480164931200315E-2</v>
      </c>
      <c r="X78" s="12"/>
      <c r="Y78" s="8">
        <v>45250</v>
      </c>
      <c r="Z78" s="9">
        <v>13.35</v>
      </c>
      <c r="AA78" s="10">
        <f t="shared" si="6"/>
        <v>-8.2474226804123751E-2</v>
      </c>
      <c r="AB78" s="12"/>
      <c r="AC78" s="8">
        <v>45250</v>
      </c>
      <c r="AD78" s="9">
        <v>316.95001000000002</v>
      </c>
      <c r="AE78" s="10">
        <f t="shared" si="7"/>
        <v>7.4406813559322105E-2</v>
      </c>
      <c r="AF78" s="12"/>
      <c r="AG78" s="8">
        <v>45250</v>
      </c>
      <c r="AH78" s="9">
        <v>176.75134299999999</v>
      </c>
      <c r="AI78" s="10">
        <f t="shared" si="8"/>
        <v>-9.4080968321307301E-3</v>
      </c>
      <c r="AJ78" s="12"/>
      <c r="AK78" s="8">
        <v>45250</v>
      </c>
      <c r="AL78" s="9">
        <v>47.753868699999998</v>
      </c>
      <c r="AM78" s="117">
        <f t="shared" si="9"/>
        <v>-3.0873462183695355E-2</v>
      </c>
      <c r="AN78" s="122">
        <f>SUMPRODUCT($B$100:$K$100, CHOOSE({1,2,3,4,5,6,7,8,9,10}, AM78, AI78, AE78, AA78, W78, S78, O78, K78, G78, C78))</f>
        <v>-1.29795586234813E-2</v>
      </c>
    </row>
    <row r="79" spans="1:40" ht="15" customHeight="1" x14ac:dyDescent="0.2">
      <c r="A79" s="59">
        <v>45243</v>
      </c>
      <c r="B79" s="2">
        <v>950.39750100000003</v>
      </c>
      <c r="C79" s="3">
        <f t="shared" si="0"/>
        <v>-1.6580104827801367E-3</v>
      </c>
      <c r="D79" s="4"/>
      <c r="E79" s="1">
        <v>45243</v>
      </c>
      <c r="F79" s="2">
        <v>3133.16237</v>
      </c>
      <c r="G79" s="3">
        <f t="shared" si="1"/>
        <v>2.2836175704237238E-2</v>
      </c>
      <c r="H79" s="5"/>
      <c r="I79" s="1">
        <v>45243</v>
      </c>
      <c r="J79" s="2">
        <v>193.435542</v>
      </c>
      <c r="K79" s="3">
        <f t="shared" si="2"/>
        <v>3.3860613328854816E-2</v>
      </c>
      <c r="L79" s="5"/>
      <c r="M79" s="1">
        <v>45243</v>
      </c>
      <c r="N79" s="2">
        <v>42.299999</v>
      </c>
      <c r="O79" s="3">
        <f t="shared" si="3"/>
        <v>0.14479023004059521</v>
      </c>
      <c r="P79" s="5"/>
      <c r="Q79" s="1">
        <v>45243</v>
      </c>
      <c r="R79" s="2">
        <v>566.60292800000002</v>
      </c>
      <c r="S79" s="3">
        <f t="shared" si="4"/>
        <v>6.0467253307282087E-2</v>
      </c>
      <c r="T79" s="5"/>
      <c r="U79" s="1">
        <v>45243</v>
      </c>
      <c r="V79" s="2">
        <v>208.62662700000001</v>
      </c>
      <c r="W79" s="3">
        <f t="shared" si="5"/>
        <v>-2.2648440215291443E-2</v>
      </c>
      <c r="X79" s="5"/>
      <c r="Y79" s="1">
        <v>45243</v>
      </c>
      <c r="Z79" s="2">
        <v>14.55</v>
      </c>
      <c r="AA79" s="3">
        <f t="shared" si="6"/>
        <v>5.0541516245487417E-2</v>
      </c>
      <c r="AB79" s="5"/>
      <c r="AC79" s="1">
        <v>45243</v>
      </c>
      <c r="AD79" s="2">
        <v>295</v>
      </c>
      <c r="AE79" s="3">
        <f t="shared" si="7"/>
        <v>-7.4024226110362967E-3</v>
      </c>
      <c r="AF79" s="5"/>
      <c r="AG79" s="1">
        <v>45243</v>
      </c>
      <c r="AH79" s="2">
        <v>178.43002999999999</v>
      </c>
      <c r="AI79" s="3">
        <f t="shared" si="8"/>
        <v>-2.0329876058425844E-3</v>
      </c>
      <c r="AJ79" s="5"/>
      <c r="AK79" s="1">
        <v>45243</v>
      </c>
      <c r="AL79" s="2">
        <v>49.275163599999999</v>
      </c>
      <c r="AM79" s="116">
        <f t="shared" si="9"/>
        <v>1.9923450750788163E-2</v>
      </c>
      <c r="AN79" s="122">
        <f>SUMPRODUCT($B$100:$K$100, CHOOSE({1,2,3,4,5,6,7,8,9,10}, AM79, AI79, AE79, AA79, W79, S79, O79, K79, G79, C79))</f>
        <v>2.9867737846229449E-2</v>
      </c>
    </row>
    <row r="80" spans="1:40" ht="15" customHeight="1" x14ac:dyDescent="0.2">
      <c r="A80" s="8">
        <v>45236</v>
      </c>
      <c r="B80" s="9">
        <v>951.97588699999994</v>
      </c>
      <c r="C80" s="10">
        <f t="shared" si="0"/>
        <v>6.6764238853587177E-3</v>
      </c>
      <c r="D80" s="11"/>
      <c r="E80" s="8">
        <v>45236</v>
      </c>
      <c r="F80" s="9">
        <v>3063.21036</v>
      </c>
      <c r="G80" s="10">
        <f t="shared" si="1"/>
        <v>4.0398239677401415E-2</v>
      </c>
      <c r="H80" s="12"/>
      <c r="I80" s="8">
        <v>45236</v>
      </c>
      <c r="J80" s="9">
        <v>187.10021399999999</v>
      </c>
      <c r="K80" s="10">
        <f t="shared" si="2"/>
        <v>-2.8679212510219765E-3</v>
      </c>
      <c r="L80" s="12"/>
      <c r="M80" s="8">
        <v>45236</v>
      </c>
      <c r="N80" s="9">
        <v>36.950000000000003</v>
      </c>
      <c r="O80" s="10">
        <f t="shared" si="3"/>
        <v>0.13692307692307693</v>
      </c>
      <c r="P80" s="12"/>
      <c r="Q80" s="8">
        <v>45236</v>
      </c>
      <c r="R80" s="9">
        <v>534.29554399999995</v>
      </c>
      <c r="S80" s="10">
        <f t="shared" si="4"/>
        <v>9.7197705677574131E-3</v>
      </c>
      <c r="T80" s="12"/>
      <c r="U80" s="8">
        <v>45236</v>
      </c>
      <c r="V80" s="9">
        <v>213.46118999999999</v>
      </c>
      <c r="W80" s="10">
        <f t="shared" si="5"/>
        <v>5.2846404894089538E-2</v>
      </c>
      <c r="X80" s="12"/>
      <c r="Y80" s="8">
        <v>45236</v>
      </c>
      <c r="Z80" s="9">
        <v>13.85</v>
      </c>
      <c r="AA80" s="10">
        <f t="shared" si="6"/>
        <v>7.2727272727273196E-3</v>
      </c>
      <c r="AB80" s="12"/>
      <c r="AC80" s="8">
        <v>45236</v>
      </c>
      <c r="AD80" s="9">
        <v>297.2</v>
      </c>
      <c r="AE80" s="10">
        <f t="shared" si="7"/>
        <v>-6.3642062496599316E-2</v>
      </c>
      <c r="AF80" s="12"/>
      <c r="AG80" s="8">
        <v>45236</v>
      </c>
      <c r="AH80" s="9">
        <v>178.79351500000001</v>
      </c>
      <c r="AI80" s="10">
        <f t="shared" si="8"/>
        <v>3.5526316101923028E-2</v>
      </c>
      <c r="AJ80" s="12"/>
      <c r="AK80" s="8">
        <v>45236</v>
      </c>
      <c r="AL80" s="9">
        <v>48.312609700000003</v>
      </c>
      <c r="AM80" s="117">
        <f t="shared" si="9"/>
        <v>7.3991777766589273E-2</v>
      </c>
      <c r="AN80" s="122">
        <f>SUMPRODUCT($B$100:$K$100, CHOOSE({1,2,3,4,5,6,7,8,9,10}, AM80, AI80, AE80, AA80, W80, S80, O80, K80, G80, C80))</f>
        <v>2.9684475334130239E-2</v>
      </c>
    </row>
    <row r="81" spans="1:40" ht="15" customHeight="1" x14ac:dyDescent="0.2">
      <c r="A81" s="59">
        <v>45229</v>
      </c>
      <c r="B81" s="2">
        <v>945.66224499999998</v>
      </c>
      <c r="C81" s="3">
        <f t="shared" si="0"/>
        <v>2.9819301301277079E-3</v>
      </c>
      <c r="D81" s="4"/>
      <c r="E81" s="1">
        <v>45229</v>
      </c>
      <c r="F81" s="2">
        <v>2944.2671500000001</v>
      </c>
      <c r="G81" s="3">
        <f t="shared" si="1"/>
        <v>9.4405948175955157E-3</v>
      </c>
      <c r="H81" s="5"/>
      <c r="I81" s="1">
        <v>45229</v>
      </c>
      <c r="J81" s="2">
        <v>187.63834600000001</v>
      </c>
      <c r="K81" s="3">
        <f t="shared" si="2"/>
        <v>3.1384331799719778E-3</v>
      </c>
      <c r="L81" s="5"/>
      <c r="M81" s="1">
        <v>45229</v>
      </c>
      <c r="N81" s="2">
        <v>32.5</v>
      </c>
      <c r="O81" s="3">
        <f t="shared" si="3"/>
        <v>1.0886406787781855E-2</v>
      </c>
      <c r="P81" s="5"/>
      <c r="Q81" s="1">
        <v>45229</v>
      </c>
      <c r="R81" s="2">
        <v>529.15230499999996</v>
      </c>
      <c r="S81" s="3">
        <f t="shared" si="4"/>
        <v>3.8840267911319781E-3</v>
      </c>
      <c r="T81" s="5"/>
      <c r="U81" s="1">
        <v>45229</v>
      </c>
      <c r="V81" s="2">
        <v>202.74675300000001</v>
      </c>
      <c r="W81" s="3">
        <f t="shared" si="5"/>
        <v>7.8544949289408805E-2</v>
      </c>
      <c r="X81" s="5"/>
      <c r="Y81" s="1">
        <v>45229</v>
      </c>
      <c r="Z81" s="2">
        <v>13.75</v>
      </c>
      <c r="AA81" s="3">
        <f t="shared" si="6"/>
        <v>0.26146788990825676</v>
      </c>
      <c r="AB81" s="5"/>
      <c r="AC81" s="1">
        <v>45229</v>
      </c>
      <c r="AD81" s="2">
        <v>317.39999</v>
      </c>
      <c r="AE81" s="3">
        <f t="shared" si="7"/>
        <v>-4.2245022397254695E-2</v>
      </c>
      <c r="AF81" s="5"/>
      <c r="AG81" s="1">
        <v>45229</v>
      </c>
      <c r="AH81" s="2">
        <v>172.65955700000001</v>
      </c>
      <c r="AI81" s="3">
        <f t="shared" si="8"/>
        <v>2.8416778327446934E-2</v>
      </c>
      <c r="AJ81" s="5"/>
      <c r="AK81" s="1">
        <v>45229</v>
      </c>
      <c r="AL81" s="2">
        <v>44.984152299999998</v>
      </c>
      <c r="AM81" s="116">
        <f t="shared" si="9"/>
        <v>0.11123456939834608</v>
      </c>
      <c r="AN81" s="122">
        <f>SUMPRODUCT($B$100:$K$100, CHOOSE({1,2,3,4,5,6,7,8,9,10}, AM81, AI81, AE81, AA81, W81, S81, O81, K81, G81, C81))</f>
        <v>4.6775055623281298E-2</v>
      </c>
    </row>
    <row r="82" spans="1:40" ht="15" customHeight="1" x14ac:dyDescent="0.2">
      <c r="A82" s="60">
        <v>45222</v>
      </c>
      <c r="B82" s="9">
        <v>942.85073</v>
      </c>
      <c r="C82" s="10">
        <f t="shared" si="0"/>
        <v>-5.5302955040027357E-2</v>
      </c>
      <c r="D82" s="11"/>
      <c r="E82" s="8">
        <v>45222</v>
      </c>
      <c r="F82" s="9">
        <v>2916.7314700000002</v>
      </c>
      <c r="G82" s="10">
        <f t="shared" si="1"/>
        <v>-4.8521401018999155E-2</v>
      </c>
      <c r="H82" s="12"/>
      <c r="I82" s="8">
        <v>45222</v>
      </c>
      <c r="J82" s="9">
        <v>187.051298</v>
      </c>
      <c r="K82" s="10">
        <f t="shared" si="2"/>
        <v>-2.4243970512518254E-2</v>
      </c>
      <c r="L82" s="12"/>
      <c r="M82" s="8">
        <v>45222</v>
      </c>
      <c r="N82" s="9">
        <v>32.150002000000001</v>
      </c>
      <c r="O82" s="10">
        <f t="shared" si="3"/>
        <v>-4.3154645425871663E-2</v>
      </c>
      <c r="P82" s="12"/>
      <c r="Q82" s="8">
        <v>45222</v>
      </c>
      <c r="R82" s="9">
        <v>527.10501499999998</v>
      </c>
      <c r="S82" s="10">
        <f t="shared" si="4"/>
        <v>-4.9865003973522004E-2</v>
      </c>
      <c r="T82" s="12"/>
      <c r="U82" s="8">
        <v>45222</v>
      </c>
      <c r="V82" s="9">
        <v>187.98173700000001</v>
      </c>
      <c r="W82" s="10">
        <f t="shared" si="5"/>
        <v>-3.1200902431267385E-2</v>
      </c>
      <c r="X82" s="12"/>
      <c r="Y82" s="8">
        <v>45222</v>
      </c>
      <c r="Z82" s="9">
        <v>10.9</v>
      </c>
      <c r="AA82" s="10">
        <f t="shared" si="6"/>
        <v>-7.2340425531914887E-2</v>
      </c>
      <c r="AB82" s="12"/>
      <c r="AC82" s="8">
        <v>45222</v>
      </c>
      <c r="AD82" s="9">
        <v>331.39999</v>
      </c>
      <c r="AE82" s="10">
        <f t="shared" si="7"/>
        <v>-1.3250021936875966E-2</v>
      </c>
      <c r="AF82" s="12"/>
      <c r="AG82" s="8">
        <v>45222</v>
      </c>
      <c r="AH82" s="9">
        <v>167.888701</v>
      </c>
      <c r="AI82" s="10">
        <f t="shared" si="8"/>
        <v>-7.7873252121022363E-3</v>
      </c>
      <c r="AJ82" s="12"/>
      <c r="AK82" s="8">
        <v>45222</v>
      </c>
      <c r="AL82" s="9">
        <v>40.481239100000003</v>
      </c>
      <c r="AM82" s="117">
        <f t="shared" si="9"/>
        <v>-2.1431852636073612E-2</v>
      </c>
      <c r="AN82" s="122">
        <f>SUMPRODUCT($B$100:$K$100, CHOOSE({1,2,3,4,5,6,7,8,9,10}, AM82, AI82, AE82, AA82, W82, S82, O82, K82, G82, C82))</f>
        <v>-3.6709850371917249E-2</v>
      </c>
    </row>
    <row r="83" spans="1:40" ht="15" customHeight="1" x14ac:dyDescent="0.2">
      <c r="A83" s="59">
        <v>45215</v>
      </c>
      <c r="B83" s="2">
        <v>998.04560100000003</v>
      </c>
      <c r="C83" s="3">
        <f t="shared" si="0"/>
        <v>-2.2606508449885765E-2</v>
      </c>
      <c r="D83" s="4"/>
      <c r="E83" s="1">
        <v>45215</v>
      </c>
      <c r="F83" s="2">
        <v>3065.4724900000001</v>
      </c>
      <c r="G83" s="3">
        <f t="shared" si="1"/>
        <v>-1.3640085192659024E-2</v>
      </c>
      <c r="H83" s="5"/>
      <c r="I83" s="1">
        <v>45215</v>
      </c>
      <c r="J83" s="2">
        <v>191.69883899999999</v>
      </c>
      <c r="K83" s="3">
        <f t="shared" si="2"/>
        <v>-4.670959804746655E-2</v>
      </c>
      <c r="L83" s="5"/>
      <c r="M83" s="1">
        <v>45215</v>
      </c>
      <c r="N83" s="2">
        <v>33.599997999999999</v>
      </c>
      <c r="O83" s="3">
        <f t="shared" si="3"/>
        <v>-1.4662757458226205E-2</v>
      </c>
      <c r="P83" s="5"/>
      <c r="Q83" s="1">
        <v>45215</v>
      </c>
      <c r="R83" s="2">
        <v>554.768551</v>
      </c>
      <c r="S83" s="3">
        <f t="shared" si="4"/>
        <v>-6.3553623506825141E-2</v>
      </c>
      <c r="T83" s="5"/>
      <c r="U83" s="1">
        <v>45215</v>
      </c>
      <c r="V83" s="2">
        <v>194.03583</v>
      </c>
      <c r="W83" s="3">
        <f t="shared" si="5"/>
        <v>-1.5251985654282096E-2</v>
      </c>
      <c r="X83" s="5"/>
      <c r="Y83" s="1">
        <v>45215</v>
      </c>
      <c r="Z83" s="2">
        <v>11.75</v>
      </c>
      <c r="AA83" s="3">
        <f t="shared" si="6"/>
        <v>-2.083333333333337E-2</v>
      </c>
      <c r="AB83" s="5"/>
      <c r="AC83" s="1">
        <v>45215</v>
      </c>
      <c r="AD83" s="2">
        <v>335.85001</v>
      </c>
      <c r="AE83" s="3">
        <f t="shared" si="7"/>
        <v>-2.4825726620956057E-2</v>
      </c>
      <c r="AF83" s="5"/>
      <c r="AG83" s="1">
        <v>45215</v>
      </c>
      <c r="AH83" s="2">
        <v>169.206366</v>
      </c>
      <c r="AI83" s="3">
        <f t="shared" si="8"/>
        <v>7.0308822254916414E-3</v>
      </c>
      <c r="AJ83" s="5"/>
      <c r="AK83" s="1">
        <v>45215</v>
      </c>
      <c r="AL83" s="2">
        <v>41.367828299999999</v>
      </c>
      <c r="AM83" s="116">
        <f t="shared" si="9"/>
        <v>-8.9615272607858287E-2</v>
      </c>
      <c r="AN83" s="122">
        <f>SUMPRODUCT($B$100:$K$100, CHOOSE({1,2,3,4,5,6,7,8,9,10}, AM83, AI83, AE83, AA83, W83, S83, O83, K83, G83, C83))</f>
        <v>-3.0466800864600088E-2</v>
      </c>
    </row>
    <row r="84" spans="1:40" ht="15" customHeight="1" x14ac:dyDescent="0.2">
      <c r="A84" s="8">
        <v>45208</v>
      </c>
      <c r="B84" s="9">
        <v>1021.12978</v>
      </c>
      <c r="C84" s="10">
        <f t="shared" si="0"/>
        <v>2.2068621573718916E-2</v>
      </c>
      <c r="D84" s="11"/>
      <c r="E84" s="8">
        <v>45208</v>
      </c>
      <c r="F84" s="9">
        <v>3107.86402</v>
      </c>
      <c r="G84" s="10">
        <f t="shared" si="1"/>
        <v>-1.469138810995918E-2</v>
      </c>
      <c r="H84" s="12"/>
      <c r="I84" s="8">
        <v>45208</v>
      </c>
      <c r="J84" s="9">
        <v>201.09175400000001</v>
      </c>
      <c r="K84" s="10">
        <f t="shared" si="2"/>
        <v>7.84597413124688E-3</v>
      </c>
      <c r="L84" s="12"/>
      <c r="M84" s="8">
        <v>45208</v>
      </c>
      <c r="N84" s="9">
        <v>34.099997999999999</v>
      </c>
      <c r="O84" s="10">
        <f t="shared" si="3"/>
        <v>-2.011497184238431E-2</v>
      </c>
      <c r="P84" s="12"/>
      <c r="Q84" s="8">
        <v>45208</v>
      </c>
      <c r="R84" s="9">
        <v>592.41891999999996</v>
      </c>
      <c r="S84" s="10">
        <f t="shared" si="4"/>
        <v>5.1307063642679118E-2</v>
      </c>
      <c r="T84" s="12"/>
      <c r="U84" s="8">
        <v>45208</v>
      </c>
      <c r="V84" s="9">
        <v>197.04109800000001</v>
      </c>
      <c r="W84" s="10">
        <f t="shared" si="5"/>
        <v>1.5716208287159805E-2</v>
      </c>
      <c r="X84" s="12"/>
      <c r="Y84" s="8">
        <v>45208</v>
      </c>
      <c r="Z84" s="9">
        <v>12</v>
      </c>
      <c r="AA84" s="10">
        <f t="shared" si="6"/>
        <v>9.5890410958904271E-2</v>
      </c>
      <c r="AB84" s="12"/>
      <c r="AC84" s="8">
        <v>45208</v>
      </c>
      <c r="AD84" s="9">
        <v>344.39999</v>
      </c>
      <c r="AE84" s="10">
        <f t="shared" si="7"/>
        <v>-1.3321874038730086E-2</v>
      </c>
      <c r="AF84" s="12"/>
      <c r="AG84" s="8">
        <v>45208</v>
      </c>
      <c r="AH84" s="9">
        <v>168.025002</v>
      </c>
      <c r="AI84" s="10">
        <f t="shared" si="8"/>
        <v>1.9013447381005522E-2</v>
      </c>
      <c r="AJ84" s="12"/>
      <c r="AK84" s="8">
        <v>45208</v>
      </c>
      <c r="AL84" s="9">
        <v>45.439940999999997</v>
      </c>
      <c r="AM84" s="117">
        <f t="shared" si="9"/>
        <v>-6.5775104387326699E-3</v>
      </c>
      <c r="AN84" s="122">
        <f>SUMPRODUCT($B$100:$K$100, CHOOSE({1,2,3,4,5,6,7,8,9,10}, AM84, AI84, AE84, AA84, W84, S84, O84, K84, G84, C84))</f>
        <v>1.5713598154490825E-2</v>
      </c>
    </row>
    <row r="85" spans="1:40" ht="15" customHeight="1" x14ac:dyDescent="0.2">
      <c r="A85" s="1">
        <v>45202</v>
      </c>
      <c r="B85" s="2">
        <v>999.08142999999995</v>
      </c>
      <c r="C85" s="3">
        <f t="shared" si="0"/>
        <v>-1.7891776798816594E-2</v>
      </c>
      <c r="D85" s="4"/>
      <c r="E85" s="1">
        <v>45202</v>
      </c>
      <c r="F85" s="2">
        <v>3154.2036499999999</v>
      </c>
      <c r="G85" s="3">
        <f t="shared" si="1"/>
        <v>1.0977364264803224E-2</v>
      </c>
      <c r="H85" s="5"/>
      <c r="I85" s="1">
        <v>45202</v>
      </c>
      <c r="J85" s="2">
        <v>199.526276</v>
      </c>
      <c r="K85" s="3">
        <f t="shared" si="2"/>
        <v>4.4329984925923771E-3</v>
      </c>
      <c r="L85" s="5"/>
      <c r="M85" s="1">
        <v>45202</v>
      </c>
      <c r="N85" s="2">
        <v>34.799999</v>
      </c>
      <c r="O85" s="3">
        <f t="shared" si="3"/>
        <v>-2.2471883284937211E-2</v>
      </c>
      <c r="P85" s="5"/>
      <c r="Q85" s="1">
        <v>45202</v>
      </c>
      <c r="R85" s="2">
        <v>563.50702899999999</v>
      </c>
      <c r="S85" s="3">
        <f t="shared" si="4"/>
        <v>5.2508898137303861E-2</v>
      </c>
      <c r="T85" s="5"/>
      <c r="U85" s="1">
        <v>45202</v>
      </c>
      <c r="V85" s="2">
        <v>193.99227500000001</v>
      </c>
      <c r="W85" s="3">
        <f t="shared" si="5"/>
        <v>6.7400657265759278E-4</v>
      </c>
      <c r="X85" s="5"/>
      <c r="Y85" s="1">
        <v>45202</v>
      </c>
      <c r="Z85" s="2">
        <v>10.95</v>
      </c>
      <c r="AA85" s="3">
        <f t="shared" si="6"/>
        <v>-6.0085836909871349E-2</v>
      </c>
      <c r="AB85" s="5"/>
      <c r="AC85" s="1">
        <v>45202</v>
      </c>
      <c r="AD85" s="2">
        <v>349.04998999999998</v>
      </c>
      <c r="AE85" s="3">
        <f t="shared" si="7"/>
        <v>3.4528750282416976E-2</v>
      </c>
      <c r="AF85" s="5"/>
      <c r="AG85" s="1">
        <v>45202</v>
      </c>
      <c r="AH85" s="2">
        <v>164.88987700000001</v>
      </c>
      <c r="AI85" s="3">
        <f t="shared" si="8"/>
        <v>-5.4209066757064273E-2</v>
      </c>
      <c r="AJ85" s="5"/>
      <c r="AK85" s="1">
        <v>45201</v>
      </c>
      <c r="AL85" s="2">
        <v>45.740801599999998</v>
      </c>
      <c r="AM85" s="116">
        <f t="shared" si="9"/>
        <v>5.2024184291958431E-2</v>
      </c>
      <c r="AN85" s="122">
        <f>SUMPRODUCT($B$100:$K$100, CHOOSE({1,2,3,4,5,6,7,8,9,10}, AM85, AI85, AE85, AA85, W85, S85, O85, K85, G85, C85))</f>
        <v>4.8763829104303286E-5</v>
      </c>
    </row>
    <row r="86" spans="1:40" ht="15" customHeight="1" x14ac:dyDescent="0.2">
      <c r="A86" s="60">
        <v>45194</v>
      </c>
      <c r="B86" s="9">
        <v>1017.28242</v>
      </c>
      <c r="C86" s="10">
        <f t="shared" si="0"/>
        <v>-4.4410155311647159E-3</v>
      </c>
      <c r="D86" s="11"/>
      <c r="E86" s="8">
        <v>45194</v>
      </c>
      <c r="F86" s="9">
        <v>3119.9547699999998</v>
      </c>
      <c r="G86" s="10">
        <f t="shared" si="1"/>
        <v>-3.474971212307687E-2</v>
      </c>
      <c r="H86" s="12"/>
      <c r="I86" s="8">
        <v>45194</v>
      </c>
      <c r="J86" s="9">
        <v>198.64568</v>
      </c>
      <c r="K86" s="10">
        <f t="shared" si="2"/>
        <v>-2.9749124885745215E-2</v>
      </c>
      <c r="L86" s="12"/>
      <c r="M86" s="8">
        <v>45194</v>
      </c>
      <c r="N86" s="9">
        <v>35.599997999999999</v>
      </c>
      <c r="O86" s="10">
        <f t="shared" si="3"/>
        <v>-0.10327463215932919</v>
      </c>
      <c r="P86" s="12"/>
      <c r="Q86" s="8">
        <v>45194</v>
      </c>
      <c r="R86" s="9">
        <v>535.39407600000004</v>
      </c>
      <c r="S86" s="10">
        <f t="shared" si="4"/>
        <v>-2.7975671193247731E-4</v>
      </c>
      <c r="T86" s="12"/>
      <c r="U86" s="8">
        <v>45194</v>
      </c>
      <c r="V86" s="9">
        <v>193.86161100000001</v>
      </c>
      <c r="W86" s="10">
        <f t="shared" si="5"/>
        <v>-1.1108642672346791E-2</v>
      </c>
      <c r="X86" s="12"/>
      <c r="Y86" s="8">
        <v>45194</v>
      </c>
      <c r="Z86" s="9">
        <v>11.65</v>
      </c>
      <c r="AA86" s="10">
        <f t="shared" si="6"/>
        <v>3.0973451327433565E-2</v>
      </c>
      <c r="AB86" s="12"/>
      <c r="AC86" s="8">
        <v>45194</v>
      </c>
      <c r="AD86" s="9">
        <v>337.39999</v>
      </c>
      <c r="AE86" s="10">
        <f t="shared" si="7"/>
        <v>-1.5752625897101025E-2</v>
      </c>
      <c r="AF86" s="12"/>
      <c r="AG86" s="8">
        <v>45194</v>
      </c>
      <c r="AH86" s="9">
        <v>174.34072499999999</v>
      </c>
      <c r="AI86" s="10">
        <f t="shared" si="8"/>
        <v>3.6466773063892122E-2</v>
      </c>
      <c r="AJ86" s="12"/>
      <c r="AK86" s="8">
        <v>45194</v>
      </c>
      <c r="AL86" s="9">
        <v>43.4788499</v>
      </c>
      <c r="AM86" s="117">
        <f t="shared" si="9"/>
        <v>4.5397739520049329E-2</v>
      </c>
      <c r="AN86" s="122">
        <f>SUMPRODUCT($B$100:$K$100, CHOOSE({1,2,3,4,5,6,7,8,9,10}, AM86, AI86, AE86, AA86, W86, S86, O86, K86, G86, C86))</f>
        <v>-8.6517546069321272E-3</v>
      </c>
    </row>
    <row r="87" spans="1:40" ht="15" customHeight="1" x14ac:dyDescent="0.2">
      <c r="A87" s="59">
        <v>45187</v>
      </c>
      <c r="B87" s="2">
        <v>1021.82034</v>
      </c>
      <c r="C87" s="3">
        <f t="shared" si="0"/>
        <v>-3.2369558001500542E-2</v>
      </c>
      <c r="D87" s="4"/>
      <c r="E87" s="1">
        <v>45187</v>
      </c>
      <c r="F87" s="2">
        <v>3232.2754100000002</v>
      </c>
      <c r="G87" s="3">
        <f t="shared" si="1"/>
        <v>2.4463173710774999E-2</v>
      </c>
      <c r="H87" s="5"/>
      <c r="I87" s="1">
        <v>45187</v>
      </c>
      <c r="J87" s="2">
        <v>204.73640900000001</v>
      </c>
      <c r="K87" s="3">
        <f t="shared" si="2"/>
        <v>-5.1127969974852472E-2</v>
      </c>
      <c r="L87" s="5"/>
      <c r="M87" s="1">
        <v>45187</v>
      </c>
      <c r="N87" s="2">
        <v>39.700001</v>
      </c>
      <c r="O87" s="3">
        <f t="shared" si="3"/>
        <v>-5.5885803944965562E-2</v>
      </c>
      <c r="P87" s="5"/>
      <c r="Q87" s="1">
        <v>45187</v>
      </c>
      <c r="R87" s="2">
        <v>535.54389800000001</v>
      </c>
      <c r="S87" s="3">
        <f t="shared" si="4"/>
        <v>-6.4054471975792171E-2</v>
      </c>
      <c r="T87" s="5"/>
      <c r="U87" s="1">
        <v>45187</v>
      </c>
      <c r="V87" s="2">
        <v>196.039342</v>
      </c>
      <c r="W87" s="3">
        <f t="shared" si="5"/>
        <v>-4.7608969938762513E-2</v>
      </c>
      <c r="X87" s="5"/>
      <c r="Y87" s="1">
        <v>45187</v>
      </c>
      <c r="Z87" s="2">
        <v>11.3</v>
      </c>
      <c r="AA87" s="3">
        <f t="shared" si="6"/>
        <v>-3.4188034188034067E-2</v>
      </c>
      <c r="AB87" s="5"/>
      <c r="AC87" s="1">
        <v>45187</v>
      </c>
      <c r="AD87" s="2">
        <v>342.79998999999998</v>
      </c>
      <c r="AE87" s="3">
        <f t="shared" si="7"/>
        <v>-2.6965655037344716E-2</v>
      </c>
      <c r="AF87" s="5"/>
      <c r="AG87" s="1">
        <v>45187</v>
      </c>
      <c r="AH87" s="2">
        <v>168.20676700000001</v>
      </c>
      <c r="AI87" s="3">
        <f t="shared" si="8"/>
        <v>-8.3042043256394971E-3</v>
      </c>
      <c r="AJ87" s="5"/>
      <c r="AK87" s="1">
        <v>45187</v>
      </c>
      <c r="AL87" s="2">
        <v>41.590724999999999</v>
      </c>
      <c r="AM87" s="116">
        <f t="shared" si="9"/>
        <v>-5.2164009039978088E-2</v>
      </c>
      <c r="AN87" s="122">
        <f>SUMPRODUCT($B$100:$K$100, CHOOSE({1,2,3,4,5,6,7,8,9,10}, AM87, AI87, AE87, AA87, W87, S87, O87, K87, G87, C87))</f>
        <v>-3.482055027160947E-2</v>
      </c>
    </row>
    <row r="88" spans="1:40" ht="15" customHeight="1" x14ac:dyDescent="0.2">
      <c r="A88" s="8">
        <v>45180</v>
      </c>
      <c r="B88" s="9">
        <v>1056.0026800000001</v>
      </c>
      <c r="C88" s="10">
        <f t="shared" si="0"/>
        <v>-1.3682855346515588E-2</v>
      </c>
      <c r="D88" s="11"/>
      <c r="E88" s="8">
        <v>45180</v>
      </c>
      <c r="F88" s="9">
        <v>3155.0918499999998</v>
      </c>
      <c r="G88" s="10">
        <f t="shared" si="1"/>
        <v>-1.2785504250714008E-2</v>
      </c>
      <c r="H88" s="12"/>
      <c r="I88" s="8">
        <v>45180</v>
      </c>
      <c r="J88" s="9">
        <v>215.76819900000001</v>
      </c>
      <c r="K88" s="10">
        <f t="shared" si="2"/>
        <v>2.5697650882253731E-2</v>
      </c>
      <c r="L88" s="12"/>
      <c r="M88" s="8">
        <v>45180</v>
      </c>
      <c r="N88" s="9">
        <v>42.049999</v>
      </c>
      <c r="O88" s="10">
        <f t="shared" si="3"/>
        <v>0.15840220822044659</v>
      </c>
      <c r="P88" s="12"/>
      <c r="Q88" s="8">
        <v>45180</v>
      </c>
      <c r="R88" s="9">
        <v>572.19558400000005</v>
      </c>
      <c r="S88" s="10">
        <f t="shared" si="4"/>
        <v>3.1877551220618638E-2</v>
      </c>
      <c r="T88" s="12"/>
      <c r="U88" s="8">
        <v>45180</v>
      </c>
      <c r="V88" s="9">
        <v>205.83913100000001</v>
      </c>
      <c r="W88" s="10">
        <f t="shared" si="5"/>
        <v>-6.0988435106790195E-3</v>
      </c>
      <c r="X88" s="12"/>
      <c r="Y88" s="8">
        <v>45180</v>
      </c>
      <c r="Z88" s="9">
        <v>11.7</v>
      </c>
      <c r="AA88" s="10">
        <f t="shared" si="6"/>
        <v>0.11428571428571432</v>
      </c>
      <c r="AB88" s="12"/>
      <c r="AC88" s="8">
        <v>45180</v>
      </c>
      <c r="AD88" s="9">
        <v>352.29998999999998</v>
      </c>
      <c r="AE88" s="10">
        <f t="shared" si="7"/>
        <v>-6.486237831747399E-3</v>
      </c>
      <c r="AF88" s="12"/>
      <c r="AG88" s="8">
        <v>45180</v>
      </c>
      <c r="AH88" s="9">
        <v>169.615287</v>
      </c>
      <c r="AI88" s="10">
        <f t="shared" si="8"/>
        <v>1.1927298383305418E-2</v>
      </c>
      <c r="AJ88" s="12"/>
      <c r="AK88" s="8">
        <v>45180</v>
      </c>
      <c r="AL88" s="9">
        <v>43.879664200000001</v>
      </c>
      <c r="AM88" s="117">
        <f t="shared" si="9"/>
        <v>-3.668919344222854E-2</v>
      </c>
      <c r="AN88" s="122">
        <f>SUMPRODUCT($B$100:$K$100, CHOOSE({1,2,3,4,5,6,7,8,9,10}, AM88, AI88, AE88, AA88, W88, S88, O88, K88, G88, C88))</f>
        <v>2.6644778861045416E-2</v>
      </c>
    </row>
    <row r="89" spans="1:40" ht="15" customHeight="1" x14ac:dyDescent="0.2">
      <c r="A89" s="1">
        <v>45173</v>
      </c>
      <c r="B89" s="2">
        <v>1070.6522600000001</v>
      </c>
      <c r="C89" s="3">
        <f t="shared" si="0"/>
        <v>1.321010639956488E-2</v>
      </c>
      <c r="D89" s="4"/>
      <c r="E89" s="1">
        <v>45173</v>
      </c>
      <c r="F89" s="2">
        <v>3195.9537300000002</v>
      </c>
      <c r="G89" s="3">
        <f t="shared" si="1"/>
        <v>-6.5960027492697471E-3</v>
      </c>
      <c r="H89" s="5"/>
      <c r="I89" s="1">
        <v>45173</v>
      </c>
      <c r="J89" s="2">
        <v>210.36238</v>
      </c>
      <c r="K89" s="3">
        <f t="shared" si="2"/>
        <v>3.2784893577767704E-2</v>
      </c>
      <c r="L89" s="5"/>
      <c r="M89" s="1">
        <v>45173</v>
      </c>
      <c r="N89" s="2">
        <v>36.299999</v>
      </c>
      <c r="O89" s="3">
        <f t="shared" si="3"/>
        <v>0.27592259135597219</v>
      </c>
      <c r="P89" s="5"/>
      <c r="Q89" s="1">
        <v>45173</v>
      </c>
      <c r="R89" s="2">
        <v>554.51887999999997</v>
      </c>
      <c r="S89" s="3">
        <f t="shared" si="4"/>
        <v>1.2583240227846293E-2</v>
      </c>
      <c r="T89" s="5"/>
      <c r="U89" s="1">
        <v>45173</v>
      </c>
      <c r="V89" s="2">
        <v>207.102215</v>
      </c>
      <c r="W89" s="3">
        <f t="shared" si="5"/>
        <v>6.7753946861270897E-3</v>
      </c>
      <c r="X89" s="5"/>
      <c r="Y89" s="1">
        <v>45173</v>
      </c>
      <c r="Z89" s="2">
        <v>10.5</v>
      </c>
      <c r="AA89" s="3">
        <f t="shared" si="6"/>
        <v>5.0000000000000044E-2</v>
      </c>
      <c r="AB89" s="5"/>
      <c r="AC89" s="1">
        <v>45173</v>
      </c>
      <c r="AD89" s="2">
        <v>354.60001</v>
      </c>
      <c r="AE89" s="3">
        <f t="shared" si="7"/>
        <v>6.6714265436480513E-3</v>
      </c>
      <c r="AF89" s="5"/>
      <c r="AG89" s="1">
        <v>45173</v>
      </c>
      <c r="AH89" s="2">
        <v>167.61608000000001</v>
      </c>
      <c r="AI89" s="3">
        <f t="shared" si="8"/>
        <v>1.4855569784707257E-2</v>
      </c>
      <c r="AJ89" s="5"/>
      <c r="AK89" s="1">
        <v>45174</v>
      </c>
      <c r="AL89" s="2">
        <v>45.550889599999998</v>
      </c>
      <c r="AM89" s="116">
        <f t="shared" si="9"/>
        <v>-6.0468058081691534E-2</v>
      </c>
      <c r="AN89" s="122">
        <f>SUMPRODUCT($B$100:$K$100, CHOOSE({1,2,3,4,5,6,7,8,9,10}, AM89, AI89, AE89, AA89, W89, S89, O89, K89, G89, C89))</f>
        <v>3.4573916174467229E-2</v>
      </c>
    </row>
    <row r="90" spans="1:40" ht="15" customHeight="1" x14ac:dyDescent="0.2">
      <c r="A90" s="60">
        <v>45166</v>
      </c>
      <c r="B90" s="9">
        <v>1056.6932300000001</v>
      </c>
      <c r="C90" s="10">
        <f t="shared" si="0"/>
        <v>5.923361752498435E-2</v>
      </c>
      <c r="D90" s="11"/>
      <c r="E90" s="8">
        <v>45166</v>
      </c>
      <c r="F90" s="9">
        <v>3217.1742199999999</v>
      </c>
      <c r="G90" s="10">
        <f t="shared" si="1"/>
        <v>7.6703625524920938E-5</v>
      </c>
      <c r="H90" s="12"/>
      <c r="I90" s="8">
        <v>45166</v>
      </c>
      <c r="J90" s="9">
        <v>203.68460200000001</v>
      </c>
      <c r="K90" s="10">
        <f t="shared" si="2"/>
        <v>1.6231390140552193E-2</v>
      </c>
      <c r="L90" s="12"/>
      <c r="M90" s="8">
        <v>45166</v>
      </c>
      <c r="N90" s="9">
        <v>28.450001</v>
      </c>
      <c r="O90" s="10">
        <f t="shared" si="3"/>
        <v>0.17805387163561082</v>
      </c>
      <c r="P90" s="12"/>
      <c r="Q90" s="8">
        <v>45166</v>
      </c>
      <c r="R90" s="9">
        <v>547.62794599999995</v>
      </c>
      <c r="S90" s="10">
        <f t="shared" si="4"/>
        <v>-3.2719060613874973E-3</v>
      </c>
      <c r="T90" s="12"/>
      <c r="U90" s="8">
        <v>45166</v>
      </c>
      <c r="V90" s="9">
        <v>205.708459</v>
      </c>
      <c r="W90" s="10">
        <f t="shared" si="5"/>
        <v>1.2215989998989096E-2</v>
      </c>
      <c r="X90" s="12"/>
      <c r="Y90" s="8">
        <v>45166</v>
      </c>
      <c r="Z90" s="9">
        <v>10</v>
      </c>
      <c r="AA90" s="10">
        <f t="shared" si="6"/>
        <v>0.14942528735632199</v>
      </c>
      <c r="AB90" s="12"/>
      <c r="AC90" s="8">
        <v>45166</v>
      </c>
      <c r="AD90" s="9">
        <v>352.25</v>
      </c>
      <c r="AE90" s="10">
        <f t="shared" si="7"/>
        <v>-5.7020453942456251E-2</v>
      </c>
      <c r="AF90" s="12"/>
      <c r="AG90" s="8">
        <v>45166</v>
      </c>
      <c r="AH90" s="9">
        <v>165.162497</v>
      </c>
      <c r="AI90" s="10">
        <f t="shared" si="8"/>
        <v>4.0354892216648564E-2</v>
      </c>
      <c r="AJ90" s="12"/>
      <c r="AK90" s="8">
        <v>45166</v>
      </c>
      <c r="AL90" s="9">
        <v>48.482534299999998</v>
      </c>
      <c r="AM90" s="117">
        <f t="shared" si="9"/>
        <v>5.4130991028279007E-2</v>
      </c>
      <c r="AN90" s="122">
        <f>SUMPRODUCT($B$100:$K$100, CHOOSE({1,2,3,4,5,6,7,8,9,10}, AM90, AI90, AE90, AA90, W90, S90, O90, K90, G90, C90))</f>
        <v>4.4943038352306716E-2</v>
      </c>
    </row>
    <row r="91" spans="1:40" ht="15" customHeight="1" x14ac:dyDescent="0.2">
      <c r="A91" s="59">
        <v>45159</v>
      </c>
      <c r="B91" s="2">
        <v>997.601674</v>
      </c>
      <c r="C91" s="3">
        <f t="shared" si="0"/>
        <v>1.2769152963219677E-2</v>
      </c>
      <c r="D91" s="4"/>
      <c r="E91" s="1">
        <v>45159</v>
      </c>
      <c r="F91" s="2">
        <v>3216.9274700000001</v>
      </c>
      <c r="G91" s="3">
        <f t="shared" si="1"/>
        <v>3.0266630144166973E-2</v>
      </c>
      <c r="H91" s="5"/>
      <c r="I91" s="1">
        <v>45159</v>
      </c>
      <c r="J91" s="2">
        <v>200.43132299999999</v>
      </c>
      <c r="K91" s="3">
        <f t="shared" si="2"/>
        <v>-4.8579077498794865E-3</v>
      </c>
      <c r="L91" s="5"/>
      <c r="M91" s="1">
        <v>45159</v>
      </c>
      <c r="N91" s="2">
        <v>24.15</v>
      </c>
      <c r="O91" s="3">
        <f t="shared" si="3"/>
        <v>6.1538461538461542E-2</v>
      </c>
      <c r="P91" s="5"/>
      <c r="Q91" s="1">
        <v>45159</v>
      </c>
      <c r="R91" s="2">
        <v>549.42561499999999</v>
      </c>
      <c r="S91" s="3">
        <f t="shared" si="4"/>
        <v>-3.5501401283191347E-2</v>
      </c>
      <c r="T91" s="5"/>
      <c r="U91" s="1">
        <v>45159</v>
      </c>
      <c r="V91" s="2">
        <v>203.225854</v>
      </c>
      <c r="W91" s="3">
        <f t="shared" si="5"/>
        <v>-2.1431654809977996E-4</v>
      </c>
      <c r="X91" s="5"/>
      <c r="Y91" s="1">
        <v>45159</v>
      </c>
      <c r="Z91" s="2">
        <v>8.6999999999999993</v>
      </c>
      <c r="AA91" s="3">
        <f t="shared" si="6"/>
        <v>0.14473684210526305</v>
      </c>
      <c r="AB91" s="5"/>
      <c r="AC91" s="1">
        <v>45159</v>
      </c>
      <c r="AD91" s="2">
        <v>373.54998999999998</v>
      </c>
      <c r="AE91" s="3">
        <f t="shared" si="7"/>
        <v>-2.1992459170245948E-2</v>
      </c>
      <c r="AF91" s="5"/>
      <c r="AG91" s="1">
        <v>45159</v>
      </c>
      <c r="AH91" s="2">
        <v>158.75591900000001</v>
      </c>
      <c r="AI91" s="3">
        <f t="shared" si="8"/>
        <v>-3.422705773140633E-3</v>
      </c>
      <c r="AJ91" s="5"/>
      <c r="AK91" s="1">
        <v>45159</v>
      </c>
      <c r="AL91" s="2">
        <v>45.9928934</v>
      </c>
      <c r="AM91" s="116">
        <f t="shared" si="9"/>
        <v>6.2795908457578209E-2</v>
      </c>
      <c r="AN91" s="122">
        <f>SUMPRODUCT($B$100:$K$100, CHOOSE({1,2,3,4,5,6,7,8,9,10}, AM91, AI91, AE91, AA91, W91, S91, O91, K91, G91, C91))</f>
        <v>2.4611820468413221E-2</v>
      </c>
    </row>
    <row r="92" spans="1:40" ht="15" customHeight="1" x14ac:dyDescent="0.2">
      <c r="A92" s="60">
        <v>45152</v>
      </c>
      <c r="B92" s="9">
        <v>985.02375500000005</v>
      </c>
      <c r="C92" s="10">
        <f t="shared" si="0"/>
        <v>-7.1591923280595049E-3</v>
      </c>
      <c r="D92" s="11"/>
      <c r="E92" s="8">
        <v>45152</v>
      </c>
      <c r="F92" s="9">
        <v>3122.42227</v>
      </c>
      <c r="G92" s="10">
        <f t="shared" si="1"/>
        <v>-6.843863787991622E-3</v>
      </c>
      <c r="H92" s="12"/>
      <c r="I92" s="8">
        <v>45152</v>
      </c>
      <c r="J92" s="9">
        <v>201.40975299999999</v>
      </c>
      <c r="K92" s="10">
        <f t="shared" si="2"/>
        <v>-3.2683198985373751E-3</v>
      </c>
      <c r="L92" s="12"/>
      <c r="M92" s="8">
        <v>45152</v>
      </c>
      <c r="N92" s="9">
        <v>22.75</v>
      </c>
      <c r="O92" s="10">
        <f t="shared" si="3"/>
        <v>0.134663398237576</v>
      </c>
      <c r="P92" s="12"/>
      <c r="Q92" s="8">
        <v>45152</v>
      </c>
      <c r="R92" s="9">
        <v>569.64895100000001</v>
      </c>
      <c r="S92" s="10">
        <f t="shared" si="4"/>
        <v>-8.8235233060492191E-2</v>
      </c>
      <c r="T92" s="12"/>
      <c r="U92" s="8">
        <v>45152</v>
      </c>
      <c r="V92" s="9">
        <v>203.269418</v>
      </c>
      <c r="W92" s="10">
        <f t="shared" si="5"/>
        <v>-2.0360997355458599E-2</v>
      </c>
      <c r="X92" s="12"/>
      <c r="Y92" s="8">
        <v>45152</v>
      </c>
      <c r="Z92" s="9">
        <v>7.6</v>
      </c>
      <c r="AA92" s="10">
        <f t="shared" si="6"/>
        <v>-6.1728395061728447E-2</v>
      </c>
      <c r="AB92" s="12"/>
      <c r="AC92" s="8">
        <v>45152</v>
      </c>
      <c r="AD92" s="9">
        <v>381.95001000000002</v>
      </c>
      <c r="AE92" s="10">
        <f t="shared" si="7"/>
        <v>-3.0018271208084313E-3</v>
      </c>
      <c r="AF92" s="12"/>
      <c r="AG92" s="8">
        <v>45152</v>
      </c>
      <c r="AH92" s="9">
        <v>159.30116000000001</v>
      </c>
      <c r="AI92" s="10">
        <f t="shared" si="8"/>
        <v>-7.9317181001644643E-3</v>
      </c>
      <c r="AJ92" s="12"/>
      <c r="AK92" s="8">
        <v>45152</v>
      </c>
      <c r="AL92" s="9">
        <v>43.275376799999997</v>
      </c>
      <c r="AM92" s="117">
        <f t="shared" si="9"/>
        <v>5.982131942836344E-2</v>
      </c>
      <c r="AN92" s="122">
        <f>SUMPRODUCT($B$100:$K$100, CHOOSE({1,2,3,4,5,6,7,8,9,10}, AM92, AI92, AE92, AA92, W92, S92, O92, K92, G92, C92))</f>
        <v>-4.0448290473011868E-4</v>
      </c>
    </row>
    <row r="93" spans="1:40" ht="15" customHeight="1" x14ac:dyDescent="0.2">
      <c r="A93" s="1">
        <v>45145</v>
      </c>
      <c r="B93" s="2">
        <v>992.12657999999999</v>
      </c>
      <c r="C93" s="3">
        <f t="shared" si="0"/>
        <v>-3.9858703039766019E-2</v>
      </c>
      <c r="D93" s="4"/>
      <c r="E93" s="1">
        <v>45145</v>
      </c>
      <c r="F93" s="2">
        <v>3143.93896</v>
      </c>
      <c r="G93" s="3">
        <f t="shared" si="1"/>
        <v>-4.6202386228317294E-2</v>
      </c>
      <c r="H93" s="5"/>
      <c r="I93" s="1">
        <v>45145</v>
      </c>
      <c r="J93" s="2">
        <v>202.07018299999999</v>
      </c>
      <c r="K93" s="3">
        <f t="shared" si="2"/>
        <v>1.027266433078422E-2</v>
      </c>
      <c r="L93" s="5"/>
      <c r="M93" s="1">
        <v>45145</v>
      </c>
      <c r="N93" s="2">
        <v>20.049999</v>
      </c>
      <c r="O93" s="3">
        <f t="shared" si="3"/>
        <v>5.0124308264445361E-3</v>
      </c>
      <c r="P93" s="5"/>
      <c r="Q93" s="1">
        <v>45145</v>
      </c>
      <c r="R93" s="2">
        <v>624.77622699999995</v>
      </c>
      <c r="S93" s="3">
        <f t="shared" si="4"/>
        <v>-2.4785690100991076E-2</v>
      </c>
      <c r="T93" s="5"/>
      <c r="U93" s="1">
        <v>45145</v>
      </c>
      <c r="V93" s="2">
        <v>207.49420699999999</v>
      </c>
      <c r="W93" s="3">
        <f t="shared" si="5"/>
        <v>-3.5822709564847677E-2</v>
      </c>
      <c r="X93" s="5"/>
      <c r="Y93" s="1">
        <v>45145</v>
      </c>
      <c r="Z93" s="2">
        <v>8.1</v>
      </c>
      <c r="AA93" s="3">
        <f t="shared" si="6"/>
        <v>-1.8181818181818188E-2</v>
      </c>
      <c r="AB93" s="5"/>
      <c r="AC93" s="1">
        <v>45145</v>
      </c>
      <c r="AD93" s="2">
        <v>383.10001</v>
      </c>
      <c r="AE93" s="3">
        <f t="shared" si="7"/>
        <v>-3.7678974185406333E-2</v>
      </c>
      <c r="AF93" s="5"/>
      <c r="AG93" s="1">
        <v>45145</v>
      </c>
      <c r="AH93" s="2">
        <v>160.574794</v>
      </c>
      <c r="AI93" s="3">
        <f t="shared" si="8"/>
        <v>2.2209348030062692E-2</v>
      </c>
      <c r="AJ93" s="5"/>
      <c r="AK93" s="1">
        <v>45145</v>
      </c>
      <c r="AL93" s="2">
        <v>40.832710200000001</v>
      </c>
      <c r="AM93" s="116">
        <f t="shared" si="9"/>
        <v>-8.5608774638671892E-2</v>
      </c>
      <c r="AN93" s="122">
        <f>SUMPRODUCT($B$100:$K$100, CHOOSE({1,2,3,4,5,6,7,8,9,10}, AM93, AI93, AE93, AA93, W93, S93, O93, K93, G93, C93))</f>
        <v>-2.5064461275252706E-2</v>
      </c>
    </row>
    <row r="94" spans="1:40" ht="15" customHeight="1" x14ac:dyDescent="0.2">
      <c r="A94" s="60">
        <v>45138</v>
      </c>
      <c r="B94" s="9">
        <v>1033.3131000000001</v>
      </c>
      <c r="C94" s="10">
        <f t="shared" si="0"/>
        <v>-3.4251437538352913E-3</v>
      </c>
      <c r="D94" s="11"/>
      <c r="E94" s="8">
        <v>45138</v>
      </c>
      <c r="F94" s="9">
        <v>3296.2327799999998</v>
      </c>
      <c r="G94" s="10">
        <f t="shared" si="1"/>
        <v>-1.5055916729336927E-2</v>
      </c>
      <c r="H94" s="12"/>
      <c r="I94" s="8">
        <v>45138</v>
      </c>
      <c r="J94" s="9">
        <v>200.015491</v>
      </c>
      <c r="K94" s="10">
        <f t="shared" si="2"/>
        <v>2.5329180019177722E-2</v>
      </c>
      <c r="L94" s="12"/>
      <c r="M94" s="8">
        <v>45138</v>
      </c>
      <c r="N94" s="9">
        <v>19.950001</v>
      </c>
      <c r="O94" s="10">
        <f t="shared" si="3"/>
        <v>-3.3898256658595582E-2</v>
      </c>
      <c r="P94" s="12"/>
      <c r="Q94" s="8">
        <v>45138</v>
      </c>
      <c r="R94" s="9">
        <v>640.65531099999998</v>
      </c>
      <c r="S94" s="10">
        <f t="shared" si="4"/>
        <v>7.4719346746222826E-2</v>
      </c>
      <c r="T94" s="12"/>
      <c r="U94" s="8">
        <v>45138</v>
      </c>
      <c r="V94" s="9">
        <v>215.20337499999999</v>
      </c>
      <c r="W94" s="10">
        <f t="shared" si="5"/>
        <v>-0.11388088396357865</v>
      </c>
      <c r="X94" s="12"/>
      <c r="Y94" s="8">
        <v>45138</v>
      </c>
      <c r="Z94" s="9">
        <v>8.25</v>
      </c>
      <c r="AA94" s="10">
        <f t="shared" si="6"/>
        <v>-1.19760479041916E-2</v>
      </c>
      <c r="AB94" s="12"/>
      <c r="AC94" s="8">
        <v>45138</v>
      </c>
      <c r="AD94" s="9">
        <v>398.10001</v>
      </c>
      <c r="AE94" s="10">
        <f t="shared" si="7"/>
        <v>-2.1145807200742439E-2</v>
      </c>
      <c r="AF94" s="12"/>
      <c r="AG94" s="8">
        <v>45138</v>
      </c>
      <c r="AH94" s="9">
        <v>157.086016</v>
      </c>
      <c r="AI94" s="10">
        <f t="shared" si="8"/>
        <v>9.0221742630307578E-3</v>
      </c>
      <c r="AJ94" s="12"/>
      <c r="AK94" s="8">
        <v>45138</v>
      </c>
      <c r="AL94" s="9">
        <v>44.655623400000003</v>
      </c>
      <c r="AM94" s="117">
        <f t="shared" si="9"/>
        <v>-4.4278073936980356E-2</v>
      </c>
      <c r="AN94" s="122">
        <f>SUMPRODUCT($B$100:$K$100, CHOOSE({1,2,3,4,5,6,7,8,9,10}, AM94, AI94, AE94, AA94, W94, S94, O94, K94, G94, C94))</f>
        <v>-1.345894291188296E-2</v>
      </c>
    </row>
    <row r="95" spans="1:40" ht="15" customHeight="1" x14ac:dyDescent="0.2">
      <c r="A95" s="59">
        <v>45131</v>
      </c>
      <c r="B95" s="2">
        <v>1036.8645100000001</v>
      </c>
      <c r="C95" s="3">
        <f t="shared" si="0"/>
        <v>6.4192755414369751E-2</v>
      </c>
      <c r="D95" s="4"/>
      <c r="E95" s="1">
        <v>45131</v>
      </c>
      <c r="F95" s="2">
        <v>3346.6192000000001</v>
      </c>
      <c r="G95" s="3">
        <f t="shared" si="1"/>
        <v>-3.6103136591570162E-2</v>
      </c>
      <c r="H95" s="5"/>
      <c r="I95" s="1">
        <v>45131</v>
      </c>
      <c r="J95" s="2">
        <v>195.07441600000001</v>
      </c>
      <c r="K95" s="3">
        <f t="shared" si="2"/>
        <v>-1.4702272086947188E-2</v>
      </c>
      <c r="L95" s="5"/>
      <c r="M95" s="1">
        <v>45131</v>
      </c>
      <c r="N95" s="2">
        <v>20.65</v>
      </c>
      <c r="O95" s="3">
        <f t="shared" si="3"/>
        <v>4.8223297044502678E-2</v>
      </c>
      <c r="P95" s="5"/>
      <c r="Q95" s="1">
        <v>45131</v>
      </c>
      <c r="R95" s="2">
        <v>596.114058</v>
      </c>
      <c r="S95" s="3">
        <f t="shared" si="4"/>
        <v>6.8373026350373678E-2</v>
      </c>
      <c r="T95" s="5"/>
      <c r="U95" s="1">
        <v>45131</v>
      </c>
      <c r="V95" s="2">
        <v>242.86054899999999</v>
      </c>
      <c r="W95" s="3">
        <f t="shared" si="5"/>
        <v>1.9766033504782232E-3</v>
      </c>
      <c r="X95" s="5"/>
      <c r="Y95" s="1">
        <v>45131</v>
      </c>
      <c r="Z95" s="2">
        <v>8.35</v>
      </c>
      <c r="AA95" s="3">
        <f t="shared" si="6"/>
        <v>6.3694267515923553E-2</v>
      </c>
      <c r="AB95" s="5"/>
      <c r="AC95" s="1">
        <v>45131</v>
      </c>
      <c r="AD95" s="2">
        <v>406.70001000000002</v>
      </c>
      <c r="AE95" s="3">
        <f t="shared" si="7"/>
        <v>1.7131423855660355E-2</v>
      </c>
      <c r="AF95" s="5"/>
      <c r="AG95" s="1">
        <v>45131</v>
      </c>
      <c r="AH95" s="2">
        <v>155.681431</v>
      </c>
      <c r="AI95" s="3">
        <f t="shared" si="8"/>
        <v>7.3292298244254095E-3</v>
      </c>
      <c r="AJ95" s="5"/>
      <c r="AK95" s="1">
        <v>45131</v>
      </c>
      <c r="AL95" s="2">
        <v>46.724494</v>
      </c>
      <c r="AM95" s="116">
        <f t="shared" si="9"/>
        <v>5.5090387190819712E-2</v>
      </c>
      <c r="AN95" s="122">
        <f>SUMPRODUCT($B$100:$K$100, CHOOSE({1,2,3,4,5,6,7,8,9,10}, AM95, AI95, AE95, AA95, W95, S95, O95, K95, G95, C95))</f>
        <v>2.7520558186803601E-2</v>
      </c>
    </row>
    <row r="96" spans="1:40" ht="15" customHeight="1" x14ac:dyDescent="0.2">
      <c r="A96" s="60">
        <v>45124</v>
      </c>
      <c r="B96" s="9">
        <v>974.32021099999997</v>
      </c>
      <c r="C96" s="10"/>
      <c r="D96" s="11"/>
      <c r="E96" s="8">
        <v>45124</v>
      </c>
      <c r="F96" s="9">
        <v>3471.9681399999999</v>
      </c>
      <c r="G96" s="10"/>
      <c r="H96" s="12"/>
      <c r="I96" s="8">
        <v>45124</v>
      </c>
      <c r="J96" s="9">
        <v>197.98524900000001</v>
      </c>
      <c r="K96" s="10"/>
      <c r="L96" s="12"/>
      <c r="M96" s="8">
        <v>45124</v>
      </c>
      <c r="N96" s="9">
        <v>19.700001</v>
      </c>
      <c r="O96" s="10"/>
      <c r="P96" s="12"/>
      <c r="Q96" s="8">
        <v>45124</v>
      </c>
      <c r="R96" s="9">
        <v>557.96434699999998</v>
      </c>
      <c r="S96" s="10"/>
      <c r="T96" s="12"/>
      <c r="U96" s="8">
        <v>45124</v>
      </c>
      <c r="V96" s="9">
        <v>242.38145700000001</v>
      </c>
      <c r="W96" s="10"/>
      <c r="X96" s="12"/>
      <c r="Y96" s="8">
        <v>45124</v>
      </c>
      <c r="Z96" s="9">
        <v>7.85</v>
      </c>
      <c r="AA96" s="10"/>
      <c r="AB96" s="12"/>
      <c r="AC96" s="8">
        <v>45124</v>
      </c>
      <c r="AD96" s="9">
        <v>399.85001</v>
      </c>
      <c r="AE96" s="10"/>
      <c r="AF96" s="12"/>
      <c r="AG96" s="8">
        <v>45124</v>
      </c>
      <c r="AH96" s="9">
        <v>154.548708</v>
      </c>
      <c r="AI96" s="10"/>
      <c r="AJ96" s="12"/>
      <c r="AK96" s="8">
        <v>45124</v>
      </c>
      <c r="AL96" s="9">
        <v>44.2848258</v>
      </c>
      <c r="AM96" s="117"/>
      <c r="AN96" s="122"/>
    </row>
    <row r="97" spans="1:40" ht="15" customHeight="1" x14ac:dyDescent="0.15">
      <c r="A97" s="25"/>
      <c r="B97" s="22"/>
      <c r="C97" s="23"/>
      <c r="D97" s="24"/>
      <c r="E97" s="25"/>
      <c r="F97" s="22"/>
      <c r="G97" s="23"/>
      <c r="H97" s="26"/>
      <c r="I97" s="25"/>
      <c r="J97" s="22"/>
      <c r="K97" s="23"/>
      <c r="L97" s="26"/>
      <c r="M97" s="27"/>
      <c r="N97" s="16"/>
      <c r="O97" s="3"/>
      <c r="P97" s="5"/>
      <c r="Q97" s="25"/>
      <c r="R97" s="22"/>
      <c r="S97" s="23"/>
      <c r="T97" s="26"/>
      <c r="U97" s="25"/>
      <c r="V97" s="22"/>
      <c r="W97" s="23"/>
      <c r="X97" s="26"/>
      <c r="Y97" s="25"/>
      <c r="Z97" s="22"/>
      <c r="AA97" s="23"/>
      <c r="AB97" s="26"/>
      <c r="AC97" s="25"/>
      <c r="AD97" s="22"/>
      <c r="AE97" s="23"/>
      <c r="AF97" s="26"/>
      <c r="AG97" s="25"/>
      <c r="AH97" s="22"/>
      <c r="AI97" s="23"/>
      <c r="AJ97" s="26"/>
      <c r="AK97" s="25"/>
      <c r="AL97" s="22"/>
      <c r="AM97" s="118"/>
      <c r="AN97" s="123"/>
    </row>
    <row r="98" spans="1:40" ht="15" customHeight="1" thickBot="1" x14ac:dyDescent="0.2">
      <c r="B98" s="28"/>
      <c r="C98" s="29"/>
      <c r="D98" s="28"/>
      <c r="E98" s="30"/>
      <c r="F98" s="28"/>
      <c r="G98" s="29"/>
      <c r="H98" s="28"/>
      <c r="I98" s="30"/>
      <c r="J98" s="28"/>
      <c r="K98" s="29"/>
      <c r="L98" s="28"/>
      <c r="M98" s="31"/>
      <c r="N98" s="32"/>
      <c r="O98" s="33"/>
      <c r="P98" s="34"/>
      <c r="Q98" s="30"/>
      <c r="R98" s="28"/>
      <c r="S98" s="29"/>
      <c r="T98" s="28"/>
      <c r="U98" s="30"/>
      <c r="V98" s="28"/>
      <c r="W98" s="29"/>
      <c r="X98" s="28"/>
      <c r="Y98" s="30"/>
      <c r="Z98" s="28"/>
      <c r="AA98" s="29"/>
      <c r="AB98" s="28"/>
      <c r="AC98" s="30"/>
      <c r="AD98" s="28"/>
      <c r="AE98" s="29"/>
      <c r="AF98" s="28"/>
      <c r="AG98" s="30"/>
      <c r="AH98" s="28"/>
      <c r="AI98" s="29"/>
      <c r="AJ98" s="28"/>
      <c r="AK98" s="30"/>
      <c r="AL98" s="28"/>
      <c r="AM98" s="29"/>
      <c r="AN98" s="28"/>
    </row>
    <row r="99" spans="1:40" ht="22.5" customHeight="1" x14ac:dyDescent="0.15">
      <c r="A99" s="35" t="s">
        <v>7</v>
      </c>
      <c r="B99" s="36" t="s">
        <v>8</v>
      </c>
      <c r="C99" s="36" t="s">
        <v>9</v>
      </c>
      <c r="D99" s="36" t="s">
        <v>10</v>
      </c>
      <c r="E99" s="36" t="s">
        <v>25</v>
      </c>
      <c r="F99" s="36" t="s">
        <v>12</v>
      </c>
      <c r="G99" s="36" t="s">
        <v>13</v>
      </c>
      <c r="H99" s="36" t="s">
        <v>14</v>
      </c>
      <c r="I99" s="36" t="s">
        <v>15</v>
      </c>
      <c r="J99" s="36" t="s">
        <v>16</v>
      </c>
      <c r="K99" s="37" t="s">
        <v>26</v>
      </c>
      <c r="L99" s="61" t="s">
        <v>4</v>
      </c>
      <c r="M99" s="79" t="s">
        <v>18</v>
      </c>
      <c r="N99" s="80"/>
      <c r="O99" s="80"/>
      <c r="P99" s="80"/>
      <c r="Q99" s="80"/>
      <c r="R99" s="80"/>
      <c r="S99" s="81"/>
      <c r="T99" s="28"/>
      <c r="AB99" s="28"/>
      <c r="AC99" s="30"/>
      <c r="AD99" s="28"/>
      <c r="AE99" s="29"/>
      <c r="AF99" s="28"/>
      <c r="AG99" s="30"/>
      <c r="AH99" s="28"/>
      <c r="AI99" s="29"/>
      <c r="AJ99" s="28"/>
      <c r="AK99" s="30"/>
      <c r="AL99" s="28"/>
      <c r="AM99" s="29"/>
      <c r="AN99" s="28"/>
    </row>
    <row r="100" spans="1:40" ht="15" customHeight="1" x14ac:dyDescent="0.2">
      <c r="A100" s="39" t="s">
        <v>19</v>
      </c>
      <c r="B100" s="40">
        <v>0.1</v>
      </c>
      <c r="C100" s="40">
        <v>0.1</v>
      </c>
      <c r="D100" s="40">
        <v>0.1</v>
      </c>
      <c r="E100" s="40">
        <v>0.1</v>
      </c>
      <c r="F100" s="40">
        <v>0.1</v>
      </c>
      <c r="G100" s="40">
        <v>0.1</v>
      </c>
      <c r="H100" s="40">
        <v>0.1</v>
      </c>
      <c r="I100" s="40">
        <v>0.1</v>
      </c>
      <c r="J100" s="40">
        <v>0.1</v>
      </c>
      <c r="K100" s="40">
        <v>0.1</v>
      </c>
      <c r="L100" s="62"/>
      <c r="M100" s="40">
        <v>0.1</v>
      </c>
      <c r="N100" s="40">
        <v>0.1</v>
      </c>
      <c r="O100" s="40">
        <v>0.1</v>
      </c>
      <c r="P100" s="40">
        <v>0.1</v>
      </c>
      <c r="Q100" s="40">
        <v>0.1</v>
      </c>
      <c r="R100" s="40">
        <v>0.1</v>
      </c>
      <c r="S100" s="40">
        <v>0.1</v>
      </c>
      <c r="T100" s="40"/>
      <c r="U100" s="40"/>
      <c r="V100" s="40"/>
      <c r="W100" s="63"/>
      <c r="X100" s="40"/>
      <c r="Y100" s="40"/>
      <c r="Z100" s="40"/>
      <c r="AA100" s="40"/>
      <c r="AB100" s="40"/>
      <c r="AC100" s="40"/>
      <c r="AD100" s="40"/>
      <c r="AE100" s="40"/>
      <c r="AF100" s="40"/>
      <c r="AG100" s="40"/>
      <c r="AH100" s="28"/>
      <c r="AI100" s="29"/>
      <c r="AJ100" s="28"/>
      <c r="AK100" s="30"/>
      <c r="AL100" s="28"/>
      <c r="AM100" s="29"/>
      <c r="AN100" s="28"/>
    </row>
    <row r="101" spans="1:40" ht="15" customHeight="1" x14ac:dyDescent="0.2">
      <c r="A101" s="44" t="s">
        <v>2</v>
      </c>
      <c r="B101" s="45">
        <f>AVERAGE(C3:C96)</f>
        <v>-5.6748001288958319E-5</v>
      </c>
      <c r="C101" s="45">
        <f>AVERAGE(G3:G96)</f>
        <v>-3.3587924933395825E-3</v>
      </c>
      <c r="D101" s="45">
        <f>AVERAGE(K3:K96)</f>
        <v>2.8351605669251988E-3</v>
      </c>
      <c r="E101" s="45">
        <f>AVERAGE(O3:O96)</f>
        <v>2.3375528468632896E-2</v>
      </c>
      <c r="F101" s="45">
        <f>AVERAGE(S3:S96)</f>
        <v>9.9639227551102452E-3</v>
      </c>
      <c r="G101" s="45">
        <f>AVERAGE(W3:W96)</f>
        <v>7.1976666247600693E-3</v>
      </c>
      <c r="H101" s="45">
        <f>AVERAGE(AA3:AA96)</f>
        <v>2.6133752152269546E-3</v>
      </c>
      <c r="I101" s="45">
        <f>AVERAGE(AE3:AE96)</f>
        <v>-3.016810790351395E-3</v>
      </c>
      <c r="J101" s="45">
        <f>AVERAGE(AI3:AI96)</f>
        <v>5.7182882039200312E-3</v>
      </c>
      <c r="K101" s="64">
        <f>AVERAGE(AM3:AM96)</f>
        <v>1.2209517350608289E-2</v>
      </c>
      <c r="L101" s="65">
        <f>AVERAGE(AN3:AN95)</f>
        <v>5.7481107900203745E-3</v>
      </c>
      <c r="M101" s="28"/>
      <c r="N101" s="30"/>
      <c r="O101" s="28"/>
      <c r="P101" s="29"/>
      <c r="Q101" s="28"/>
      <c r="R101" s="30"/>
      <c r="S101" s="43"/>
      <c r="T101" s="28"/>
      <c r="AB101" s="28"/>
      <c r="AC101" s="30"/>
      <c r="AD101" s="28"/>
      <c r="AE101" s="29"/>
      <c r="AF101" s="28"/>
      <c r="AG101" s="30"/>
      <c r="AH101" s="28"/>
      <c r="AI101" s="29"/>
      <c r="AJ101" s="28"/>
      <c r="AK101" s="30"/>
      <c r="AL101" s="28"/>
      <c r="AM101" s="29"/>
      <c r="AN101" s="28"/>
    </row>
    <row r="102" spans="1:40" ht="15" customHeight="1" x14ac:dyDescent="0.2">
      <c r="A102" s="47" t="s">
        <v>20</v>
      </c>
      <c r="B102" s="48">
        <f t="shared" ref="B102:L102" si="10">((1+B101)^52)-1</f>
        <v>-2.9466299378702043E-3</v>
      </c>
      <c r="C102" s="48">
        <f t="shared" si="10"/>
        <v>-0.16050200162429462</v>
      </c>
      <c r="D102" s="48">
        <f t="shared" si="10"/>
        <v>0.15860854175967432</v>
      </c>
      <c r="E102" s="48">
        <f t="shared" si="10"/>
        <v>2.3252280753085945</v>
      </c>
      <c r="F102" s="48">
        <f t="shared" si="10"/>
        <v>0.67457554782111662</v>
      </c>
      <c r="G102" s="48">
        <f t="shared" si="10"/>
        <v>0.451994497238281</v>
      </c>
      <c r="H102" s="48">
        <f t="shared" si="10"/>
        <v>0.14535913973518344</v>
      </c>
      <c r="I102" s="48">
        <f t="shared" si="10"/>
        <v>-0.145391037034724</v>
      </c>
      <c r="J102" s="48">
        <f t="shared" si="10"/>
        <v>0.34514800037894222</v>
      </c>
      <c r="K102" s="66">
        <f t="shared" si="10"/>
        <v>0.87958364029662928</v>
      </c>
      <c r="L102" s="67">
        <f t="shared" si="10"/>
        <v>0.34722373007441609</v>
      </c>
      <c r="M102" s="28"/>
      <c r="N102" s="30"/>
      <c r="O102" s="28"/>
      <c r="P102" s="29"/>
      <c r="Q102" s="28"/>
      <c r="R102" s="30"/>
      <c r="S102" s="43"/>
      <c r="T102" s="28"/>
      <c r="AB102" s="28"/>
      <c r="AC102" s="30"/>
      <c r="AD102" s="28"/>
      <c r="AE102" s="29"/>
      <c r="AF102" s="28"/>
      <c r="AG102" s="30"/>
      <c r="AH102" s="28"/>
      <c r="AI102" s="29"/>
      <c r="AJ102" s="28"/>
      <c r="AK102" s="30"/>
      <c r="AL102" s="28"/>
      <c r="AM102" s="29"/>
      <c r="AN102" s="28"/>
    </row>
    <row r="103" spans="1:40" ht="15" customHeight="1" x14ac:dyDescent="0.2">
      <c r="A103" s="47" t="s">
        <v>21</v>
      </c>
      <c r="B103" s="50">
        <f>_xlfn.VAR.S(C3:C96)</f>
        <v>2.8868799876449209E-3</v>
      </c>
      <c r="C103" s="45">
        <f>_xlfn.VAR.S(G5:G96)</f>
        <v>7.6455846110864501E-4</v>
      </c>
      <c r="D103" s="45">
        <f>_xlfn.VAR.S(K3:K96)</f>
        <v>1.4345956993174925E-3</v>
      </c>
      <c r="E103" s="45">
        <f>_xlfn.VAR.S(O3:O96)</f>
        <v>8.1017751166189717E-3</v>
      </c>
      <c r="F103" s="45">
        <f>_xlfn.VAR.S(S3:S96)</f>
        <v>3.4778055862977266E-3</v>
      </c>
      <c r="G103" s="45">
        <f>_xlfn.VAR.S(W3:W96)</f>
        <v>2.8133751351920679E-3</v>
      </c>
      <c r="H103" s="45">
        <f>_xlfn.VAR.S(AA3:AA96)</f>
        <v>7.196298163863875E-3</v>
      </c>
      <c r="I103" s="45">
        <f>_xlfn.VAR.S(AE3:AE96)</f>
        <v>2.6440845267066437E-3</v>
      </c>
      <c r="J103" s="45">
        <f>_xlfn.VAR.S(AI3:AI96)</f>
        <v>1.4568362015593707E-3</v>
      </c>
      <c r="K103" s="64">
        <f>_xlfn.VAR.S(AM3:AM96)</f>
        <v>5.0453122568294003E-3</v>
      </c>
      <c r="L103" s="65">
        <f>_xlfn.VAR.S(AN3:AN95)</f>
        <v>1.0051628090298446E-3</v>
      </c>
      <c r="M103" s="28"/>
      <c r="N103" s="30"/>
      <c r="O103" s="28"/>
      <c r="P103" s="29"/>
      <c r="Q103" s="28"/>
      <c r="R103" s="30"/>
      <c r="S103" s="43"/>
      <c r="T103" s="28"/>
      <c r="AB103" s="28"/>
      <c r="AC103" s="30"/>
      <c r="AD103" s="28"/>
      <c r="AE103" s="29"/>
      <c r="AF103" s="28"/>
      <c r="AG103" s="30"/>
      <c r="AH103" s="28"/>
      <c r="AI103" s="29"/>
      <c r="AJ103" s="28"/>
      <c r="AK103" s="30"/>
      <c r="AL103" s="28"/>
      <c r="AM103" s="29"/>
      <c r="AN103" s="28"/>
    </row>
    <row r="104" spans="1:40" ht="15" customHeight="1" x14ac:dyDescent="0.2">
      <c r="A104" s="51" t="s">
        <v>22</v>
      </c>
      <c r="B104" s="52">
        <f t="shared" ref="B104:L104" si="11">B103*52</f>
        <v>0.15011775935753588</v>
      </c>
      <c r="C104" s="52">
        <f t="shared" si="11"/>
        <v>3.9757039977649539E-2</v>
      </c>
      <c r="D104" s="52">
        <f t="shared" si="11"/>
        <v>7.4598976364509614E-2</v>
      </c>
      <c r="E104" s="52">
        <f t="shared" si="11"/>
        <v>0.42129230606418655</v>
      </c>
      <c r="F104" s="52">
        <f t="shared" si="11"/>
        <v>0.18084589048748179</v>
      </c>
      <c r="G104" s="52">
        <f t="shared" si="11"/>
        <v>0.14629550702998753</v>
      </c>
      <c r="H104" s="52">
        <f t="shared" si="11"/>
        <v>0.3742075045209215</v>
      </c>
      <c r="I104" s="52">
        <f t="shared" si="11"/>
        <v>0.13749239538874547</v>
      </c>
      <c r="J104" s="52">
        <f t="shared" si="11"/>
        <v>7.575548248108728E-2</v>
      </c>
      <c r="K104" s="68">
        <f t="shared" si="11"/>
        <v>0.26235623735512881</v>
      </c>
      <c r="L104" s="67">
        <f t="shared" si="11"/>
        <v>5.2268466069551919E-2</v>
      </c>
      <c r="M104" s="28"/>
      <c r="N104" s="30"/>
      <c r="O104" s="28"/>
      <c r="P104" s="29"/>
      <c r="Q104" s="28"/>
      <c r="R104" s="30"/>
      <c r="S104" s="43"/>
      <c r="T104" s="28"/>
      <c r="AB104" s="28"/>
      <c r="AC104" s="30"/>
      <c r="AD104" s="28"/>
      <c r="AE104" s="29"/>
      <c r="AF104" s="28"/>
      <c r="AG104" s="30"/>
      <c r="AH104" s="28"/>
      <c r="AI104" s="29"/>
      <c r="AJ104" s="28"/>
      <c r="AK104" s="30"/>
      <c r="AL104" s="28"/>
      <c r="AM104" s="29"/>
      <c r="AN104" s="28"/>
    </row>
    <row r="105" spans="1:40" ht="22.5" customHeight="1" x14ac:dyDescent="0.15">
      <c r="A105" s="90" t="s">
        <v>23</v>
      </c>
      <c r="B105" s="91"/>
      <c r="C105" s="91"/>
      <c r="D105" s="91"/>
      <c r="E105" s="91"/>
      <c r="F105" s="91"/>
      <c r="G105" s="91"/>
      <c r="H105" s="91"/>
      <c r="I105" s="91"/>
      <c r="J105" s="91"/>
      <c r="K105" s="91"/>
      <c r="L105" s="92"/>
      <c r="M105" s="42"/>
      <c r="N105" s="30"/>
      <c r="O105" s="28"/>
      <c r="P105" s="29"/>
      <c r="Q105" s="28"/>
      <c r="R105" s="30"/>
      <c r="S105" s="43"/>
      <c r="T105" s="28"/>
      <c r="AB105" s="28"/>
      <c r="AC105" s="30"/>
      <c r="AD105" s="28"/>
      <c r="AE105" s="29"/>
      <c r="AF105" s="28"/>
      <c r="AG105" s="30"/>
      <c r="AH105" s="28"/>
      <c r="AI105" s="29"/>
      <c r="AJ105" s="28"/>
      <c r="AK105" s="30"/>
      <c r="AL105" s="28"/>
      <c r="AM105" s="29"/>
      <c r="AN105" s="28"/>
    </row>
    <row r="106" spans="1:40" ht="15" customHeight="1" x14ac:dyDescent="0.15">
      <c r="A106" s="93"/>
      <c r="B106" s="84"/>
      <c r="C106" s="84"/>
      <c r="D106" s="84"/>
      <c r="E106" s="84"/>
      <c r="F106" s="84"/>
      <c r="G106" s="84"/>
      <c r="H106" s="84"/>
      <c r="I106" s="84"/>
      <c r="J106" s="84"/>
      <c r="K106" s="84"/>
      <c r="L106" s="85"/>
      <c r="M106" s="42"/>
      <c r="N106" s="30"/>
      <c r="O106" s="28"/>
      <c r="P106" s="29"/>
      <c r="Q106" s="28"/>
      <c r="R106" s="30"/>
      <c r="S106" s="43"/>
      <c r="T106" s="28"/>
      <c r="AB106" s="28"/>
      <c r="AC106" s="30"/>
      <c r="AD106" s="28"/>
      <c r="AE106" s="29"/>
      <c r="AF106" s="28"/>
      <c r="AG106" s="30"/>
      <c r="AH106" s="28"/>
      <c r="AI106" s="29"/>
      <c r="AJ106" s="28"/>
      <c r="AK106" s="30"/>
      <c r="AL106" s="28"/>
      <c r="AM106" s="29"/>
      <c r="AN106" s="28"/>
    </row>
    <row r="107" spans="1:40" ht="15" customHeight="1" x14ac:dyDescent="0.15">
      <c r="A107" s="86"/>
      <c r="B107" s="84"/>
      <c r="C107" s="84"/>
      <c r="D107" s="84"/>
      <c r="E107" s="84"/>
      <c r="F107" s="84"/>
      <c r="G107" s="84"/>
      <c r="H107" s="84"/>
      <c r="I107" s="84"/>
      <c r="J107" s="84"/>
      <c r="K107" s="84"/>
      <c r="L107" s="85"/>
      <c r="M107" s="42"/>
      <c r="N107" s="30"/>
      <c r="O107" s="28"/>
      <c r="P107" s="29"/>
      <c r="Q107" s="28"/>
      <c r="R107" s="30"/>
      <c r="S107" s="43"/>
      <c r="T107" s="28"/>
      <c r="AB107" s="28"/>
      <c r="AC107" s="30"/>
      <c r="AD107" s="28"/>
      <c r="AE107" s="29"/>
      <c r="AF107" s="28"/>
      <c r="AG107" s="30"/>
      <c r="AH107" s="28"/>
      <c r="AI107" s="29"/>
      <c r="AJ107" s="28"/>
      <c r="AK107" s="30"/>
      <c r="AL107" s="28"/>
      <c r="AM107" s="29"/>
      <c r="AN107" s="28"/>
    </row>
    <row r="108" spans="1:40" ht="15" customHeight="1" x14ac:dyDescent="0.15">
      <c r="A108" s="86"/>
      <c r="B108" s="84"/>
      <c r="C108" s="84"/>
      <c r="D108" s="84"/>
      <c r="E108" s="84"/>
      <c r="F108" s="84"/>
      <c r="G108" s="84"/>
      <c r="H108" s="84"/>
      <c r="I108" s="84"/>
      <c r="J108" s="84"/>
      <c r="K108" s="84"/>
      <c r="L108" s="85"/>
      <c r="M108" s="42"/>
      <c r="N108" s="30"/>
      <c r="O108" s="28"/>
      <c r="P108" s="29"/>
      <c r="Q108" s="28"/>
      <c r="R108" s="30"/>
      <c r="S108" s="43"/>
      <c r="T108" s="28"/>
      <c r="AB108" s="28"/>
      <c r="AC108" s="30"/>
      <c r="AD108" s="28"/>
      <c r="AE108" s="29"/>
      <c r="AF108" s="28"/>
      <c r="AG108" s="30"/>
      <c r="AH108" s="28"/>
      <c r="AI108" s="29"/>
      <c r="AJ108" s="28"/>
      <c r="AK108" s="30"/>
      <c r="AL108" s="28"/>
      <c r="AM108" s="29"/>
      <c r="AN108" s="28"/>
    </row>
    <row r="109" spans="1:40" ht="15" customHeight="1" x14ac:dyDescent="0.15">
      <c r="A109" s="86"/>
      <c r="B109" s="84"/>
      <c r="C109" s="84"/>
      <c r="D109" s="84"/>
      <c r="E109" s="84"/>
      <c r="F109" s="84"/>
      <c r="G109" s="84"/>
      <c r="H109" s="84"/>
      <c r="I109" s="84"/>
      <c r="J109" s="84"/>
      <c r="K109" s="84"/>
      <c r="L109" s="85"/>
      <c r="M109" s="42"/>
      <c r="N109" s="30"/>
      <c r="O109" s="28"/>
      <c r="P109" s="29"/>
      <c r="Q109" s="28"/>
      <c r="R109" s="30"/>
      <c r="S109" s="43"/>
      <c r="T109" s="28"/>
      <c r="AB109" s="28"/>
      <c r="AC109" s="30"/>
      <c r="AD109" s="28"/>
      <c r="AE109" s="29"/>
      <c r="AF109" s="28"/>
      <c r="AG109" s="30"/>
      <c r="AH109" s="28"/>
      <c r="AI109" s="29"/>
      <c r="AJ109" s="28"/>
      <c r="AK109" s="30"/>
      <c r="AL109" s="28"/>
      <c r="AM109" s="29"/>
      <c r="AN109" s="28"/>
    </row>
    <row r="110" spans="1:40" ht="15" customHeight="1" x14ac:dyDescent="0.15">
      <c r="A110" s="86"/>
      <c r="B110" s="84"/>
      <c r="C110" s="84"/>
      <c r="D110" s="84"/>
      <c r="E110" s="84"/>
      <c r="F110" s="84"/>
      <c r="G110" s="84"/>
      <c r="H110" s="84"/>
      <c r="I110" s="84"/>
      <c r="J110" s="84"/>
      <c r="K110" s="84"/>
      <c r="L110" s="85"/>
      <c r="M110" s="42"/>
      <c r="N110" s="30"/>
      <c r="O110" s="28"/>
      <c r="P110" s="29"/>
      <c r="Q110" s="28"/>
      <c r="R110" s="30"/>
      <c r="S110" s="43"/>
      <c r="T110" s="28"/>
      <c r="AB110" s="28"/>
      <c r="AC110" s="30"/>
      <c r="AD110" s="28"/>
      <c r="AE110" s="29"/>
      <c r="AF110" s="28"/>
      <c r="AG110" s="30"/>
      <c r="AH110" s="28"/>
      <c r="AI110" s="29"/>
      <c r="AJ110" s="28"/>
      <c r="AK110" s="30"/>
      <c r="AL110" s="28"/>
      <c r="AM110" s="29"/>
      <c r="AN110" s="28"/>
    </row>
    <row r="111" spans="1:40" ht="15" customHeight="1" x14ac:dyDescent="0.15">
      <c r="A111" s="86"/>
      <c r="B111" s="84"/>
      <c r="C111" s="84"/>
      <c r="D111" s="84"/>
      <c r="E111" s="84"/>
      <c r="F111" s="84"/>
      <c r="G111" s="84"/>
      <c r="H111" s="84"/>
      <c r="I111" s="84"/>
      <c r="J111" s="84"/>
      <c r="K111" s="84"/>
      <c r="L111" s="85"/>
      <c r="M111" s="42"/>
      <c r="N111" s="30"/>
      <c r="O111" s="28"/>
      <c r="P111" s="29"/>
      <c r="Q111" s="28"/>
      <c r="R111" s="30"/>
      <c r="S111" s="43"/>
      <c r="T111" s="28"/>
      <c r="AB111" s="28"/>
      <c r="AC111" s="30"/>
      <c r="AD111" s="28"/>
      <c r="AE111" s="29"/>
      <c r="AF111" s="28"/>
      <c r="AG111" s="30"/>
      <c r="AH111" s="28"/>
      <c r="AI111" s="29"/>
      <c r="AJ111" s="28"/>
      <c r="AK111" s="30"/>
      <c r="AL111" s="28"/>
      <c r="AM111" s="29"/>
      <c r="AN111" s="28"/>
    </row>
    <row r="112" spans="1:40" ht="15" customHeight="1" x14ac:dyDescent="0.15">
      <c r="A112" s="86"/>
      <c r="B112" s="84"/>
      <c r="C112" s="84"/>
      <c r="D112" s="84"/>
      <c r="E112" s="84"/>
      <c r="F112" s="84"/>
      <c r="G112" s="84"/>
      <c r="H112" s="84"/>
      <c r="I112" s="84"/>
      <c r="J112" s="84"/>
      <c r="K112" s="84"/>
      <c r="L112" s="85"/>
      <c r="M112" s="42"/>
      <c r="N112" s="30"/>
      <c r="O112" s="28"/>
      <c r="P112" s="29"/>
      <c r="Q112" s="28"/>
      <c r="R112" s="30"/>
      <c r="S112" s="43"/>
      <c r="T112" s="28"/>
      <c r="AB112" s="28"/>
      <c r="AC112" s="30"/>
      <c r="AD112" s="28"/>
      <c r="AE112" s="29"/>
      <c r="AF112" s="28"/>
      <c r="AG112" s="30"/>
      <c r="AH112" s="28"/>
      <c r="AI112" s="29"/>
      <c r="AJ112" s="28"/>
      <c r="AK112" s="30"/>
      <c r="AL112" s="28"/>
      <c r="AM112" s="29"/>
      <c r="AN112" s="28"/>
    </row>
    <row r="113" spans="1:40" ht="15" customHeight="1" x14ac:dyDescent="0.15">
      <c r="A113" s="86"/>
      <c r="B113" s="84"/>
      <c r="C113" s="84"/>
      <c r="D113" s="84"/>
      <c r="E113" s="84"/>
      <c r="F113" s="84"/>
      <c r="G113" s="84"/>
      <c r="H113" s="84"/>
      <c r="I113" s="84"/>
      <c r="J113" s="84"/>
      <c r="K113" s="84"/>
      <c r="L113" s="85"/>
      <c r="M113" s="42"/>
      <c r="N113" s="30"/>
      <c r="O113" s="28"/>
      <c r="P113" s="29"/>
      <c r="Q113" s="28"/>
      <c r="R113" s="30"/>
      <c r="S113" s="43"/>
      <c r="T113" s="28"/>
      <c r="AB113" s="28"/>
      <c r="AC113" s="30"/>
      <c r="AD113" s="28"/>
      <c r="AE113" s="29"/>
      <c r="AF113" s="28"/>
      <c r="AG113" s="30"/>
      <c r="AH113" s="28"/>
      <c r="AI113" s="29"/>
      <c r="AJ113" s="28"/>
      <c r="AK113" s="30"/>
      <c r="AL113" s="28"/>
      <c r="AM113" s="29"/>
      <c r="AN113" s="28"/>
    </row>
    <row r="114" spans="1:40" ht="15" customHeight="1" x14ac:dyDescent="0.15">
      <c r="A114" s="86"/>
      <c r="B114" s="84"/>
      <c r="C114" s="84"/>
      <c r="D114" s="84"/>
      <c r="E114" s="84"/>
      <c r="F114" s="84"/>
      <c r="G114" s="84"/>
      <c r="H114" s="84"/>
      <c r="I114" s="84"/>
      <c r="J114" s="84"/>
      <c r="K114" s="84"/>
      <c r="L114" s="85"/>
      <c r="M114" s="42"/>
      <c r="N114" s="30"/>
      <c r="O114" s="28"/>
      <c r="P114" s="29"/>
      <c r="Q114" s="28"/>
      <c r="R114" s="30"/>
      <c r="S114" s="43"/>
      <c r="T114" s="28"/>
      <c r="AB114" s="28"/>
      <c r="AC114" s="30"/>
      <c r="AD114" s="28"/>
      <c r="AE114" s="29"/>
      <c r="AF114" s="28"/>
      <c r="AG114" s="30"/>
      <c r="AH114" s="28"/>
      <c r="AI114" s="29"/>
      <c r="AJ114" s="28"/>
      <c r="AK114" s="30"/>
      <c r="AL114" s="28"/>
      <c r="AM114" s="29"/>
      <c r="AN114" s="28"/>
    </row>
    <row r="115" spans="1:40" ht="15" customHeight="1" x14ac:dyDescent="0.15">
      <c r="A115" s="86"/>
      <c r="B115" s="84"/>
      <c r="C115" s="84"/>
      <c r="D115" s="84"/>
      <c r="E115" s="84"/>
      <c r="F115" s="84"/>
      <c r="G115" s="84"/>
      <c r="H115" s="84"/>
      <c r="I115" s="84"/>
      <c r="J115" s="84"/>
      <c r="K115" s="84"/>
      <c r="L115" s="85"/>
      <c r="M115" s="42"/>
      <c r="N115" s="30"/>
      <c r="O115" s="28"/>
      <c r="P115" s="29"/>
      <c r="Q115" s="28"/>
      <c r="R115" s="30"/>
      <c r="S115" s="43"/>
      <c r="T115" s="28"/>
      <c r="AB115" s="28"/>
      <c r="AC115" s="30"/>
      <c r="AD115" s="28"/>
      <c r="AE115" s="29"/>
      <c r="AF115" s="28"/>
      <c r="AG115" s="30"/>
      <c r="AH115" s="28"/>
      <c r="AI115" s="29"/>
      <c r="AJ115" s="28"/>
      <c r="AK115" s="30"/>
      <c r="AL115" s="28"/>
      <c r="AM115" s="29"/>
      <c r="AN115" s="28"/>
    </row>
    <row r="116" spans="1:40" ht="15" customHeight="1" x14ac:dyDescent="0.15">
      <c r="A116" s="86"/>
      <c r="B116" s="84"/>
      <c r="C116" s="84"/>
      <c r="D116" s="84"/>
      <c r="E116" s="84"/>
      <c r="F116" s="84"/>
      <c r="G116" s="84"/>
      <c r="H116" s="84"/>
      <c r="I116" s="84"/>
      <c r="J116" s="84"/>
      <c r="K116" s="84"/>
      <c r="L116" s="85"/>
      <c r="M116" s="42"/>
      <c r="N116" s="30"/>
      <c r="O116" s="28"/>
      <c r="P116" s="29"/>
      <c r="Q116" s="28"/>
      <c r="R116" s="30"/>
      <c r="S116" s="43"/>
      <c r="T116" s="28"/>
      <c r="AB116" s="28"/>
      <c r="AC116" s="30"/>
      <c r="AD116" s="28"/>
      <c r="AE116" s="29"/>
      <c r="AF116" s="28"/>
      <c r="AG116" s="30"/>
      <c r="AH116" s="28"/>
      <c r="AI116" s="29"/>
      <c r="AJ116" s="28"/>
      <c r="AK116" s="30"/>
      <c r="AL116" s="28"/>
      <c r="AM116" s="29"/>
      <c r="AN116" s="28"/>
    </row>
    <row r="117" spans="1:40" ht="15" customHeight="1" x14ac:dyDescent="0.15">
      <c r="A117" s="86"/>
      <c r="B117" s="84"/>
      <c r="C117" s="84"/>
      <c r="D117" s="84"/>
      <c r="E117" s="84"/>
      <c r="F117" s="84"/>
      <c r="G117" s="84"/>
      <c r="H117" s="84"/>
      <c r="I117" s="84"/>
      <c r="J117" s="84"/>
      <c r="K117" s="84"/>
      <c r="L117" s="85"/>
      <c r="M117" s="42"/>
      <c r="N117" s="30"/>
      <c r="O117" s="28"/>
      <c r="P117" s="29"/>
      <c r="Q117" s="28"/>
      <c r="R117" s="30"/>
      <c r="S117" s="43"/>
      <c r="T117" s="28"/>
      <c r="AB117" s="28"/>
      <c r="AC117" s="30"/>
      <c r="AD117" s="28"/>
      <c r="AE117" s="29"/>
      <c r="AF117" s="28"/>
      <c r="AG117" s="30"/>
      <c r="AH117" s="28"/>
      <c r="AI117" s="29"/>
      <c r="AJ117" s="28"/>
      <c r="AK117" s="30"/>
      <c r="AL117" s="28"/>
      <c r="AM117" s="29"/>
      <c r="AN117" s="28"/>
    </row>
    <row r="118" spans="1:40" ht="15" customHeight="1" x14ac:dyDescent="0.15">
      <c r="A118" s="86"/>
      <c r="B118" s="84"/>
      <c r="C118" s="84"/>
      <c r="D118" s="84"/>
      <c r="E118" s="84"/>
      <c r="F118" s="84"/>
      <c r="G118" s="84"/>
      <c r="H118" s="84"/>
      <c r="I118" s="84"/>
      <c r="J118" s="84"/>
      <c r="K118" s="84"/>
      <c r="L118" s="85"/>
      <c r="M118" s="42"/>
      <c r="N118" s="30"/>
      <c r="O118" s="28"/>
      <c r="P118" s="29"/>
      <c r="Q118" s="28"/>
      <c r="R118" s="30"/>
      <c r="S118" s="43"/>
      <c r="T118" s="28"/>
      <c r="AB118" s="28"/>
      <c r="AC118" s="30"/>
      <c r="AD118" s="28"/>
      <c r="AE118" s="29"/>
      <c r="AF118" s="28"/>
      <c r="AG118" s="30"/>
      <c r="AH118" s="28"/>
      <c r="AI118" s="29"/>
      <c r="AJ118" s="28"/>
      <c r="AK118" s="30"/>
      <c r="AL118" s="28"/>
      <c r="AM118" s="29"/>
      <c r="AN118" s="28"/>
    </row>
    <row r="119" spans="1:40" ht="15" customHeight="1" x14ac:dyDescent="0.15">
      <c r="A119" s="86"/>
      <c r="B119" s="84"/>
      <c r="C119" s="84"/>
      <c r="D119" s="84"/>
      <c r="E119" s="84"/>
      <c r="F119" s="84"/>
      <c r="G119" s="84"/>
      <c r="H119" s="84"/>
      <c r="I119" s="84"/>
      <c r="J119" s="84"/>
      <c r="K119" s="84"/>
      <c r="L119" s="85"/>
      <c r="M119" s="42"/>
      <c r="N119" s="30"/>
      <c r="O119" s="28"/>
      <c r="P119" s="29"/>
      <c r="Q119" s="28"/>
      <c r="R119" s="30"/>
      <c r="S119" s="43"/>
      <c r="T119" s="28"/>
      <c r="AB119" s="28"/>
      <c r="AC119" s="30"/>
      <c r="AD119" s="28"/>
      <c r="AE119" s="29"/>
      <c r="AF119" s="28"/>
      <c r="AG119" s="30"/>
      <c r="AH119" s="28"/>
      <c r="AI119" s="29"/>
      <c r="AJ119" s="28"/>
      <c r="AK119" s="30"/>
      <c r="AL119" s="28"/>
      <c r="AM119" s="29"/>
      <c r="AN119" s="28"/>
    </row>
    <row r="120" spans="1:40" ht="15" customHeight="1" x14ac:dyDescent="0.15">
      <c r="A120" s="86"/>
      <c r="B120" s="84"/>
      <c r="C120" s="84"/>
      <c r="D120" s="84"/>
      <c r="E120" s="84"/>
      <c r="F120" s="84"/>
      <c r="G120" s="84"/>
      <c r="H120" s="84"/>
      <c r="I120" s="84"/>
      <c r="J120" s="84"/>
      <c r="K120" s="84"/>
      <c r="L120" s="85"/>
      <c r="M120" s="42"/>
      <c r="N120" s="30"/>
      <c r="O120" s="28"/>
      <c r="P120" s="29"/>
      <c r="Q120" s="28"/>
      <c r="R120" s="30"/>
      <c r="S120" s="43"/>
      <c r="T120" s="28"/>
      <c r="AB120" s="28"/>
      <c r="AC120" s="30"/>
      <c r="AD120" s="28"/>
      <c r="AE120" s="29"/>
      <c r="AF120" s="28"/>
      <c r="AG120" s="30"/>
      <c r="AH120" s="28"/>
      <c r="AI120" s="29"/>
      <c r="AJ120" s="28"/>
      <c r="AK120" s="30"/>
      <c r="AL120" s="28"/>
      <c r="AM120" s="29"/>
      <c r="AN120" s="28"/>
    </row>
    <row r="121" spans="1:40" ht="15" customHeight="1" x14ac:dyDescent="0.15">
      <c r="A121" s="87"/>
      <c r="B121" s="88"/>
      <c r="C121" s="88"/>
      <c r="D121" s="88"/>
      <c r="E121" s="88"/>
      <c r="F121" s="88"/>
      <c r="G121" s="88"/>
      <c r="H121" s="88"/>
      <c r="I121" s="88"/>
      <c r="J121" s="88"/>
      <c r="K121" s="88"/>
      <c r="L121" s="89"/>
      <c r="M121" s="54"/>
      <c r="N121" s="55"/>
      <c r="O121" s="56"/>
      <c r="P121" s="57"/>
      <c r="Q121" s="56"/>
      <c r="R121" s="55"/>
      <c r="S121" s="58"/>
      <c r="T121" s="28"/>
      <c r="AB121" s="28"/>
      <c r="AC121" s="30"/>
      <c r="AD121" s="28"/>
      <c r="AE121" s="29"/>
      <c r="AF121" s="28"/>
      <c r="AG121" s="30"/>
      <c r="AH121" s="28"/>
      <c r="AI121" s="29"/>
      <c r="AJ121" s="28"/>
      <c r="AK121" s="30"/>
      <c r="AL121" s="28"/>
      <c r="AM121" s="29"/>
      <c r="AN121" s="28"/>
    </row>
  </sheetData>
  <mergeCells count="13">
    <mergeCell ref="U1:X1"/>
    <mergeCell ref="Y1:AB1"/>
    <mergeCell ref="AC1:AF1"/>
    <mergeCell ref="AG1:AJ1"/>
    <mergeCell ref="AK1:AM1"/>
    <mergeCell ref="M99:S99"/>
    <mergeCell ref="A105:L105"/>
    <mergeCell ref="A106:L121"/>
    <mergeCell ref="A1:D1"/>
    <mergeCell ref="E1:H1"/>
    <mergeCell ref="I1:L1"/>
    <mergeCell ref="M1:P1"/>
    <mergeCell ref="Q1:T1"/>
  </mergeCells>
  <dataValidations count="2">
    <dataValidation type="custom" allowBlank="1" showDropDown="1" sqref="AC3:AC97 AK3:AK97 AG3:AG97 I3:I97 Q3:Q97 A3:A97 Y3:Y97 U3:U97 E3:E97 M3:M98" xr:uid="{00000000-0002-0000-0100-000000000000}">
      <formula1>OR(NOT(ISERROR(DATEVALUE(A3))), AND(ISNUMBER(A3), LEFT(CELL("format", A3))="D"))</formula1>
    </dataValidation>
    <dataValidation type="custom" allowBlank="1" showDropDown="1" sqref="AD3:AF97 AL3:AN97 AH3:AJ97 J3:L97 R3:T97 B3:D97 Z3:AB97 V3:X97 F3:H97 N3:P98" xr:uid="{00000000-0002-0000-0100-000001000000}">
      <formula1>AND(ISNUMBER(B3),(NOT(OR(NOT(ISERROR(DATEVALUE(B3))), AND(ISNUMBER(B3), LEFT(CELL("format", B3))="D")))))</formula1>
    </dataValidation>
  </dataValidations>
  <pageMargins left="0.7" right="0.7" top="0.75" bottom="0.75" header="0.3" footer="0.3"/>
  <drawing r:id="rId1"/>
  <tableParts count="10">
    <tablePart r:id="rId2"/>
    <tablePart r:id="rId3"/>
    <tablePart r:id="rId4"/>
    <tablePart r:id="rId5"/>
    <tablePart r:id="rId6"/>
    <tablePart r:id="rId7"/>
    <tablePart r:id="rId8"/>
    <tablePart r:id="rId9"/>
    <tablePart r:id="rId10"/>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N75"/>
  <sheetViews>
    <sheetView showGridLines="0" topLeftCell="AA1" workbookViewId="0">
      <pane ySplit="2" topLeftCell="A3" activePane="bottomLeft" state="frozen"/>
      <selection pane="bottomLeft" activeCell="AQ42" sqref="AQ42"/>
    </sheetView>
  </sheetViews>
  <sheetFormatPr baseColWidth="10" defaultColWidth="12.6640625" defaultRowHeight="15.75" customHeight="1" x14ac:dyDescent="0.15"/>
  <cols>
    <col min="1" max="2" width="13.6640625" customWidth="1"/>
    <col min="3" max="3" width="11.33203125" customWidth="1"/>
    <col min="4" max="4" width="15.83203125" customWidth="1"/>
    <col min="5" max="7" width="11.33203125" customWidth="1"/>
    <col min="8" max="8" width="15.83203125" customWidth="1"/>
    <col min="9" max="11" width="11.33203125" customWidth="1"/>
    <col min="12" max="12" width="15.83203125" customWidth="1"/>
    <col min="40" max="40" width="17.5" customWidth="1"/>
  </cols>
  <sheetData>
    <row r="1" spans="1:40" ht="15.75" customHeight="1" x14ac:dyDescent="0.15">
      <c r="A1" s="95" t="s">
        <v>8</v>
      </c>
      <c r="B1" s="96"/>
      <c r="C1" s="96"/>
      <c r="D1" s="97"/>
      <c r="E1" s="95" t="s">
        <v>9</v>
      </c>
      <c r="F1" s="96"/>
      <c r="G1" s="96"/>
      <c r="H1" s="97"/>
      <c r="I1" s="95" t="s">
        <v>10</v>
      </c>
      <c r="J1" s="96"/>
      <c r="K1" s="96"/>
      <c r="L1" s="97"/>
      <c r="M1" s="95" t="s">
        <v>42</v>
      </c>
      <c r="N1" s="96"/>
      <c r="O1" s="96"/>
      <c r="P1" s="97"/>
      <c r="Q1" s="95" t="s">
        <v>12</v>
      </c>
      <c r="R1" s="96"/>
      <c r="S1" s="96"/>
      <c r="T1" s="97"/>
      <c r="U1" s="95" t="s">
        <v>13</v>
      </c>
      <c r="V1" s="96"/>
      <c r="W1" s="96"/>
      <c r="X1" s="97"/>
      <c r="Y1" s="95" t="s">
        <v>32</v>
      </c>
      <c r="Z1" s="96"/>
      <c r="AA1" s="96"/>
      <c r="AB1" s="97"/>
      <c r="AC1" s="95" t="s">
        <v>33</v>
      </c>
      <c r="AD1" s="96"/>
      <c r="AE1" s="96"/>
      <c r="AF1" s="97"/>
      <c r="AG1" s="95" t="s">
        <v>34</v>
      </c>
      <c r="AH1" s="96"/>
      <c r="AI1" s="96"/>
      <c r="AJ1" s="97"/>
      <c r="AK1" s="95" t="s">
        <v>26</v>
      </c>
      <c r="AL1" s="96"/>
      <c r="AM1" s="97"/>
      <c r="AN1" s="98"/>
    </row>
    <row r="2" spans="1:40" ht="18" x14ac:dyDescent="0.15">
      <c r="A2" s="99" t="s">
        <v>0</v>
      </c>
      <c r="B2" s="100" t="s">
        <v>1</v>
      </c>
      <c r="C2" s="100" t="s">
        <v>2</v>
      </c>
      <c r="D2" s="101" t="s">
        <v>3</v>
      </c>
      <c r="E2" s="99" t="s">
        <v>0</v>
      </c>
      <c r="F2" s="100" t="s">
        <v>1</v>
      </c>
      <c r="G2" s="100" t="s">
        <v>2</v>
      </c>
      <c r="H2" s="101" t="s">
        <v>3</v>
      </c>
      <c r="I2" s="99" t="s">
        <v>0</v>
      </c>
      <c r="J2" s="100" t="s">
        <v>1</v>
      </c>
      <c r="K2" s="100" t="s">
        <v>2</v>
      </c>
      <c r="L2" s="101" t="s">
        <v>3</v>
      </c>
      <c r="M2" s="99" t="s">
        <v>0</v>
      </c>
      <c r="N2" s="100" t="s">
        <v>1</v>
      </c>
      <c r="O2" s="100" t="s">
        <v>2</v>
      </c>
      <c r="P2" s="101" t="s">
        <v>3</v>
      </c>
      <c r="Q2" s="99" t="s">
        <v>0</v>
      </c>
      <c r="R2" s="100" t="s">
        <v>1</v>
      </c>
      <c r="S2" s="100" t="s">
        <v>2</v>
      </c>
      <c r="T2" s="101" t="s">
        <v>3</v>
      </c>
      <c r="U2" s="99" t="s">
        <v>0</v>
      </c>
      <c r="V2" s="100" t="s">
        <v>1</v>
      </c>
      <c r="W2" s="100" t="s">
        <v>2</v>
      </c>
      <c r="X2" s="101" t="s">
        <v>3</v>
      </c>
      <c r="Y2" s="99" t="s">
        <v>0</v>
      </c>
      <c r="Z2" s="100" t="s">
        <v>1</v>
      </c>
      <c r="AA2" s="100" t="s">
        <v>2</v>
      </c>
      <c r="AB2" s="101" t="s">
        <v>3</v>
      </c>
      <c r="AC2" s="99" t="s">
        <v>0</v>
      </c>
      <c r="AD2" s="100" t="s">
        <v>1</v>
      </c>
      <c r="AE2" s="100" t="s">
        <v>2</v>
      </c>
      <c r="AF2" s="101" t="s">
        <v>3</v>
      </c>
      <c r="AG2" s="99" t="s">
        <v>0</v>
      </c>
      <c r="AH2" s="100" t="s">
        <v>1</v>
      </c>
      <c r="AI2" s="100" t="s">
        <v>2</v>
      </c>
      <c r="AJ2" s="101" t="s">
        <v>3</v>
      </c>
      <c r="AK2" s="99" t="s">
        <v>0</v>
      </c>
      <c r="AL2" s="100" t="s">
        <v>1</v>
      </c>
      <c r="AM2" s="119" t="s">
        <v>2</v>
      </c>
      <c r="AN2" s="120" t="s">
        <v>4</v>
      </c>
    </row>
    <row r="3" spans="1:40" ht="15" customHeight="1" x14ac:dyDescent="0.2">
      <c r="A3" s="1">
        <v>45748</v>
      </c>
      <c r="B3" s="2">
        <v>857.2</v>
      </c>
      <c r="C3" s="3">
        <f t="shared" ref="C3:C50" si="0">(B3/B4)-1</f>
        <v>-8.9027633252398708E-3</v>
      </c>
      <c r="D3" s="4"/>
      <c r="E3" s="1">
        <v>45748</v>
      </c>
      <c r="F3" s="2">
        <v>2451.1</v>
      </c>
      <c r="G3" s="3">
        <f t="shared" ref="G3:G50" si="1">(F3/F4)-1</f>
        <v>4.7187746993356372E-2</v>
      </c>
      <c r="H3" s="5"/>
      <c r="I3" s="1">
        <v>45748</v>
      </c>
      <c r="J3" s="2">
        <v>241.4</v>
      </c>
      <c r="K3" s="3">
        <f t="shared" ref="K3:K50" si="2">(J3/J4)-1</f>
        <v>-7.950428979980928E-2</v>
      </c>
      <c r="L3" s="5"/>
      <c r="M3" s="1">
        <v>45748</v>
      </c>
      <c r="N3" s="2">
        <v>119.25</v>
      </c>
      <c r="O3" s="3">
        <f t="shared" ref="O3:O39" si="3">(N3/N4)-1</f>
        <v>4.3307086614173151E-2</v>
      </c>
      <c r="P3" s="5"/>
      <c r="Q3" s="1">
        <v>45748</v>
      </c>
      <c r="R3" s="2">
        <v>1203.1500000000001</v>
      </c>
      <c r="S3" s="3">
        <f t="shared" ref="S3:S50" si="4">(R3/R4)-1</f>
        <v>-6.4060676779463144E-2</v>
      </c>
      <c r="T3" s="5"/>
      <c r="U3" s="1">
        <v>45748</v>
      </c>
      <c r="V3" s="2">
        <v>416.3</v>
      </c>
      <c r="W3" s="3">
        <f t="shared" ref="W3:W50" si="5">(V3/V4)-1</f>
        <v>-0.10164005179110913</v>
      </c>
      <c r="X3" s="5"/>
      <c r="Y3" s="1">
        <v>45748</v>
      </c>
      <c r="Z3" s="2">
        <v>7.24</v>
      </c>
      <c r="AA3" s="3">
        <f t="shared" ref="AA3:AA50" si="6">(Z3/Z4)-1</f>
        <v>6.4705882352941169E-2</v>
      </c>
      <c r="AB3" s="5"/>
      <c r="AC3" s="1">
        <v>45748</v>
      </c>
      <c r="AD3" s="2">
        <v>267.89999999999998</v>
      </c>
      <c r="AE3" s="3">
        <f t="shared" ref="AE3:AE40" si="7">(AD3/AD4)-1</f>
        <v>3.7085785072777933E-2</v>
      </c>
      <c r="AF3" s="5"/>
      <c r="AG3" s="1">
        <v>45748</v>
      </c>
      <c r="AH3" s="2">
        <v>245.68</v>
      </c>
      <c r="AI3" s="3">
        <f t="shared" ref="AI3:AI50" si="8">(AH3/AH4)-1</f>
        <v>-2.8411397028978991E-3</v>
      </c>
      <c r="AJ3" s="5"/>
      <c r="AK3" s="1">
        <v>45748</v>
      </c>
      <c r="AL3" s="2">
        <v>109.02</v>
      </c>
      <c r="AM3" s="116">
        <f t="shared" ref="AM3:AM50" si="9">(AL3/AL4)-1</f>
        <v>5.9051485513932356E-3</v>
      </c>
      <c r="AN3" s="126">
        <f t="shared" ref="AN3:AN50" si="10">SUMPRODUCT($B$54:$K$54, CHOOSE({1,2,3,4,5,6,7,8,9,10}, AM3, AI3, AE3, AA3, W3, S3, O3, K3, G3, C3))</f>
        <v>-5.8757271813877493E-3</v>
      </c>
    </row>
    <row r="4" spans="1:40" ht="15" customHeight="1" x14ac:dyDescent="0.2">
      <c r="A4" s="8">
        <v>45719</v>
      </c>
      <c r="B4" s="9">
        <v>864.9</v>
      </c>
      <c r="C4" s="10">
        <f t="shared" si="0"/>
        <v>0.11262623014086315</v>
      </c>
      <c r="D4" s="11"/>
      <c r="E4" s="8">
        <v>45719</v>
      </c>
      <c r="F4" s="9">
        <v>2340.65</v>
      </c>
      <c r="G4" s="10">
        <f t="shared" si="1"/>
        <v>7.3815804564743681E-2</v>
      </c>
      <c r="H4" s="12"/>
      <c r="I4" s="8">
        <v>45719</v>
      </c>
      <c r="J4" s="9">
        <v>262.25</v>
      </c>
      <c r="K4" s="10">
        <f t="shared" si="2"/>
        <v>-5.5465514136502692E-2</v>
      </c>
      <c r="L4" s="12"/>
      <c r="M4" s="8">
        <v>45719</v>
      </c>
      <c r="N4" s="9">
        <v>114.3</v>
      </c>
      <c r="O4" s="10">
        <f t="shared" si="3"/>
        <v>0.15746835443037965</v>
      </c>
      <c r="P4" s="12"/>
      <c r="Q4" s="8">
        <v>45719</v>
      </c>
      <c r="R4" s="9">
        <v>1285.5</v>
      </c>
      <c r="S4" s="10">
        <f t="shared" si="4"/>
        <v>0.25868990502301004</v>
      </c>
      <c r="T4" s="12"/>
      <c r="U4" s="8">
        <v>45719</v>
      </c>
      <c r="V4" s="9">
        <v>463.4</v>
      </c>
      <c r="W4" s="10">
        <f t="shared" si="5"/>
        <v>0.17390753641545276</v>
      </c>
      <c r="X4" s="12"/>
      <c r="Y4" s="8">
        <v>45719</v>
      </c>
      <c r="Z4" s="9">
        <v>6.8</v>
      </c>
      <c r="AA4" s="10">
        <f t="shared" si="6"/>
        <v>-9.9337748344370813E-2</v>
      </c>
      <c r="AB4" s="12"/>
      <c r="AC4" s="8">
        <v>45719</v>
      </c>
      <c r="AD4" s="9">
        <v>258.32</v>
      </c>
      <c r="AE4" s="10">
        <f t="shared" si="7"/>
        <v>4.9441397521836183E-2</v>
      </c>
      <c r="AF4" s="12"/>
      <c r="AG4" s="8">
        <v>45719</v>
      </c>
      <c r="AH4" s="9">
        <v>246.38</v>
      </c>
      <c r="AI4" s="10">
        <f t="shared" si="8"/>
        <v>9.3806881243063245E-2</v>
      </c>
      <c r="AJ4" s="12"/>
      <c r="AK4" s="8">
        <v>45719</v>
      </c>
      <c r="AL4" s="9">
        <v>108.38</v>
      </c>
      <c r="AM4" s="117">
        <f t="shared" si="9"/>
        <v>-0.13232495904962893</v>
      </c>
      <c r="AN4" s="126">
        <f t="shared" si="10"/>
        <v>6.3262788780884621E-2</v>
      </c>
    </row>
    <row r="5" spans="1:40" ht="15" customHeight="1" x14ac:dyDescent="0.2">
      <c r="A5" s="1">
        <v>45689</v>
      </c>
      <c r="B5" s="2">
        <v>777.35</v>
      </c>
      <c r="C5" s="3">
        <f t="shared" si="0"/>
        <v>-0.21169252611297029</v>
      </c>
      <c r="D5" s="4"/>
      <c r="E5" s="1">
        <v>45689</v>
      </c>
      <c r="F5" s="2">
        <v>2179.75</v>
      </c>
      <c r="G5" s="3">
        <f t="shared" si="1"/>
        <v>-5.2612134909596708E-2</v>
      </c>
      <c r="H5" s="5"/>
      <c r="I5" s="1">
        <v>45689</v>
      </c>
      <c r="J5" s="2">
        <v>277.64999999999998</v>
      </c>
      <c r="K5" s="3">
        <f t="shared" si="2"/>
        <v>-0.10981083680666881</v>
      </c>
      <c r="L5" s="5"/>
      <c r="M5" s="1">
        <v>45689</v>
      </c>
      <c r="N5" s="2">
        <v>98.75</v>
      </c>
      <c r="O5" s="3">
        <f t="shared" si="3"/>
        <v>-7.2334429309535042E-2</v>
      </c>
      <c r="P5" s="5"/>
      <c r="Q5" s="1">
        <v>45689</v>
      </c>
      <c r="R5" s="2">
        <v>1021.3</v>
      </c>
      <c r="S5" s="3">
        <f t="shared" si="4"/>
        <v>-0.17623810291982578</v>
      </c>
      <c r="T5" s="5"/>
      <c r="U5" s="1">
        <v>45689</v>
      </c>
      <c r="V5" s="2">
        <v>394.75</v>
      </c>
      <c r="W5" s="3">
        <f t="shared" si="5"/>
        <v>-0.10568645219755324</v>
      </c>
      <c r="X5" s="5"/>
      <c r="Y5" s="1">
        <v>45689</v>
      </c>
      <c r="Z5" s="2">
        <v>7.55</v>
      </c>
      <c r="AA5" s="3">
        <f t="shared" si="6"/>
        <v>-0.16574585635359129</v>
      </c>
      <c r="AB5" s="5"/>
      <c r="AC5" s="1">
        <v>45689</v>
      </c>
      <c r="AD5" s="2">
        <v>246.15</v>
      </c>
      <c r="AE5" s="3">
        <f t="shared" si="7"/>
        <v>-7.6879804987811662E-2</v>
      </c>
      <c r="AF5" s="5"/>
      <c r="AG5" s="1">
        <v>45689</v>
      </c>
      <c r="AH5" s="2">
        <v>225.25</v>
      </c>
      <c r="AI5" s="3">
        <f t="shared" si="8"/>
        <v>-0.12518803165726444</v>
      </c>
      <c r="AJ5" s="5"/>
      <c r="AK5" s="1">
        <v>45691</v>
      </c>
      <c r="AL5" s="2">
        <v>124.908514</v>
      </c>
      <c r="AM5" s="116">
        <f t="shared" si="9"/>
        <v>4.0393103521803031E-2</v>
      </c>
      <c r="AN5" s="126">
        <f t="shared" si="10"/>
        <v>-0.10557950717330143</v>
      </c>
    </row>
    <row r="6" spans="1:40" ht="15" customHeight="1" x14ac:dyDescent="0.2">
      <c r="A6" s="8">
        <v>45658</v>
      </c>
      <c r="B6" s="9">
        <v>986.1</v>
      </c>
      <c r="C6" s="10">
        <f t="shared" si="0"/>
        <v>-6.2820756510169162E-2</v>
      </c>
      <c r="D6" s="11"/>
      <c r="E6" s="8">
        <v>45658</v>
      </c>
      <c r="F6" s="9">
        <v>2300.8000000000002</v>
      </c>
      <c r="G6" s="10">
        <f t="shared" si="1"/>
        <v>8.5256536699762631E-3</v>
      </c>
      <c r="H6" s="12"/>
      <c r="I6" s="8">
        <v>45658</v>
      </c>
      <c r="J6" s="9">
        <v>311.89999999999998</v>
      </c>
      <c r="K6" s="10">
        <f t="shared" si="2"/>
        <v>5.3827113718801556E-2</v>
      </c>
      <c r="L6" s="12"/>
      <c r="M6" s="8">
        <v>45658</v>
      </c>
      <c r="N6" s="9">
        <v>106.45</v>
      </c>
      <c r="O6" s="10">
        <f t="shared" si="3"/>
        <v>-0.11988424968995448</v>
      </c>
      <c r="P6" s="12"/>
      <c r="Q6" s="8">
        <v>45658</v>
      </c>
      <c r="R6" s="9">
        <v>1239.8</v>
      </c>
      <c r="S6" s="10">
        <f t="shared" si="4"/>
        <v>6.9032729635345458E-3</v>
      </c>
      <c r="T6" s="12"/>
      <c r="U6" s="8">
        <v>45658</v>
      </c>
      <c r="V6" s="9">
        <v>441.4</v>
      </c>
      <c r="W6" s="10">
        <f t="shared" si="5"/>
        <v>-6.8624142198222549E-3</v>
      </c>
      <c r="X6" s="12"/>
      <c r="Y6" s="8">
        <v>45658</v>
      </c>
      <c r="Z6" s="9">
        <v>9.0500000000000007</v>
      </c>
      <c r="AA6" s="10">
        <f t="shared" si="6"/>
        <v>0.13979848866498745</v>
      </c>
      <c r="AB6" s="12"/>
      <c r="AC6" s="8">
        <v>45658</v>
      </c>
      <c r="AD6" s="9">
        <v>266.64999999999998</v>
      </c>
      <c r="AE6" s="10">
        <f t="shared" si="7"/>
        <v>-0.13439376724557717</v>
      </c>
      <c r="AF6" s="12"/>
      <c r="AG6" s="8">
        <v>45658</v>
      </c>
      <c r="AH6" s="9">
        <v>257.483903</v>
      </c>
      <c r="AI6" s="10">
        <f t="shared" si="8"/>
        <v>9.7638456937601426E-2</v>
      </c>
      <c r="AJ6" s="12"/>
      <c r="AK6" s="8">
        <v>45659</v>
      </c>
      <c r="AL6" s="9">
        <v>120.05896</v>
      </c>
      <c r="AM6" s="117">
        <f t="shared" si="9"/>
        <v>-0.10589023406515918</v>
      </c>
      <c r="AN6" s="126">
        <f t="shared" si="10"/>
        <v>-1.2315843577578102E-2</v>
      </c>
    </row>
    <row r="7" spans="1:40" ht="15" customHeight="1" x14ac:dyDescent="0.2">
      <c r="A7" s="1">
        <v>45628</v>
      </c>
      <c r="B7" s="2">
        <v>1052.2</v>
      </c>
      <c r="C7" s="3">
        <f t="shared" si="0"/>
        <v>-5.3564200584663824E-2</v>
      </c>
      <c r="D7" s="4"/>
      <c r="E7" s="1">
        <v>45628</v>
      </c>
      <c r="F7" s="2">
        <v>2281.35</v>
      </c>
      <c r="G7" s="3">
        <f t="shared" si="1"/>
        <v>-7.9952411679303115E-2</v>
      </c>
      <c r="H7" s="5"/>
      <c r="I7" s="1">
        <v>45628</v>
      </c>
      <c r="J7" s="2">
        <v>295.96885099999997</v>
      </c>
      <c r="K7" s="3">
        <f t="shared" si="2"/>
        <v>4.4734791188731027E-2</v>
      </c>
      <c r="L7" s="5"/>
      <c r="M7" s="1">
        <v>45628</v>
      </c>
      <c r="N7" s="2">
        <v>120.95</v>
      </c>
      <c r="O7" s="3">
        <f t="shared" si="3"/>
        <v>5.4030501089324723E-2</v>
      </c>
      <c r="P7" s="5"/>
      <c r="Q7" s="1">
        <v>45628</v>
      </c>
      <c r="R7" s="2">
        <v>1231.3</v>
      </c>
      <c r="S7" s="3">
        <f t="shared" si="4"/>
        <v>0.18337337818356558</v>
      </c>
      <c r="T7" s="5"/>
      <c r="U7" s="1">
        <v>45628</v>
      </c>
      <c r="V7" s="2">
        <v>444.45</v>
      </c>
      <c r="W7" s="3">
        <f t="shared" si="5"/>
        <v>-2.0295456467419593E-3</v>
      </c>
      <c r="X7" s="5"/>
      <c r="Y7" s="1">
        <v>45628</v>
      </c>
      <c r="Z7" s="2">
        <v>7.94</v>
      </c>
      <c r="AA7" s="3">
        <f t="shared" si="6"/>
        <v>-5.0239234449760639E-2</v>
      </c>
      <c r="AB7" s="5"/>
      <c r="AC7" s="1">
        <v>45628</v>
      </c>
      <c r="AD7" s="2">
        <v>308.05</v>
      </c>
      <c r="AE7" s="3">
        <f t="shared" si="7"/>
        <v>-1.7854296190020658E-2</v>
      </c>
      <c r="AF7" s="5"/>
      <c r="AG7" s="1">
        <v>45628</v>
      </c>
      <c r="AH7" s="2">
        <v>234.57988499999999</v>
      </c>
      <c r="AI7" s="3">
        <f t="shared" si="8"/>
        <v>-6.7978187309657434E-2</v>
      </c>
      <c r="AJ7" s="5"/>
      <c r="AK7" s="1">
        <v>45628</v>
      </c>
      <c r="AL7" s="2">
        <v>134.27765199999999</v>
      </c>
      <c r="AM7" s="116">
        <f t="shared" si="9"/>
        <v>-2.8576827941576566E-2</v>
      </c>
      <c r="AN7" s="126">
        <f t="shared" si="10"/>
        <v>-1.8056033340102884E-3</v>
      </c>
    </row>
    <row r="8" spans="1:40" ht="15" customHeight="1" x14ac:dyDescent="0.2">
      <c r="A8" s="8">
        <v>45597</v>
      </c>
      <c r="B8" s="9">
        <v>1111.75</v>
      </c>
      <c r="C8" s="10">
        <f t="shared" si="0"/>
        <v>-3.2335277221690384E-2</v>
      </c>
      <c r="D8" s="11"/>
      <c r="E8" s="8">
        <v>45597</v>
      </c>
      <c r="F8" s="9">
        <v>2479.6</v>
      </c>
      <c r="G8" s="10">
        <f t="shared" si="1"/>
        <v>-0.1539010890650373</v>
      </c>
      <c r="H8" s="12"/>
      <c r="I8" s="8">
        <v>45597</v>
      </c>
      <c r="J8" s="9">
        <v>283.29567800000001</v>
      </c>
      <c r="K8" s="10">
        <f t="shared" si="2"/>
        <v>4.7209133438299578E-2</v>
      </c>
      <c r="L8" s="12"/>
      <c r="M8" s="8">
        <v>45597</v>
      </c>
      <c r="N8" s="9">
        <v>114.75</v>
      </c>
      <c r="O8" s="10">
        <f t="shared" si="3"/>
        <v>-2.464938376540593E-2</v>
      </c>
      <c r="P8" s="12"/>
      <c r="Q8" s="8">
        <v>45597</v>
      </c>
      <c r="R8" s="9">
        <v>1040.5</v>
      </c>
      <c r="S8" s="10">
        <f t="shared" si="4"/>
        <v>7.058339335322561E-2</v>
      </c>
      <c r="T8" s="12"/>
      <c r="U8" s="8">
        <v>45597</v>
      </c>
      <c r="V8" s="9">
        <v>445.35386599999998</v>
      </c>
      <c r="W8" s="10">
        <f t="shared" si="5"/>
        <v>-2.2734618337392876E-2</v>
      </c>
      <c r="X8" s="12"/>
      <c r="Y8" s="8">
        <v>45597</v>
      </c>
      <c r="Z8" s="9">
        <v>8.36</v>
      </c>
      <c r="AA8" s="10">
        <f t="shared" si="6"/>
        <v>2.9556650246305383E-2</v>
      </c>
      <c r="AB8" s="12"/>
      <c r="AC8" s="8">
        <v>45597</v>
      </c>
      <c r="AD8" s="9">
        <v>313.64999999999998</v>
      </c>
      <c r="AE8" s="10">
        <f t="shared" si="7"/>
        <v>-9.3759029182317377E-2</v>
      </c>
      <c r="AF8" s="12"/>
      <c r="AG8" s="8">
        <v>45597</v>
      </c>
      <c r="AH8" s="9">
        <v>251.68926500000001</v>
      </c>
      <c r="AI8" s="10">
        <f t="shared" si="8"/>
        <v>-1.1852248343436345E-2</v>
      </c>
      <c r="AJ8" s="12"/>
      <c r="AK8" s="8">
        <v>45597</v>
      </c>
      <c r="AL8" s="9">
        <v>138.22776300000001</v>
      </c>
      <c r="AM8" s="117">
        <f t="shared" si="9"/>
        <v>4.1352817475628134E-2</v>
      </c>
      <c r="AN8" s="126">
        <f t="shared" si="10"/>
        <v>-1.5052965140182152E-2</v>
      </c>
    </row>
    <row r="9" spans="1:40" ht="15" customHeight="1" x14ac:dyDescent="0.2">
      <c r="A9" s="1">
        <v>45566</v>
      </c>
      <c r="B9" s="2">
        <v>1148.9000000000001</v>
      </c>
      <c r="C9" s="3">
        <f t="shared" si="0"/>
        <v>5.2974062872330752E-2</v>
      </c>
      <c r="D9" s="4"/>
      <c r="E9" s="1">
        <v>45566</v>
      </c>
      <c r="F9" s="2">
        <v>2930.6266300000002</v>
      </c>
      <c r="G9" s="3">
        <f t="shared" si="1"/>
        <v>-0.11818509674862276</v>
      </c>
      <c r="H9" s="5"/>
      <c r="I9" s="1">
        <v>45566</v>
      </c>
      <c r="J9" s="2">
        <v>270.52445299999999</v>
      </c>
      <c r="K9" s="3">
        <f t="shared" si="2"/>
        <v>1.9115338589526631E-2</v>
      </c>
      <c r="L9" s="5"/>
      <c r="M9" s="1">
        <v>45566</v>
      </c>
      <c r="N9" s="2">
        <v>117.65</v>
      </c>
      <c r="O9" s="3">
        <f t="shared" si="3"/>
        <v>-0.26697819314641746</v>
      </c>
      <c r="P9" s="5"/>
      <c r="Q9" s="1">
        <v>45566</v>
      </c>
      <c r="R9" s="2">
        <v>971.9</v>
      </c>
      <c r="S9" s="3">
        <f t="shared" si="4"/>
        <v>2.4508512096136581E-2</v>
      </c>
      <c r="T9" s="5"/>
      <c r="U9" s="1">
        <v>45566</v>
      </c>
      <c r="V9" s="2">
        <v>455.714358</v>
      </c>
      <c r="W9" s="3">
        <f t="shared" si="5"/>
        <v>-9.4801520729231314E-2</v>
      </c>
      <c r="X9" s="5"/>
      <c r="Y9" s="1">
        <v>45566</v>
      </c>
      <c r="Z9" s="2">
        <v>8.1199999999999992</v>
      </c>
      <c r="AA9" s="3">
        <f t="shared" si="6"/>
        <v>-0.21621621621621623</v>
      </c>
      <c r="AB9" s="5"/>
      <c r="AC9" s="1">
        <v>45566</v>
      </c>
      <c r="AD9" s="2">
        <v>346.1</v>
      </c>
      <c r="AE9" s="3">
        <f t="shared" si="7"/>
        <v>-6.3163939132930835E-3</v>
      </c>
      <c r="AF9" s="5"/>
      <c r="AG9" s="1">
        <v>45566</v>
      </c>
      <c r="AH9" s="2">
        <v>254.70812900000001</v>
      </c>
      <c r="AI9" s="3">
        <f t="shared" si="8"/>
        <v>-0.1056787642219047</v>
      </c>
      <c r="AJ9" s="5"/>
      <c r="AK9" s="1">
        <v>45566</v>
      </c>
      <c r="AL9" s="2">
        <v>132.73864599999999</v>
      </c>
      <c r="AM9" s="116">
        <f t="shared" si="9"/>
        <v>9.3214754313208026E-2</v>
      </c>
      <c r="AN9" s="126">
        <f t="shared" si="10"/>
        <v>-6.1836351710448365E-2</v>
      </c>
    </row>
    <row r="10" spans="1:40" ht="15" customHeight="1" x14ac:dyDescent="0.2">
      <c r="A10" s="8">
        <v>45537</v>
      </c>
      <c r="B10" s="9">
        <v>1091.0999999999999</v>
      </c>
      <c r="C10" s="10">
        <f t="shared" si="0"/>
        <v>7.8049231053431978E-3</v>
      </c>
      <c r="D10" s="11"/>
      <c r="E10" s="8">
        <v>45537</v>
      </c>
      <c r="F10" s="9">
        <v>3323.4033800000002</v>
      </c>
      <c r="G10" s="10">
        <f t="shared" si="1"/>
        <v>6.4698736087849706E-2</v>
      </c>
      <c r="H10" s="12"/>
      <c r="I10" s="8">
        <v>45537</v>
      </c>
      <c r="J10" s="9">
        <v>265.45028100000002</v>
      </c>
      <c r="K10" s="10">
        <f t="shared" si="2"/>
        <v>5.6648973613129261E-3</v>
      </c>
      <c r="L10" s="12"/>
      <c r="M10" s="8">
        <v>45537</v>
      </c>
      <c r="N10" s="9">
        <v>160.5</v>
      </c>
      <c r="O10" s="10">
        <f t="shared" si="3"/>
        <v>0.16077240182252117</v>
      </c>
      <c r="P10" s="12"/>
      <c r="Q10" s="8">
        <v>45537</v>
      </c>
      <c r="R10" s="9">
        <v>948.65</v>
      </c>
      <c r="S10" s="10">
        <f t="shared" si="4"/>
        <v>0.22532935642819218</v>
      </c>
      <c r="T10" s="12"/>
      <c r="U10" s="8">
        <v>45537</v>
      </c>
      <c r="V10" s="9">
        <v>503.44136500000002</v>
      </c>
      <c r="W10" s="10">
        <f t="shared" si="5"/>
        <v>0.14406879227181713</v>
      </c>
      <c r="X10" s="12"/>
      <c r="Y10" s="8">
        <v>45537</v>
      </c>
      <c r="Z10" s="9">
        <v>10.36</v>
      </c>
      <c r="AA10" s="10">
        <f t="shared" si="6"/>
        <v>-0.33759590792838878</v>
      </c>
      <c r="AB10" s="12"/>
      <c r="AC10" s="8">
        <v>45537</v>
      </c>
      <c r="AD10" s="9">
        <v>348.3</v>
      </c>
      <c r="AE10" s="10">
        <f t="shared" si="7"/>
        <v>-3.7845303867403257E-2</v>
      </c>
      <c r="AF10" s="12"/>
      <c r="AG10" s="8">
        <v>45537</v>
      </c>
      <c r="AH10" s="9">
        <v>284.806084</v>
      </c>
      <c r="AI10" s="10">
        <f t="shared" si="8"/>
        <v>-0.10022675665323166</v>
      </c>
      <c r="AJ10" s="12"/>
      <c r="AK10" s="8">
        <v>45538</v>
      </c>
      <c r="AL10" s="9">
        <v>121.420467</v>
      </c>
      <c r="AM10" s="117">
        <f t="shared" si="9"/>
        <v>1.7428068543753117E-2</v>
      </c>
      <c r="AN10" s="126">
        <f t="shared" si="10"/>
        <v>1.5009920717176578E-2</v>
      </c>
    </row>
    <row r="11" spans="1:40" ht="15" customHeight="1" x14ac:dyDescent="0.2">
      <c r="A11" s="1">
        <v>45505</v>
      </c>
      <c r="B11" s="2">
        <v>1082.6500000000001</v>
      </c>
      <c r="C11" s="3">
        <f t="shared" si="0"/>
        <v>-3.3046041173581009E-2</v>
      </c>
      <c r="D11" s="4"/>
      <c r="E11" s="1">
        <v>45505</v>
      </c>
      <c r="F11" s="2">
        <v>3121.4495400000001</v>
      </c>
      <c r="G11" s="3">
        <f t="shared" si="1"/>
        <v>1.3730161830095344E-2</v>
      </c>
      <c r="H11" s="5"/>
      <c r="I11" s="1">
        <v>45505</v>
      </c>
      <c r="J11" s="2">
        <v>263.95500299999998</v>
      </c>
      <c r="K11" s="3">
        <f t="shared" si="2"/>
        <v>3.1417660317833773E-2</v>
      </c>
      <c r="L11" s="5"/>
      <c r="M11" s="1">
        <v>45505</v>
      </c>
      <c r="N11" s="2">
        <v>138.27000000000001</v>
      </c>
      <c r="O11" s="3">
        <f t="shared" si="3"/>
        <v>0.41250384526002515</v>
      </c>
      <c r="P11" s="5"/>
      <c r="Q11" s="1">
        <v>45505</v>
      </c>
      <c r="R11" s="2">
        <v>774.20001000000002</v>
      </c>
      <c r="S11" s="3">
        <f t="shared" si="4"/>
        <v>5.8611206499381563E-2</v>
      </c>
      <c r="T11" s="5"/>
      <c r="U11" s="1">
        <v>45505</v>
      </c>
      <c r="V11" s="2">
        <v>440.04466200000002</v>
      </c>
      <c r="W11" s="3">
        <f t="shared" si="5"/>
        <v>4.8628576997858053E-2</v>
      </c>
      <c r="X11" s="5"/>
      <c r="Y11" s="1">
        <v>45505</v>
      </c>
      <c r="Z11" s="2">
        <v>15.64</v>
      </c>
      <c r="AA11" s="3">
        <f t="shared" si="6"/>
        <v>-3.8721573448063817E-2</v>
      </c>
      <c r="AB11" s="5"/>
      <c r="AC11" s="1">
        <v>45505</v>
      </c>
      <c r="AD11" s="2">
        <v>362</v>
      </c>
      <c r="AE11" s="3">
        <f t="shared" si="7"/>
        <v>3.9781733154724552E-2</v>
      </c>
      <c r="AF11" s="5"/>
      <c r="AG11" s="1">
        <v>45505</v>
      </c>
      <c r="AH11" s="2">
        <v>316.53095500000001</v>
      </c>
      <c r="AI11" s="3">
        <f t="shared" si="8"/>
        <v>-2.6357868538685603E-3</v>
      </c>
      <c r="AJ11" s="5"/>
      <c r="AK11" s="1">
        <v>45505</v>
      </c>
      <c r="AL11" s="2">
        <v>119.340591</v>
      </c>
      <c r="AM11" s="116">
        <f t="shared" si="9"/>
        <v>2.0082036960567207E-2</v>
      </c>
      <c r="AN11" s="126">
        <f t="shared" si="10"/>
        <v>5.5035181954497234E-2</v>
      </c>
    </row>
    <row r="12" spans="1:40" ht="15" customHeight="1" x14ac:dyDescent="0.2">
      <c r="A12" s="8">
        <v>45474</v>
      </c>
      <c r="B12" s="9">
        <v>1119.6500000000001</v>
      </c>
      <c r="C12" s="10">
        <f t="shared" si="0"/>
        <v>1.5003172876439264E-2</v>
      </c>
      <c r="D12" s="11"/>
      <c r="E12" s="8">
        <v>45474</v>
      </c>
      <c r="F12" s="9">
        <v>3079.1720099999998</v>
      </c>
      <c r="G12" s="10">
        <f t="shared" si="1"/>
        <v>5.7386742847188366E-2</v>
      </c>
      <c r="H12" s="12"/>
      <c r="I12" s="8">
        <v>45474</v>
      </c>
      <c r="J12" s="9">
        <v>255.91476</v>
      </c>
      <c r="K12" s="10">
        <f t="shared" si="2"/>
        <v>1.3887580828803037E-2</v>
      </c>
      <c r="L12" s="12"/>
      <c r="M12" s="8">
        <v>45474</v>
      </c>
      <c r="N12" s="9">
        <v>97.889999000000003</v>
      </c>
      <c r="O12" s="10">
        <f t="shared" si="3"/>
        <v>0.16688520880778657</v>
      </c>
      <c r="P12" s="12"/>
      <c r="Q12" s="8">
        <v>45474</v>
      </c>
      <c r="R12" s="9">
        <v>731.33555100000001</v>
      </c>
      <c r="S12" s="10">
        <f t="shared" si="4"/>
        <v>6.8268810649030343E-5</v>
      </c>
      <c r="T12" s="12"/>
      <c r="U12" s="8">
        <v>45474</v>
      </c>
      <c r="V12" s="9">
        <v>419.63825100000003</v>
      </c>
      <c r="W12" s="10">
        <f t="shared" si="5"/>
        <v>-7.1585905311545295E-3</v>
      </c>
      <c r="X12" s="12"/>
      <c r="Y12" s="8">
        <v>45474</v>
      </c>
      <c r="Z12" s="9">
        <v>16.27</v>
      </c>
      <c r="AA12" s="10">
        <f t="shared" si="6"/>
        <v>-9.0553330942053201E-2</v>
      </c>
      <c r="AB12" s="12"/>
      <c r="AC12" s="8">
        <v>45474</v>
      </c>
      <c r="AD12" s="9">
        <v>348.14999</v>
      </c>
      <c r="AE12" s="10">
        <f t="shared" si="7"/>
        <v>4.8328754943428143E-2</v>
      </c>
      <c r="AF12" s="12"/>
      <c r="AG12" s="8">
        <v>45474</v>
      </c>
      <c r="AH12" s="9">
        <v>317.36746799999997</v>
      </c>
      <c r="AI12" s="10">
        <f t="shared" si="8"/>
        <v>0.21881837402117954</v>
      </c>
      <c r="AJ12" s="12"/>
      <c r="AK12" s="8">
        <v>45474</v>
      </c>
      <c r="AL12" s="9">
        <v>116.99117</v>
      </c>
      <c r="AM12" s="117">
        <f t="shared" si="9"/>
        <v>-5.2776423474188872E-2</v>
      </c>
      <c r="AN12" s="126">
        <f t="shared" si="10"/>
        <v>3.698897581880773E-2</v>
      </c>
    </row>
    <row r="13" spans="1:40" ht="15" customHeight="1" x14ac:dyDescent="0.2">
      <c r="A13" s="1">
        <v>45446</v>
      </c>
      <c r="B13" s="2">
        <v>1103.0999999999999</v>
      </c>
      <c r="C13" s="3">
        <f t="shared" si="0"/>
        <v>8.5464896861302098E-2</v>
      </c>
      <c r="D13" s="4"/>
      <c r="E13" s="1">
        <v>45446</v>
      </c>
      <c r="F13" s="2">
        <v>2912.0584600000002</v>
      </c>
      <c r="G13" s="3">
        <f t="shared" si="1"/>
        <v>2.2238661025103745E-2</v>
      </c>
      <c r="H13" s="5"/>
      <c r="I13" s="1">
        <v>45446</v>
      </c>
      <c r="J13" s="2">
        <v>252.40940399999999</v>
      </c>
      <c r="K13" s="3">
        <f t="shared" si="2"/>
        <v>0.17492005383521447</v>
      </c>
      <c r="L13" s="5"/>
      <c r="M13" s="1">
        <v>45446</v>
      </c>
      <c r="N13" s="2">
        <v>83.889999000000003</v>
      </c>
      <c r="O13" s="3">
        <f t="shared" si="3"/>
        <v>0.27356907817356579</v>
      </c>
      <c r="P13" s="5"/>
      <c r="Q13" s="1">
        <v>45446</v>
      </c>
      <c r="R13" s="2">
        <v>731.28562699999998</v>
      </c>
      <c r="S13" s="3">
        <f t="shared" si="4"/>
        <v>7.6284297579609639E-2</v>
      </c>
      <c r="T13" s="5"/>
      <c r="U13" s="1">
        <v>45446</v>
      </c>
      <c r="V13" s="2">
        <v>422.663929</v>
      </c>
      <c r="W13" s="3">
        <f t="shared" si="5"/>
        <v>8.8888882417530457E-3</v>
      </c>
      <c r="X13" s="5"/>
      <c r="Y13" s="1">
        <v>45446</v>
      </c>
      <c r="Z13" s="2">
        <v>17.889999</v>
      </c>
      <c r="AA13" s="3">
        <f t="shared" si="6"/>
        <v>0.17311468852459022</v>
      </c>
      <c r="AB13" s="5"/>
      <c r="AC13" s="1">
        <v>45446</v>
      </c>
      <c r="AD13" s="2">
        <v>332.10001</v>
      </c>
      <c r="AE13" s="3">
        <f t="shared" si="7"/>
        <v>-6.6479241040056203E-2</v>
      </c>
      <c r="AF13" s="5"/>
      <c r="AG13" s="1">
        <v>45446</v>
      </c>
      <c r="AH13" s="2">
        <v>260.38946800000002</v>
      </c>
      <c r="AI13" s="3">
        <f t="shared" si="8"/>
        <v>3.7261204168747675E-2</v>
      </c>
      <c r="AJ13" s="5"/>
      <c r="AK13" s="1">
        <v>45446</v>
      </c>
      <c r="AL13" s="2">
        <v>123.509563</v>
      </c>
      <c r="AM13" s="116">
        <f t="shared" si="9"/>
        <v>0.12694302097165244</v>
      </c>
      <c r="AN13" s="126">
        <f t="shared" si="10"/>
        <v>9.1220554834148301E-2</v>
      </c>
    </row>
    <row r="14" spans="1:40" ht="15" customHeight="1" x14ac:dyDescent="0.2">
      <c r="A14" s="8">
        <v>45414</v>
      </c>
      <c r="B14" s="9">
        <v>1016.24659</v>
      </c>
      <c r="C14" s="10">
        <f t="shared" si="0"/>
        <v>-3.9173625468140405E-2</v>
      </c>
      <c r="D14" s="11"/>
      <c r="E14" s="8">
        <v>45414</v>
      </c>
      <c r="F14" s="9">
        <v>2848.70703</v>
      </c>
      <c r="G14" s="10">
        <f t="shared" si="1"/>
        <v>1.8429370036230353E-3</v>
      </c>
      <c r="H14" s="12"/>
      <c r="I14" s="8">
        <v>45414</v>
      </c>
      <c r="J14" s="9">
        <v>214.831131</v>
      </c>
      <c r="K14" s="10">
        <f t="shared" si="2"/>
        <v>-5.2335595141052904E-2</v>
      </c>
      <c r="L14" s="12"/>
      <c r="M14" s="8">
        <v>45414</v>
      </c>
      <c r="N14" s="9">
        <v>65.870002999999997</v>
      </c>
      <c r="O14" s="10">
        <f t="shared" si="3"/>
        <v>2.88973146937197E-2</v>
      </c>
      <c r="P14" s="12"/>
      <c r="Q14" s="8">
        <v>45414</v>
      </c>
      <c r="R14" s="9">
        <v>679.45395900000005</v>
      </c>
      <c r="S14" s="10">
        <f t="shared" si="4"/>
        <v>-8.5612540532448933E-2</v>
      </c>
      <c r="T14" s="12"/>
      <c r="U14" s="8">
        <v>45414</v>
      </c>
      <c r="V14" s="9">
        <v>418.94001800000001</v>
      </c>
      <c r="W14" s="10">
        <f t="shared" si="5"/>
        <v>0.15802748549122425</v>
      </c>
      <c r="X14" s="12"/>
      <c r="Y14" s="8">
        <v>45414</v>
      </c>
      <c r="Z14" s="9">
        <v>15.25</v>
      </c>
      <c r="AA14" s="10">
        <f t="shared" si="6"/>
        <v>0.15530303030303028</v>
      </c>
      <c r="AB14" s="12"/>
      <c r="AC14" s="8">
        <v>45414</v>
      </c>
      <c r="AD14" s="9">
        <v>355.75</v>
      </c>
      <c r="AE14" s="10">
        <f t="shared" si="7"/>
        <v>-5.1734058955982265E-3</v>
      </c>
      <c r="AF14" s="12"/>
      <c r="AG14" s="8">
        <v>45414</v>
      </c>
      <c r="AH14" s="9">
        <v>251.03558000000001</v>
      </c>
      <c r="AI14" s="10">
        <f t="shared" si="8"/>
        <v>-6.5405687714108041E-2</v>
      </c>
      <c r="AJ14" s="12"/>
      <c r="AK14" s="8">
        <v>45413</v>
      </c>
      <c r="AL14" s="9">
        <v>109.59699000000001</v>
      </c>
      <c r="AM14" s="117">
        <f t="shared" si="9"/>
        <v>0.26887109157230626</v>
      </c>
      <c r="AN14" s="126">
        <f t="shared" si="10"/>
        <v>3.6524100431255507E-2</v>
      </c>
    </row>
    <row r="15" spans="1:40" ht="15" customHeight="1" x14ac:dyDescent="0.2">
      <c r="A15" s="1">
        <v>45383</v>
      </c>
      <c r="B15" s="2">
        <v>1057.67974</v>
      </c>
      <c r="C15" s="3">
        <f t="shared" si="0"/>
        <v>-8.0951006030468564E-3</v>
      </c>
      <c r="D15" s="4"/>
      <c r="E15" s="1">
        <v>45383</v>
      </c>
      <c r="F15" s="2">
        <v>2843.4666999999999</v>
      </c>
      <c r="G15" s="3">
        <f t="shared" si="1"/>
        <v>1.0239712102434018E-2</v>
      </c>
      <c r="H15" s="5"/>
      <c r="I15" s="1">
        <v>45383</v>
      </c>
      <c r="J15" s="2">
        <v>226.695368</v>
      </c>
      <c r="K15" s="3">
        <f t="shared" si="2"/>
        <v>-3.6867363364119554E-2</v>
      </c>
      <c r="L15" s="5"/>
      <c r="M15" s="1">
        <v>45383</v>
      </c>
      <c r="N15" s="2">
        <v>64.019997000000004</v>
      </c>
      <c r="O15" s="3">
        <f t="shared" si="3"/>
        <v>0.49719363878361267</v>
      </c>
      <c r="P15" s="5"/>
      <c r="Q15" s="1">
        <v>45383</v>
      </c>
      <c r="R15" s="2">
        <v>743.07007599999997</v>
      </c>
      <c r="S15" s="3">
        <f t="shared" si="4"/>
        <v>0.23401604991265335</v>
      </c>
      <c r="T15" s="5"/>
      <c r="U15" s="1">
        <v>45383</v>
      </c>
      <c r="V15" s="2">
        <v>361.77035799999999</v>
      </c>
      <c r="W15" s="3">
        <f t="shared" si="5"/>
        <v>0.46456846737456026</v>
      </c>
      <c r="X15" s="5"/>
      <c r="Y15" s="1">
        <v>45383</v>
      </c>
      <c r="Z15" s="2">
        <v>13.2</v>
      </c>
      <c r="AA15" s="3">
        <f t="shared" si="6"/>
        <v>-3.7735849056603765E-3</v>
      </c>
      <c r="AB15" s="5"/>
      <c r="AC15" s="1">
        <v>45383</v>
      </c>
      <c r="AD15" s="2">
        <v>357.60001</v>
      </c>
      <c r="AE15" s="3">
        <f t="shared" si="7"/>
        <v>0.1126322997085345</v>
      </c>
      <c r="AF15" s="5"/>
      <c r="AG15" s="1">
        <v>45383</v>
      </c>
      <c r="AH15" s="2">
        <v>268.60379599999999</v>
      </c>
      <c r="AI15" s="3">
        <f t="shared" si="8"/>
        <v>5.5213655274286344E-2</v>
      </c>
      <c r="AJ15" s="5"/>
      <c r="AK15" s="1">
        <v>45383</v>
      </c>
      <c r="AL15" s="2">
        <v>86.373620399999993</v>
      </c>
      <c r="AM15" s="116">
        <f t="shared" si="9"/>
        <v>-4.3760237609675623E-2</v>
      </c>
      <c r="AN15" s="126">
        <f t="shared" si="10"/>
        <v>0.12813675366735788</v>
      </c>
    </row>
    <row r="16" spans="1:40" ht="15" customHeight="1" x14ac:dyDescent="0.2">
      <c r="A16" s="8">
        <v>45352</v>
      </c>
      <c r="B16" s="9">
        <v>1066.3116399999999</v>
      </c>
      <c r="C16" s="10">
        <f t="shared" si="0"/>
        <v>0.15087306751628105</v>
      </c>
      <c r="D16" s="11"/>
      <c r="E16" s="8">
        <v>45352</v>
      </c>
      <c r="F16" s="9">
        <v>2814.64554</v>
      </c>
      <c r="G16" s="10">
        <f t="shared" si="1"/>
        <v>8.8061589468921841E-3</v>
      </c>
      <c r="H16" s="12"/>
      <c r="I16" s="8">
        <v>45352</v>
      </c>
      <c r="J16" s="9">
        <v>235.37294800000001</v>
      </c>
      <c r="K16" s="10">
        <f t="shared" si="2"/>
        <v>-7.4238277203751757E-2</v>
      </c>
      <c r="L16" s="12"/>
      <c r="M16" s="8">
        <v>45352</v>
      </c>
      <c r="N16" s="9">
        <v>42.759998000000003</v>
      </c>
      <c r="O16" s="10">
        <f t="shared" si="3"/>
        <v>-0.18240920042847408</v>
      </c>
      <c r="P16" s="12"/>
      <c r="Q16" s="8">
        <v>45352</v>
      </c>
      <c r="R16" s="9">
        <v>602.15592500000002</v>
      </c>
      <c r="S16" s="10">
        <f t="shared" si="4"/>
        <v>1.0813092468251684E-2</v>
      </c>
      <c r="T16" s="12"/>
      <c r="U16" s="8">
        <v>45352</v>
      </c>
      <c r="V16" s="9">
        <v>247.014985</v>
      </c>
      <c r="W16" s="10">
        <f t="shared" si="5"/>
        <v>1.3430329170470268E-2</v>
      </c>
      <c r="X16" s="12"/>
      <c r="Y16" s="8">
        <v>45352</v>
      </c>
      <c r="Z16" s="9">
        <v>13.25</v>
      </c>
      <c r="AA16" s="10">
        <f t="shared" si="6"/>
        <v>-2.9304029304029311E-2</v>
      </c>
      <c r="AB16" s="12"/>
      <c r="AC16" s="8">
        <v>45352</v>
      </c>
      <c r="AD16" s="9">
        <v>321.39999</v>
      </c>
      <c r="AE16" s="10">
        <f t="shared" si="7"/>
        <v>-0.1578671599074325</v>
      </c>
      <c r="AF16" s="12"/>
      <c r="AG16" s="8">
        <v>45352</v>
      </c>
      <c r="AH16" s="9">
        <v>254.549204</v>
      </c>
      <c r="AI16" s="10">
        <f t="shared" si="8"/>
        <v>1.3038472722742611E-2</v>
      </c>
      <c r="AJ16" s="12"/>
      <c r="AK16" s="8">
        <v>45352</v>
      </c>
      <c r="AL16" s="9">
        <v>90.326321699999994</v>
      </c>
      <c r="AM16" s="117">
        <f t="shared" si="9"/>
        <v>0.14218121901593461</v>
      </c>
      <c r="AN16" s="126">
        <f t="shared" si="10"/>
        <v>-1.0467632700311529E-2</v>
      </c>
    </row>
    <row r="17" spans="1:40" ht="15" customHeight="1" x14ac:dyDescent="0.2">
      <c r="A17" s="1">
        <v>45323</v>
      </c>
      <c r="B17" s="2">
        <v>926.52410599999996</v>
      </c>
      <c r="C17" s="3">
        <f t="shared" si="0"/>
        <v>-8.6425745112827856E-2</v>
      </c>
      <c r="D17" s="4"/>
      <c r="E17" s="1">
        <v>45323</v>
      </c>
      <c r="F17" s="2">
        <v>2790.0756900000001</v>
      </c>
      <c r="G17" s="3">
        <f t="shared" si="1"/>
        <v>-4.5962504881615796E-2</v>
      </c>
      <c r="H17" s="5"/>
      <c r="I17" s="1">
        <v>45323</v>
      </c>
      <c r="J17" s="2">
        <v>254.247872</v>
      </c>
      <c r="K17" s="3">
        <f t="shared" si="2"/>
        <v>8.4596866197388376E-2</v>
      </c>
      <c r="L17" s="5"/>
      <c r="M17" s="1">
        <v>45323</v>
      </c>
      <c r="N17" s="2">
        <v>52.299999</v>
      </c>
      <c r="O17" s="3">
        <f t="shared" si="3"/>
        <v>2.3082942548570795E-2</v>
      </c>
      <c r="P17" s="5"/>
      <c r="Q17" s="1">
        <v>45323</v>
      </c>
      <c r="R17" s="2">
        <v>595.71441000000004</v>
      </c>
      <c r="S17" s="3">
        <f t="shared" si="4"/>
        <v>4.5940752006186525E-2</v>
      </c>
      <c r="T17" s="5"/>
      <c r="U17" s="1">
        <v>45323</v>
      </c>
      <c r="V17" s="2">
        <v>243.741457</v>
      </c>
      <c r="W17" s="3">
        <f t="shared" si="5"/>
        <v>-2.1179549659586794E-2</v>
      </c>
      <c r="X17" s="5"/>
      <c r="Y17" s="1">
        <v>45323</v>
      </c>
      <c r="Z17" s="2">
        <v>13.65</v>
      </c>
      <c r="AA17" s="3">
        <f t="shared" si="6"/>
        <v>-4.8780487804877981E-2</v>
      </c>
      <c r="AB17" s="5"/>
      <c r="AC17" s="1">
        <v>45323</v>
      </c>
      <c r="AD17" s="2">
        <v>381.64999</v>
      </c>
      <c r="AE17" s="3">
        <f t="shared" si="7"/>
        <v>7.3709324132527065E-2</v>
      </c>
      <c r="AF17" s="5"/>
      <c r="AG17" s="1">
        <v>45323</v>
      </c>
      <c r="AH17" s="2">
        <v>251.272988</v>
      </c>
      <c r="AI17" s="3">
        <f t="shared" si="8"/>
        <v>6.4311900952052081E-2</v>
      </c>
      <c r="AJ17" s="5"/>
      <c r="AK17" s="1">
        <v>45323</v>
      </c>
      <c r="AL17" s="2">
        <v>79.082303400000001</v>
      </c>
      <c r="AM17" s="116">
        <f t="shared" si="9"/>
        <v>0.28580948106442494</v>
      </c>
      <c r="AN17" s="126">
        <f t="shared" si="10"/>
        <v>3.7510297944224134E-2</v>
      </c>
    </row>
    <row r="18" spans="1:40" ht="15" customHeight="1" x14ac:dyDescent="0.2">
      <c r="A18" s="8">
        <v>45292</v>
      </c>
      <c r="B18" s="9">
        <v>1014.17493</v>
      </c>
      <c r="C18" s="10">
        <f t="shared" si="0"/>
        <v>-6.8879637580854913E-2</v>
      </c>
      <c r="D18" s="11"/>
      <c r="E18" s="8">
        <v>45292</v>
      </c>
      <c r="F18" s="9">
        <v>2924.4926999999998</v>
      </c>
      <c r="G18" s="10">
        <f t="shared" si="1"/>
        <v>-0.13065771792114067</v>
      </c>
      <c r="H18" s="12"/>
      <c r="I18" s="8">
        <v>45292</v>
      </c>
      <c r="J18" s="9">
        <v>234.416934</v>
      </c>
      <c r="K18" s="10">
        <f t="shared" si="2"/>
        <v>1.6697909363834862E-2</v>
      </c>
      <c r="L18" s="12"/>
      <c r="M18" s="8">
        <v>45292</v>
      </c>
      <c r="N18" s="9">
        <v>51.119999</v>
      </c>
      <c r="O18" s="10">
        <f t="shared" si="3"/>
        <v>-9.1038456933198453E-2</v>
      </c>
      <c r="P18" s="12"/>
      <c r="Q18" s="8">
        <v>45292</v>
      </c>
      <c r="R18" s="9">
        <v>569.54890499999999</v>
      </c>
      <c r="S18" s="10">
        <f t="shared" si="4"/>
        <v>-4.6799265358388298E-2</v>
      </c>
      <c r="T18" s="12"/>
      <c r="U18" s="8">
        <v>45292</v>
      </c>
      <c r="V18" s="9">
        <v>249.01549299999999</v>
      </c>
      <c r="W18" s="10">
        <f t="shared" si="5"/>
        <v>5.9176255695169155E-2</v>
      </c>
      <c r="X18" s="12"/>
      <c r="Y18" s="8">
        <v>45292</v>
      </c>
      <c r="Z18" s="9">
        <v>14.35</v>
      </c>
      <c r="AA18" s="10">
        <f t="shared" si="6"/>
        <v>-0.10312500000000002</v>
      </c>
      <c r="AB18" s="12"/>
      <c r="AC18" s="8">
        <v>45292</v>
      </c>
      <c r="AD18" s="9">
        <v>355.45001000000002</v>
      </c>
      <c r="AE18" s="10">
        <f t="shared" si="7"/>
        <v>1.5497887165338842E-3</v>
      </c>
      <c r="AF18" s="12"/>
      <c r="AG18" s="8">
        <v>45292</v>
      </c>
      <c r="AH18" s="9">
        <v>236.08961600000001</v>
      </c>
      <c r="AI18" s="10">
        <f t="shared" si="8"/>
        <v>0.23018776362042037</v>
      </c>
      <c r="AJ18" s="12"/>
      <c r="AK18" s="8">
        <v>45293</v>
      </c>
      <c r="AL18" s="9">
        <v>61.503904400000003</v>
      </c>
      <c r="AM18" s="117">
        <f t="shared" si="9"/>
        <v>0.2424175128603816</v>
      </c>
      <c r="AN18" s="126">
        <f t="shared" si="10"/>
        <v>1.0952915246275747E-2</v>
      </c>
    </row>
    <row r="19" spans="1:40" ht="15" customHeight="1" x14ac:dyDescent="0.2">
      <c r="A19" s="1">
        <v>45261</v>
      </c>
      <c r="B19" s="2">
        <v>1089.1985299999999</v>
      </c>
      <c r="C19" s="3">
        <f t="shared" si="0"/>
        <v>0.13771960787423398</v>
      </c>
      <c r="D19" s="4"/>
      <c r="E19" s="1">
        <v>45261</v>
      </c>
      <c r="F19" s="2">
        <v>3364.0290599999998</v>
      </c>
      <c r="G19" s="3">
        <f t="shared" si="1"/>
        <v>9.0547779200488065E-2</v>
      </c>
      <c r="H19" s="5"/>
      <c r="I19" s="1">
        <v>45261</v>
      </c>
      <c r="J19" s="2">
        <v>230.566948</v>
      </c>
      <c r="K19" s="3">
        <f t="shared" si="2"/>
        <v>0.14102409656351922</v>
      </c>
      <c r="L19" s="5"/>
      <c r="M19" s="1">
        <v>45261</v>
      </c>
      <c r="N19" s="2">
        <v>56.240001999999997</v>
      </c>
      <c r="O19" s="3">
        <f t="shared" si="3"/>
        <v>0.28519206056636448</v>
      </c>
      <c r="P19" s="5"/>
      <c r="Q19" s="1">
        <v>45261</v>
      </c>
      <c r="R19" s="2">
        <v>597.51202899999998</v>
      </c>
      <c r="S19" s="3">
        <f t="shared" si="4"/>
        <v>0.15501928588213221</v>
      </c>
      <c r="T19" s="5"/>
      <c r="U19" s="1">
        <v>45261</v>
      </c>
      <c r="V19" s="2">
        <v>235.102979</v>
      </c>
      <c r="W19" s="3">
        <f t="shared" si="5"/>
        <v>0.15660772443398252</v>
      </c>
      <c r="X19" s="5"/>
      <c r="Y19" s="1">
        <v>45261</v>
      </c>
      <c r="Z19" s="2">
        <v>16</v>
      </c>
      <c r="AA19" s="3">
        <f t="shared" si="6"/>
        <v>0.2260536398467432</v>
      </c>
      <c r="AB19" s="5"/>
      <c r="AC19" s="1">
        <v>45261</v>
      </c>
      <c r="AD19" s="2">
        <v>354.89999</v>
      </c>
      <c r="AE19" s="3">
        <f t="shared" si="7"/>
        <v>4.1831793390042282E-2</v>
      </c>
      <c r="AF19" s="5"/>
      <c r="AG19" s="1">
        <v>45261</v>
      </c>
      <c r="AH19" s="2">
        <v>191.91348099999999</v>
      </c>
      <c r="AI19" s="3">
        <f t="shared" si="8"/>
        <v>5.1808150428669597E-2</v>
      </c>
      <c r="AJ19" s="5"/>
      <c r="AK19" s="1">
        <v>45261</v>
      </c>
      <c r="AL19" s="2">
        <v>49.503410700000003</v>
      </c>
      <c r="AM19" s="116">
        <f t="shared" si="9"/>
        <v>5.8934206270239597E-2</v>
      </c>
      <c r="AN19" s="126">
        <f t="shared" si="10"/>
        <v>0.13447383444564151</v>
      </c>
    </row>
    <row r="20" spans="1:40" ht="15" customHeight="1" x14ac:dyDescent="0.2">
      <c r="A20" s="8">
        <v>45231</v>
      </c>
      <c r="B20" s="9">
        <v>957.35234100000002</v>
      </c>
      <c r="C20" s="10">
        <f t="shared" si="0"/>
        <v>1.1728523128093915E-2</v>
      </c>
      <c r="D20" s="11"/>
      <c r="E20" s="8">
        <v>45231</v>
      </c>
      <c r="F20" s="9">
        <v>3084.71497</v>
      </c>
      <c r="G20" s="10">
        <f t="shared" si="1"/>
        <v>4.3277375354544123E-2</v>
      </c>
      <c r="H20" s="12"/>
      <c r="I20" s="8">
        <v>45231</v>
      </c>
      <c r="J20" s="9">
        <v>202.07018299999999</v>
      </c>
      <c r="K20" s="10">
        <f t="shared" si="2"/>
        <v>8.1849134248431099E-2</v>
      </c>
      <c r="L20" s="12"/>
      <c r="M20" s="8">
        <v>45231</v>
      </c>
      <c r="N20" s="9">
        <v>43.759998000000003</v>
      </c>
      <c r="O20" s="10">
        <f t="shared" si="3"/>
        <v>0.41435024517290753</v>
      </c>
      <c r="P20" s="12"/>
      <c r="Q20" s="8">
        <v>45231</v>
      </c>
      <c r="R20" s="9">
        <v>517.31779400000005</v>
      </c>
      <c r="S20" s="10">
        <f t="shared" si="4"/>
        <v>5.7276191080424255E-3</v>
      </c>
      <c r="T20" s="12"/>
      <c r="U20" s="8">
        <v>45231</v>
      </c>
      <c r="V20" s="9">
        <v>203.269418</v>
      </c>
      <c r="W20" s="10">
        <f t="shared" si="5"/>
        <v>7.7331485676543466E-2</v>
      </c>
      <c r="X20" s="12"/>
      <c r="Y20" s="8">
        <v>45231</v>
      </c>
      <c r="Z20" s="9">
        <v>13.05</v>
      </c>
      <c r="AA20" s="10">
        <f t="shared" si="6"/>
        <v>0.10126582278481022</v>
      </c>
      <c r="AB20" s="12"/>
      <c r="AC20" s="8">
        <v>45231</v>
      </c>
      <c r="AD20" s="9">
        <v>340.64999</v>
      </c>
      <c r="AE20" s="10">
        <f t="shared" si="7"/>
        <v>4.3018920911851888E-2</v>
      </c>
      <c r="AF20" s="12"/>
      <c r="AG20" s="8">
        <v>45231</v>
      </c>
      <c r="AH20" s="9">
        <v>182.46053800000001</v>
      </c>
      <c r="AI20" s="10">
        <f t="shared" si="8"/>
        <v>7.862110232079611E-2</v>
      </c>
      <c r="AJ20" s="12"/>
      <c r="AK20" s="8">
        <v>45231</v>
      </c>
      <c r="AL20" s="9">
        <v>46.748334700000001</v>
      </c>
      <c r="AM20" s="117">
        <f t="shared" si="9"/>
        <v>0.1468857297588666</v>
      </c>
      <c r="AN20" s="126">
        <f t="shared" si="10"/>
        <v>0.10040559584648874</v>
      </c>
    </row>
    <row r="21" spans="1:40" ht="15" customHeight="1" x14ac:dyDescent="0.2">
      <c r="A21" s="1">
        <v>45202</v>
      </c>
      <c r="B21" s="2">
        <v>946.25417700000003</v>
      </c>
      <c r="C21" s="3">
        <f t="shared" si="0"/>
        <v>-6.9821557517921073E-2</v>
      </c>
      <c r="D21" s="4"/>
      <c r="E21" s="1">
        <v>45202</v>
      </c>
      <c r="F21" s="2">
        <v>2956.7543999999998</v>
      </c>
      <c r="G21" s="3">
        <f t="shared" si="1"/>
        <v>-5.2308569204033706E-2</v>
      </c>
      <c r="H21" s="5"/>
      <c r="I21" s="1">
        <v>45202</v>
      </c>
      <c r="J21" s="2">
        <v>186.78222</v>
      </c>
      <c r="K21" s="3">
        <f t="shared" si="2"/>
        <v>-5.9721711541876998E-2</v>
      </c>
      <c r="L21" s="5"/>
      <c r="M21" s="1">
        <v>45202</v>
      </c>
      <c r="N21" s="2">
        <v>30.940000999999999</v>
      </c>
      <c r="O21" s="3">
        <f t="shared" si="3"/>
        <v>-0.13163064463568219</v>
      </c>
      <c r="P21" s="5"/>
      <c r="Q21" s="1">
        <v>45202</v>
      </c>
      <c r="R21" s="2">
        <v>514.371669</v>
      </c>
      <c r="S21" s="3">
        <f t="shared" si="4"/>
        <v>-4.1589187132386241E-2</v>
      </c>
      <c r="T21" s="5"/>
      <c r="U21" s="1">
        <v>45202</v>
      </c>
      <c r="V21" s="2">
        <v>188.67862</v>
      </c>
      <c r="W21" s="3">
        <f t="shared" si="5"/>
        <v>-2.6735520112850075E-2</v>
      </c>
      <c r="X21" s="5"/>
      <c r="Y21" s="1">
        <v>45202</v>
      </c>
      <c r="Z21" s="2">
        <v>11.85</v>
      </c>
      <c r="AA21" s="3">
        <f t="shared" si="6"/>
        <v>1.716738197424883E-2</v>
      </c>
      <c r="AB21" s="5"/>
      <c r="AC21" s="1">
        <v>45202</v>
      </c>
      <c r="AD21" s="2">
        <v>326.60001</v>
      </c>
      <c r="AE21" s="3">
        <f t="shared" si="7"/>
        <v>-3.2009425963527738E-2</v>
      </c>
      <c r="AF21" s="5"/>
      <c r="AG21" s="1">
        <v>45202</v>
      </c>
      <c r="AH21" s="2">
        <v>169.16092</v>
      </c>
      <c r="AI21" s="3">
        <f t="shared" si="8"/>
        <v>-2.9710814842601962E-2</v>
      </c>
      <c r="AJ21" s="5"/>
      <c r="AK21" s="1">
        <v>45201</v>
      </c>
      <c r="AL21" s="2">
        <v>40.761109400000002</v>
      </c>
      <c r="AM21" s="116">
        <f t="shared" si="9"/>
        <v>-6.250718467141414E-2</v>
      </c>
      <c r="AN21" s="126">
        <f t="shared" si="10"/>
        <v>-4.8886723364804541E-2</v>
      </c>
    </row>
    <row r="22" spans="1:40" ht="15" customHeight="1" x14ac:dyDescent="0.2">
      <c r="A22" s="8">
        <v>45170</v>
      </c>
      <c r="B22" s="9">
        <v>1017.28242</v>
      </c>
      <c r="C22" s="10">
        <f t="shared" si="0"/>
        <v>-2.849875060182705E-2</v>
      </c>
      <c r="D22" s="11"/>
      <c r="E22" s="8">
        <v>45170</v>
      </c>
      <c r="F22" s="9">
        <v>3119.9547699999998</v>
      </c>
      <c r="G22" s="10">
        <f t="shared" si="1"/>
        <v>-2.9191393356978512E-2</v>
      </c>
      <c r="H22" s="12"/>
      <c r="I22" s="8">
        <v>45170</v>
      </c>
      <c r="J22" s="9">
        <v>198.64568</v>
      </c>
      <c r="K22" s="10">
        <f t="shared" si="2"/>
        <v>-5.7541584029184856E-3</v>
      </c>
      <c r="L22" s="12"/>
      <c r="M22" s="8">
        <v>45170</v>
      </c>
      <c r="N22" s="9">
        <v>35.630001</v>
      </c>
      <c r="O22" s="10">
        <f t="shared" si="3"/>
        <v>0.43034929747089512</v>
      </c>
      <c r="P22" s="12"/>
      <c r="Q22" s="8">
        <v>45170</v>
      </c>
      <c r="R22" s="9">
        <v>536.69226400000002</v>
      </c>
      <c r="S22" s="10">
        <f t="shared" si="4"/>
        <v>2.611977287520606E-3</v>
      </c>
      <c r="T22" s="12"/>
      <c r="U22" s="8">
        <v>45170</v>
      </c>
      <c r="V22" s="9">
        <v>193.86161100000001</v>
      </c>
      <c r="W22" s="10">
        <f t="shared" si="5"/>
        <v>-4.1971589480063631E-2</v>
      </c>
      <c r="X22" s="12"/>
      <c r="Y22" s="8">
        <v>45170</v>
      </c>
      <c r="Z22" s="9">
        <v>11.65</v>
      </c>
      <c r="AA22" s="10">
        <f t="shared" si="6"/>
        <v>0.28729281767955794</v>
      </c>
      <c r="AB22" s="12"/>
      <c r="AC22" s="8">
        <v>45170</v>
      </c>
      <c r="AD22" s="9">
        <v>337.39999</v>
      </c>
      <c r="AE22" s="10">
        <f t="shared" si="7"/>
        <v>-6.1474297635604969E-2</v>
      </c>
      <c r="AF22" s="12"/>
      <c r="AG22" s="8">
        <v>45170</v>
      </c>
      <c r="AH22" s="9">
        <v>174.34072499999999</v>
      </c>
      <c r="AI22" s="10">
        <f t="shared" si="8"/>
        <v>0.10163664080045032</v>
      </c>
      <c r="AJ22" s="12"/>
      <c r="AK22" s="8">
        <v>45170</v>
      </c>
      <c r="AL22" s="9">
        <v>43.4788499</v>
      </c>
      <c r="AM22" s="117">
        <f t="shared" si="9"/>
        <v>-0.11857797331178122</v>
      </c>
      <c r="AN22" s="126">
        <f t="shared" si="10"/>
        <v>5.3642257044925014E-2</v>
      </c>
    </row>
    <row r="23" spans="1:40" ht="15" customHeight="1" x14ac:dyDescent="0.2">
      <c r="A23" s="1">
        <v>45139</v>
      </c>
      <c r="B23" s="2">
        <v>1047.1241500000001</v>
      </c>
      <c r="C23" s="3">
        <f t="shared" si="0"/>
        <v>1.9823501879796535E-3</v>
      </c>
      <c r="D23" s="4"/>
      <c r="E23" s="1">
        <v>45139</v>
      </c>
      <c r="F23" s="2">
        <v>3213.76917</v>
      </c>
      <c r="G23" s="3">
        <f t="shared" si="1"/>
        <v>-3.5900927367328639E-2</v>
      </c>
      <c r="H23" s="5"/>
      <c r="I23" s="1">
        <v>45139</v>
      </c>
      <c r="J23" s="2">
        <v>199.795334</v>
      </c>
      <c r="K23" s="3">
        <f t="shared" si="2"/>
        <v>8.2705805233254104E-3</v>
      </c>
      <c r="L23" s="5"/>
      <c r="M23" s="1">
        <v>45139</v>
      </c>
      <c r="N23" s="2">
        <v>24.91</v>
      </c>
      <c r="O23" s="3">
        <f t="shared" si="3"/>
        <v>0.24799605450882045</v>
      </c>
      <c r="P23" s="5"/>
      <c r="Q23" s="1">
        <v>45139</v>
      </c>
      <c r="R23" s="2">
        <v>535.29408799999999</v>
      </c>
      <c r="S23" s="3">
        <f t="shared" si="4"/>
        <v>-0.15256917063126363</v>
      </c>
      <c r="T23" s="5"/>
      <c r="U23" s="1">
        <v>45139</v>
      </c>
      <c r="V23" s="2">
        <v>202.35476199999999</v>
      </c>
      <c r="W23" s="3">
        <f t="shared" si="5"/>
        <v>-0.1583333319122181</v>
      </c>
      <c r="X23" s="5"/>
      <c r="Y23" s="1">
        <v>45139</v>
      </c>
      <c r="Z23" s="2">
        <v>9.0500000000000007</v>
      </c>
      <c r="AA23" s="3">
        <f t="shared" si="6"/>
        <v>9.0361445783132543E-2</v>
      </c>
      <c r="AB23" s="5"/>
      <c r="AC23" s="1">
        <v>45139</v>
      </c>
      <c r="AD23" s="2">
        <v>359.5</v>
      </c>
      <c r="AE23" s="3">
        <f t="shared" si="7"/>
        <v>-0.12721532234074584</v>
      </c>
      <c r="AF23" s="5"/>
      <c r="AG23" s="1">
        <v>45139</v>
      </c>
      <c r="AH23" s="2">
        <v>158.25610599999999</v>
      </c>
      <c r="AI23" s="3">
        <f t="shared" si="8"/>
        <v>-1.360493900770321E-2</v>
      </c>
      <c r="AJ23" s="5"/>
      <c r="AK23" s="1">
        <v>45139</v>
      </c>
      <c r="AL23" s="2">
        <v>49.328072800000001</v>
      </c>
      <c r="AM23" s="116">
        <f t="shared" si="9"/>
        <v>5.6196366244927853E-2</v>
      </c>
      <c r="AN23" s="126">
        <f t="shared" si="10"/>
        <v>-8.281689401107354E-3</v>
      </c>
    </row>
    <row r="24" spans="1:40" ht="15" customHeight="1" x14ac:dyDescent="0.2">
      <c r="A24" s="8">
        <v>45110</v>
      </c>
      <c r="B24" s="9">
        <v>1045.05249</v>
      </c>
      <c r="C24" s="10">
        <f t="shared" si="0"/>
        <v>5.7868979971916978E-2</v>
      </c>
      <c r="D24" s="11"/>
      <c r="E24" s="8">
        <v>45110</v>
      </c>
      <c r="F24" s="9">
        <v>3333.4428600000001</v>
      </c>
      <c r="G24" s="10">
        <f t="shared" si="1"/>
        <v>4.5508243278638005E-3</v>
      </c>
      <c r="H24" s="12"/>
      <c r="I24" s="8">
        <v>45110</v>
      </c>
      <c r="J24" s="9">
        <v>198.156465</v>
      </c>
      <c r="K24" s="10">
        <f t="shared" si="2"/>
        <v>4.0858282384374167E-2</v>
      </c>
      <c r="L24" s="12"/>
      <c r="M24" s="8">
        <v>45110</v>
      </c>
      <c r="N24" s="9">
        <v>19.959999</v>
      </c>
      <c r="O24" s="10">
        <f t="shared" si="3"/>
        <v>0.12514086809470126</v>
      </c>
      <c r="P24" s="12"/>
      <c r="Q24" s="8">
        <v>45110</v>
      </c>
      <c r="R24" s="9">
        <v>631.66699800000004</v>
      </c>
      <c r="S24" s="10">
        <f t="shared" si="4"/>
        <v>0.59843311765302798</v>
      </c>
      <c r="T24" s="12"/>
      <c r="U24" s="8">
        <v>45110</v>
      </c>
      <c r="V24" s="9">
        <v>240.42149900000001</v>
      </c>
      <c r="W24" s="10">
        <f t="shared" si="5"/>
        <v>-7.0156865679631419E-3</v>
      </c>
      <c r="X24" s="12"/>
      <c r="Y24" s="8">
        <v>45110</v>
      </c>
      <c r="Z24" s="9">
        <v>8.3000000000000007</v>
      </c>
      <c r="AA24" s="10">
        <f t="shared" si="6"/>
        <v>0.11409395973154379</v>
      </c>
      <c r="AB24" s="12"/>
      <c r="AC24" s="8">
        <v>45110</v>
      </c>
      <c r="AD24" s="9">
        <v>411.89999</v>
      </c>
      <c r="AE24" s="10">
        <f t="shared" si="7"/>
        <v>4.7566287411482389E-3</v>
      </c>
      <c r="AF24" s="12"/>
      <c r="AG24" s="8">
        <v>45110</v>
      </c>
      <c r="AH24" s="9">
        <v>160.43886699999999</v>
      </c>
      <c r="AI24" s="10">
        <f t="shared" si="8"/>
        <v>0.10449157502898188</v>
      </c>
      <c r="AJ24" s="12"/>
      <c r="AK24" s="8">
        <v>45110</v>
      </c>
      <c r="AL24" s="9">
        <v>46.703505499999999</v>
      </c>
      <c r="AM24" s="117">
        <f t="shared" si="9"/>
        <v>0.10465226469227251</v>
      </c>
      <c r="AN24" s="126">
        <f t="shared" si="10"/>
        <v>0.11478308140578677</v>
      </c>
    </row>
    <row r="25" spans="1:40" ht="15" customHeight="1" x14ac:dyDescent="0.2">
      <c r="A25" s="1">
        <v>45078</v>
      </c>
      <c r="B25" s="2">
        <v>987.88461500000005</v>
      </c>
      <c r="C25" s="3">
        <f t="shared" si="0"/>
        <v>5.0108963390408823E-2</v>
      </c>
      <c r="D25" s="4"/>
      <c r="E25" s="1">
        <v>45078</v>
      </c>
      <c r="F25" s="2">
        <v>3318.3416699999998</v>
      </c>
      <c r="G25" s="3">
        <f t="shared" si="1"/>
        <v>5.9972465338532288E-2</v>
      </c>
      <c r="H25" s="5"/>
      <c r="I25" s="1">
        <v>45078</v>
      </c>
      <c r="J25" s="2">
        <v>190.377949</v>
      </c>
      <c r="K25" s="3">
        <f t="shared" si="2"/>
        <v>-3.5922210045391645E-2</v>
      </c>
      <c r="L25" s="5"/>
      <c r="M25" s="1">
        <v>45078</v>
      </c>
      <c r="N25" s="2">
        <v>17.739999999999998</v>
      </c>
      <c r="O25" s="3">
        <f t="shared" si="3"/>
        <v>4.2915931804820451E-2</v>
      </c>
      <c r="P25" s="5"/>
      <c r="Q25" s="1">
        <v>45078</v>
      </c>
      <c r="R25" s="2">
        <v>395.17887300000001</v>
      </c>
      <c r="S25" s="3">
        <f t="shared" si="4"/>
        <v>0.23811012912289797</v>
      </c>
      <c r="T25" s="5"/>
      <c r="U25" s="1">
        <v>45078</v>
      </c>
      <c r="V25" s="2">
        <v>242.120138</v>
      </c>
      <c r="W25" s="3">
        <f t="shared" si="5"/>
        <v>-1.2575641795495862E-3</v>
      </c>
      <c r="X25" s="5"/>
      <c r="Y25" s="1">
        <v>45078</v>
      </c>
      <c r="Z25" s="2">
        <v>7.45</v>
      </c>
      <c r="AA25" s="3">
        <f t="shared" si="6"/>
        <v>3.4722222222222321E-2</v>
      </c>
      <c r="AB25" s="5"/>
      <c r="AC25" s="1">
        <v>45078</v>
      </c>
      <c r="AD25" s="2">
        <v>409.95001000000002</v>
      </c>
      <c r="AE25" s="3">
        <f t="shared" si="7"/>
        <v>-5.9963309792173569E-2</v>
      </c>
      <c r="AF25" s="5"/>
      <c r="AG25" s="1">
        <v>45078</v>
      </c>
      <c r="AH25" s="2">
        <v>145.260381</v>
      </c>
      <c r="AI25" s="3">
        <f t="shared" si="8"/>
        <v>3.4861268576293458E-2</v>
      </c>
      <c r="AJ25" s="5"/>
      <c r="AK25" s="1">
        <v>45078</v>
      </c>
      <c r="AL25" s="2">
        <v>42.2789207</v>
      </c>
      <c r="AM25" s="116">
        <f t="shared" si="9"/>
        <v>0.11821054609224557</v>
      </c>
      <c r="AN25" s="126">
        <f t="shared" si="10"/>
        <v>4.8175844253030606E-2</v>
      </c>
    </row>
    <row r="26" spans="1:40" ht="15" customHeight="1" x14ac:dyDescent="0.2">
      <c r="A26" s="8">
        <v>45048</v>
      </c>
      <c r="B26" s="9">
        <v>940.744865</v>
      </c>
      <c r="C26" s="10">
        <f t="shared" si="0"/>
        <v>1.8788674219729407E-2</v>
      </c>
      <c r="D26" s="11"/>
      <c r="E26" s="8">
        <v>45048</v>
      </c>
      <c r="F26" s="9">
        <v>3130.5923299999999</v>
      </c>
      <c r="G26" s="10">
        <f t="shared" si="1"/>
        <v>0.10012572128104935</v>
      </c>
      <c r="H26" s="12"/>
      <c r="I26" s="8">
        <v>45048</v>
      </c>
      <c r="J26" s="9">
        <v>197.471564</v>
      </c>
      <c r="K26" s="10">
        <f t="shared" si="2"/>
        <v>4.8441533497364686E-2</v>
      </c>
      <c r="L26" s="12"/>
      <c r="M26" s="8">
        <v>45048</v>
      </c>
      <c r="N26" s="9">
        <v>17.010000000000002</v>
      </c>
      <c r="O26" s="10">
        <f t="shared" si="3"/>
        <v>-0.10190078659446733</v>
      </c>
      <c r="P26" s="12"/>
      <c r="Q26" s="8">
        <v>45048</v>
      </c>
      <c r="R26" s="9">
        <v>319.17909700000001</v>
      </c>
      <c r="S26" s="10">
        <f t="shared" si="4"/>
        <v>-1.1750091815419639E-2</v>
      </c>
      <c r="T26" s="12"/>
      <c r="U26" s="8">
        <v>45048</v>
      </c>
      <c r="V26" s="9">
        <v>242.425003</v>
      </c>
      <c r="W26" s="10">
        <f t="shared" si="5"/>
        <v>6.1632228975849079E-2</v>
      </c>
      <c r="X26" s="12"/>
      <c r="Y26" s="8">
        <v>45048</v>
      </c>
      <c r="Z26" s="9">
        <v>7.2</v>
      </c>
      <c r="AA26" s="10">
        <f t="shared" si="6"/>
        <v>3.5971223021582732E-2</v>
      </c>
      <c r="AB26" s="12"/>
      <c r="AC26" s="8">
        <v>45048</v>
      </c>
      <c r="AD26" s="9">
        <v>436.10001</v>
      </c>
      <c r="AE26" s="10">
        <f t="shared" si="7"/>
        <v>5.8880659004961533E-2</v>
      </c>
      <c r="AF26" s="12"/>
      <c r="AG26" s="8">
        <v>45048</v>
      </c>
      <c r="AH26" s="9">
        <v>140.367009</v>
      </c>
      <c r="AI26" s="10">
        <f t="shared" si="8"/>
        <v>-2.5479772425203939E-2</v>
      </c>
      <c r="AJ26" s="12"/>
      <c r="AK26" s="8">
        <v>45047</v>
      </c>
      <c r="AL26" s="9">
        <v>37.809445500000002</v>
      </c>
      <c r="AM26" s="117">
        <f t="shared" si="9"/>
        <v>0.36343652158088968</v>
      </c>
      <c r="AN26" s="126">
        <f t="shared" si="10"/>
        <v>5.4814591074633559E-2</v>
      </c>
    </row>
    <row r="27" spans="1:40" ht="15" customHeight="1" x14ac:dyDescent="0.2">
      <c r="A27" s="1">
        <v>45019</v>
      </c>
      <c r="B27" s="2">
        <v>923.395488</v>
      </c>
      <c r="C27" s="3">
        <f t="shared" si="0"/>
        <v>-2.0309527279966266E-2</v>
      </c>
      <c r="D27" s="4"/>
      <c r="E27" s="1">
        <v>45019</v>
      </c>
      <c r="F27" s="2">
        <v>2845.66779</v>
      </c>
      <c r="G27" s="3">
        <f t="shared" si="1"/>
        <v>5.0947875822578981E-2</v>
      </c>
      <c r="H27" s="5"/>
      <c r="I27" s="1">
        <v>45019</v>
      </c>
      <c r="J27" s="2">
        <v>188.347712</v>
      </c>
      <c r="K27" s="3">
        <f t="shared" si="2"/>
        <v>5.4072552938603913E-2</v>
      </c>
      <c r="L27" s="5"/>
      <c r="M27" s="1">
        <v>45019</v>
      </c>
      <c r="N27" s="2">
        <v>18.940000999999999</v>
      </c>
      <c r="O27" s="3">
        <f t="shared" si="3"/>
        <v>0.1691357920286547</v>
      </c>
      <c r="P27" s="5"/>
      <c r="Q27" s="1">
        <v>45019</v>
      </c>
      <c r="R27" s="2">
        <v>322.97407199999998</v>
      </c>
      <c r="S27" s="3">
        <f t="shared" si="4"/>
        <v>0.13593248516328438</v>
      </c>
      <c r="T27" s="5"/>
      <c r="U27" s="1">
        <v>45019</v>
      </c>
      <c r="V27" s="2">
        <v>228.35120900000001</v>
      </c>
      <c r="W27" s="3">
        <f t="shared" si="5"/>
        <v>9.6371310568630797E-2</v>
      </c>
      <c r="X27" s="5"/>
      <c r="Y27" s="1">
        <v>45019</v>
      </c>
      <c r="Z27" s="2">
        <v>6.95</v>
      </c>
      <c r="AA27" s="3">
        <f t="shared" si="6"/>
        <v>0.19827586206896552</v>
      </c>
      <c r="AB27" s="5"/>
      <c r="AC27" s="1">
        <v>45019</v>
      </c>
      <c r="AD27" s="2">
        <v>411.85001</v>
      </c>
      <c r="AE27" s="3">
        <f t="shared" si="7"/>
        <v>1.4783786749198224E-2</v>
      </c>
      <c r="AF27" s="5"/>
      <c r="AG27" s="1">
        <v>45019</v>
      </c>
      <c r="AH27" s="2">
        <v>144.03703999999999</v>
      </c>
      <c r="AI27" s="3">
        <f t="shared" si="8"/>
        <v>5.2300566333298049E-2</v>
      </c>
      <c r="AJ27" s="5"/>
      <c r="AK27" s="1">
        <v>45019</v>
      </c>
      <c r="AL27" s="2">
        <v>27.7309907</v>
      </c>
      <c r="AM27" s="116">
        <f t="shared" si="9"/>
        <v>-1.0080272243505606E-3</v>
      </c>
      <c r="AN27" s="126">
        <f t="shared" si="10"/>
        <v>7.5050267716889787E-2</v>
      </c>
    </row>
    <row r="28" spans="1:40" ht="15" customHeight="1" x14ac:dyDescent="0.2">
      <c r="A28" s="8">
        <v>44986</v>
      </c>
      <c r="B28" s="9">
        <v>942.53798900000004</v>
      </c>
      <c r="C28" s="10">
        <f t="shared" si="0"/>
        <v>-2.6153746470685135E-3</v>
      </c>
      <c r="D28" s="11"/>
      <c r="E28" s="8">
        <v>44986</v>
      </c>
      <c r="F28" s="9">
        <v>2707.7154399999999</v>
      </c>
      <c r="G28" s="10">
        <f t="shared" si="1"/>
        <v>-2.3738015336574825E-2</v>
      </c>
      <c r="H28" s="12"/>
      <c r="I28" s="8">
        <v>44986</v>
      </c>
      <c r="J28" s="9">
        <v>178.68571900000001</v>
      </c>
      <c r="K28" s="10">
        <f t="shared" si="2"/>
        <v>-5.6323450322559809E-2</v>
      </c>
      <c r="L28" s="12"/>
      <c r="M28" s="8">
        <v>44986</v>
      </c>
      <c r="N28" s="9">
        <v>16.200001</v>
      </c>
      <c r="O28" s="10">
        <f t="shared" si="3"/>
        <v>-0.12668453513124178</v>
      </c>
      <c r="P28" s="12"/>
      <c r="Q28" s="8">
        <v>44986</v>
      </c>
      <c r="R28" s="9">
        <v>284.32506000000001</v>
      </c>
      <c r="S28" s="10">
        <f t="shared" si="4"/>
        <v>1.6785749689483875E-2</v>
      </c>
      <c r="T28" s="12"/>
      <c r="U28" s="8">
        <v>44986</v>
      </c>
      <c r="V28" s="9">
        <v>208.27908099999999</v>
      </c>
      <c r="W28" s="10">
        <f t="shared" si="5"/>
        <v>2.273150615300823E-2</v>
      </c>
      <c r="X28" s="12"/>
      <c r="Y28" s="8">
        <v>44986</v>
      </c>
      <c r="Z28" s="9">
        <v>5.8</v>
      </c>
      <c r="AA28" s="10">
        <f t="shared" si="6"/>
        <v>-0.1470588235294118</v>
      </c>
      <c r="AB28" s="12"/>
      <c r="AC28" s="8">
        <v>44986</v>
      </c>
      <c r="AD28" s="9">
        <v>405.85001</v>
      </c>
      <c r="AE28" s="10">
        <f t="shared" si="7"/>
        <v>0.12221767239645165</v>
      </c>
      <c r="AF28" s="12"/>
      <c r="AG28" s="8">
        <v>44986</v>
      </c>
      <c r="AH28" s="9">
        <v>136.878231</v>
      </c>
      <c r="AI28" s="10">
        <f t="shared" si="8"/>
        <v>-6.5767890576300392E-3</v>
      </c>
      <c r="AJ28" s="12"/>
      <c r="AK28" s="8">
        <v>44986</v>
      </c>
      <c r="AL28" s="9">
        <v>27.758972499999999</v>
      </c>
      <c r="AM28" s="117">
        <f t="shared" si="9"/>
        <v>0.19666255272822508</v>
      </c>
      <c r="AN28" s="126">
        <f t="shared" si="10"/>
        <v>-4.5995070573179238E-4</v>
      </c>
    </row>
    <row r="29" spans="1:40" ht="15" customHeight="1" x14ac:dyDescent="0.2">
      <c r="A29" s="1">
        <v>44958</v>
      </c>
      <c r="B29" s="2">
        <v>945.00954300000001</v>
      </c>
      <c r="C29" s="3">
        <f t="shared" si="0"/>
        <v>1.6437029765423716E-3</v>
      </c>
      <c r="D29" s="4"/>
      <c r="E29" s="1">
        <v>44958</v>
      </c>
      <c r="F29" s="2">
        <v>2773.55411</v>
      </c>
      <c r="G29" s="3">
        <f t="shared" si="1"/>
        <v>3.7767997842412582E-2</v>
      </c>
      <c r="H29" s="5"/>
      <c r="I29" s="1">
        <v>44958</v>
      </c>
      <c r="J29" s="2">
        <v>189.35059799999999</v>
      </c>
      <c r="K29" s="3">
        <f t="shared" si="2"/>
        <v>-2.9585107098129226E-2</v>
      </c>
      <c r="L29" s="5"/>
      <c r="M29" s="1">
        <v>44958</v>
      </c>
      <c r="N29" s="2">
        <v>18.549999</v>
      </c>
      <c r="O29" s="3">
        <f t="shared" si="3"/>
        <v>-6.3131316319763431E-2</v>
      </c>
      <c r="P29" s="5"/>
      <c r="Q29" s="1">
        <v>44958</v>
      </c>
      <c r="R29" s="2">
        <v>279.63123999999999</v>
      </c>
      <c r="S29" s="3">
        <f t="shared" si="4"/>
        <v>-3.481561314937931E-2</v>
      </c>
      <c r="T29" s="5"/>
      <c r="U29" s="1">
        <v>44958</v>
      </c>
      <c r="V29" s="2">
        <v>203.64981399999999</v>
      </c>
      <c r="W29" s="3">
        <f t="shared" si="5"/>
        <v>-0.16060751067322643</v>
      </c>
      <c r="X29" s="5"/>
      <c r="Y29" s="1">
        <v>44958</v>
      </c>
      <c r="Z29" s="2">
        <v>6.8</v>
      </c>
      <c r="AA29" s="3">
        <f t="shared" si="6"/>
        <v>-3.546099290780147E-2</v>
      </c>
      <c r="AB29" s="5"/>
      <c r="AC29" s="1">
        <v>44958</v>
      </c>
      <c r="AD29" s="2">
        <v>361.64999</v>
      </c>
      <c r="AE29" s="3">
        <f t="shared" si="7"/>
        <v>-0.22467578036926195</v>
      </c>
      <c r="AF29" s="5"/>
      <c r="AG29" s="1">
        <v>44958</v>
      </c>
      <c r="AH29" s="2">
        <v>137.78441000000001</v>
      </c>
      <c r="AI29" s="3">
        <f t="shared" si="8"/>
        <v>7.7206234884032998E-2</v>
      </c>
      <c r="AJ29" s="5"/>
      <c r="AK29" s="1">
        <v>44958</v>
      </c>
      <c r="AL29" s="2">
        <v>23.196992699999999</v>
      </c>
      <c r="AM29" s="116">
        <f t="shared" si="9"/>
        <v>0.18830936504000739</v>
      </c>
      <c r="AN29" s="126">
        <f t="shared" si="10"/>
        <v>-2.4334901977456642E-2</v>
      </c>
    </row>
    <row r="30" spans="1:40" ht="15" customHeight="1" x14ac:dyDescent="0.2">
      <c r="A30" s="8">
        <v>44928</v>
      </c>
      <c r="B30" s="9">
        <v>943.45877700000005</v>
      </c>
      <c r="C30" s="10">
        <f t="shared" si="0"/>
        <v>3.8681106593521308E-2</v>
      </c>
      <c r="D30" s="11"/>
      <c r="E30" s="8">
        <v>44928</v>
      </c>
      <c r="F30" s="9">
        <v>2672.6147999999998</v>
      </c>
      <c r="G30" s="10">
        <f t="shared" si="1"/>
        <v>-0.11724790667429819</v>
      </c>
      <c r="H30" s="12"/>
      <c r="I30" s="8">
        <v>44928</v>
      </c>
      <c r="J30" s="9">
        <v>195.12334300000001</v>
      </c>
      <c r="K30" s="10">
        <f t="shared" si="2"/>
        <v>1.8032844781070034E-2</v>
      </c>
      <c r="L30" s="12"/>
      <c r="M30" s="8">
        <v>44928</v>
      </c>
      <c r="N30" s="9">
        <v>19.799999</v>
      </c>
      <c r="O30" s="10">
        <f t="shared" si="3"/>
        <v>-0.15021459872165654</v>
      </c>
      <c r="P30" s="12"/>
      <c r="Q30" s="8">
        <v>44928</v>
      </c>
      <c r="R30" s="9">
        <v>289.71794799999998</v>
      </c>
      <c r="S30" s="10">
        <f t="shared" si="4"/>
        <v>0.18263354910058061</v>
      </c>
      <c r="T30" s="12"/>
      <c r="U30" s="8">
        <v>44928</v>
      </c>
      <c r="V30" s="9">
        <v>242.61572100000001</v>
      </c>
      <c r="W30" s="10">
        <f t="shared" si="5"/>
        <v>7.7821013695614116E-2</v>
      </c>
      <c r="X30" s="12"/>
      <c r="Y30" s="8">
        <v>44928</v>
      </c>
      <c r="Z30" s="9">
        <v>7.05</v>
      </c>
      <c r="AA30" s="10">
        <f t="shared" si="6"/>
        <v>-0.10759493670886078</v>
      </c>
      <c r="AB30" s="12"/>
      <c r="AC30" s="8">
        <v>44928</v>
      </c>
      <c r="AD30" s="9">
        <v>466.45001000000002</v>
      </c>
      <c r="AE30" s="10">
        <f t="shared" si="7"/>
        <v>-0.24479884255488249</v>
      </c>
      <c r="AF30" s="12"/>
      <c r="AG30" s="8">
        <v>44928</v>
      </c>
      <c r="AH30" s="9">
        <v>127.909035</v>
      </c>
      <c r="AI30" s="10">
        <f t="shared" si="8"/>
        <v>-1.2606541318343267E-2</v>
      </c>
      <c r="AJ30" s="12"/>
      <c r="AK30" s="8">
        <v>44929</v>
      </c>
      <c r="AL30" s="9">
        <v>19.521004699999999</v>
      </c>
      <c r="AM30" s="117">
        <f t="shared" si="9"/>
        <v>0.33686875144042405</v>
      </c>
      <c r="AN30" s="126">
        <f t="shared" si="10"/>
        <v>2.15744396331689E-3</v>
      </c>
    </row>
    <row r="31" spans="1:40" ht="15" customHeight="1" x14ac:dyDescent="0.2">
      <c r="A31" s="1">
        <v>44896</v>
      </c>
      <c r="B31" s="2">
        <v>908.32380699999999</v>
      </c>
      <c r="C31" s="3">
        <f t="shared" si="0"/>
        <v>-9.4978255337575312E-2</v>
      </c>
      <c r="D31" s="4"/>
      <c r="E31" s="1">
        <v>44896</v>
      </c>
      <c r="F31" s="2">
        <v>3027.59384</v>
      </c>
      <c r="G31" s="3">
        <f t="shared" si="1"/>
        <v>-2.7479015992554978E-2</v>
      </c>
      <c r="H31" s="5"/>
      <c r="I31" s="1">
        <v>44896</v>
      </c>
      <c r="J31" s="2">
        <v>191.66704100000001</v>
      </c>
      <c r="K31" s="3">
        <f t="shared" si="2"/>
        <v>-3.477510658101568E-2</v>
      </c>
      <c r="L31" s="5"/>
      <c r="M31" s="1">
        <v>44896</v>
      </c>
      <c r="N31" s="2">
        <v>23.299999</v>
      </c>
      <c r="O31" s="3">
        <f t="shared" si="3"/>
        <v>1.0845987455357475E-2</v>
      </c>
      <c r="P31" s="5"/>
      <c r="Q31" s="1">
        <v>44896</v>
      </c>
      <c r="R31" s="2">
        <v>244.97694000000001</v>
      </c>
      <c r="S31" s="3">
        <f t="shared" si="4"/>
        <v>0.4794933696785868</v>
      </c>
      <c r="T31" s="5"/>
      <c r="U31" s="1">
        <v>44896</v>
      </c>
      <c r="V31" s="2">
        <v>225.09834000000001</v>
      </c>
      <c r="W31" s="3">
        <f t="shared" si="5"/>
        <v>1.3306984096356E-2</v>
      </c>
      <c r="X31" s="5"/>
      <c r="Y31" s="1">
        <v>44896</v>
      </c>
      <c r="Z31" s="2">
        <v>7.9</v>
      </c>
      <c r="AA31" s="3">
        <f t="shared" si="6"/>
        <v>-4.2424242424242364E-2</v>
      </c>
      <c r="AB31" s="5"/>
      <c r="AC31" s="1">
        <v>44896</v>
      </c>
      <c r="AD31" s="2">
        <v>617.65002000000004</v>
      </c>
      <c r="AE31" s="3">
        <f t="shared" si="7"/>
        <v>-2.0147474265010512E-2</v>
      </c>
      <c r="AF31" s="5"/>
      <c r="AG31" s="1">
        <v>44896</v>
      </c>
      <c r="AH31" s="2">
        <v>129.542113</v>
      </c>
      <c r="AI31" s="3">
        <f t="shared" si="8"/>
        <v>4.0042450445844535E-2</v>
      </c>
      <c r="AJ31" s="5"/>
      <c r="AK31" s="1">
        <v>44896</v>
      </c>
      <c r="AL31" s="2">
        <v>14.602035300000001</v>
      </c>
      <c r="AM31" s="116">
        <f t="shared" si="9"/>
        <v>-0.13644152993212566</v>
      </c>
      <c r="AN31" s="126">
        <f t="shared" si="10"/>
        <v>1.8744316714362039E-2</v>
      </c>
    </row>
    <row r="32" spans="1:40" ht="15" customHeight="1" x14ac:dyDescent="0.2">
      <c r="A32" s="8">
        <v>44866</v>
      </c>
      <c r="B32" s="9">
        <v>1003.6486</v>
      </c>
      <c r="C32" s="10">
        <f t="shared" si="0"/>
        <v>-8.5893356170927526E-2</v>
      </c>
      <c r="D32" s="11"/>
      <c r="E32" s="8">
        <v>44866</v>
      </c>
      <c r="F32" s="9">
        <v>3113.1398600000002</v>
      </c>
      <c r="G32" s="10">
        <f t="shared" si="1"/>
        <v>2.1704119673492839E-2</v>
      </c>
      <c r="H32" s="12"/>
      <c r="I32" s="8">
        <v>44866</v>
      </c>
      <c r="J32" s="9">
        <v>198.572418</v>
      </c>
      <c r="K32" s="10">
        <f t="shared" si="2"/>
        <v>5.2645194871027146E-2</v>
      </c>
      <c r="L32" s="12"/>
      <c r="M32" s="8">
        <v>44866</v>
      </c>
      <c r="N32" s="9">
        <v>23.049999</v>
      </c>
      <c r="O32" s="10">
        <f t="shared" si="3"/>
        <v>-9.2519724409448778E-2</v>
      </c>
      <c r="P32" s="12"/>
      <c r="Q32" s="8">
        <v>44866</v>
      </c>
      <c r="R32" s="9">
        <v>165.58164099999999</v>
      </c>
      <c r="S32" s="10">
        <f t="shared" si="4"/>
        <v>-0.1512670020811745</v>
      </c>
      <c r="T32" s="12"/>
      <c r="U32" s="8">
        <v>44866</v>
      </c>
      <c r="V32" s="9">
        <v>222.14229599999999</v>
      </c>
      <c r="W32" s="10">
        <f t="shared" si="5"/>
        <v>0.14859267518160713</v>
      </c>
      <c r="X32" s="12"/>
      <c r="Y32" s="8">
        <v>44866</v>
      </c>
      <c r="Z32" s="9">
        <v>8.25</v>
      </c>
      <c r="AA32" s="10">
        <f t="shared" si="6"/>
        <v>-3.5087719298245723E-2</v>
      </c>
      <c r="AB32" s="12"/>
      <c r="AC32" s="8">
        <v>44866</v>
      </c>
      <c r="AD32" s="9">
        <v>630.34997999999996</v>
      </c>
      <c r="AE32" s="10">
        <f t="shared" si="7"/>
        <v>-6.2537237878131036E-2</v>
      </c>
      <c r="AF32" s="12"/>
      <c r="AG32" s="8">
        <v>44866</v>
      </c>
      <c r="AH32" s="9">
        <v>124.55464000000001</v>
      </c>
      <c r="AI32" s="10">
        <f t="shared" si="8"/>
        <v>0.10522201898607531</v>
      </c>
      <c r="AJ32" s="12"/>
      <c r="AK32" s="8">
        <v>44866</v>
      </c>
      <c r="AL32" s="9">
        <v>16.909144900000001</v>
      </c>
      <c r="AM32" s="117">
        <f t="shared" si="9"/>
        <v>0.2541549618336747</v>
      </c>
      <c r="AN32" s="126">
        <f t="shared" si="10"/>
        <v>1.5501393070794954E-2</v>
      </c>
    </row>
    <row r="33" spans="1:40" ht="15" customHeight="1" x14ac:dyDescent="0.2">
      <c r="A33" s="1">
        <v>44837</v>
      </c>
      <c r="B33" s="2">
        <v>1097.9557</v>
      </c>
      <c r="C33" s="3">
        <f t="shared" si="0"/>
        <v>2.539035257956912E-2</v>
      </c>
      <c r="D33" s="4"/>
      <c r="E33" s="1">
        <v>44837</v>
      </c>
      <c r="F33" s="2">
        <v>3047.0072500000001</v>
      </c>
      <c r="G33" s="3">
        <f t="shared" si="1"/>
        <v>-6.8891166855845953E-2</v>
      </c>
      <c r="H33" s="5"/>
      <c r="I33" s="1">
        <v>44837</v>
      </c>
      <c r="J33" s="2">
        <v>188.641357</v>
      </c>
      <c r="K33" s="3">
        <f t="shared" si="2"/>
        <v>-1.9530781389832219E-2</v>
      </c>
      <c r="L33" s="5"/>
      <c r="M33" s="1">
        <v>44837</v>
      </c>
      <c r="N33" s="2">
        <v>25.4</v>
      </c>
      <c r="O33" s="3">
        <f t="shared" si="3"/>
        <v>-7.4681272324908177E-2</v>
      </c>
      <c r="P33" s="5"/>
      <c r="Q33" s="1">
        <v>44837</v>
      </c>
      <c r="R33" s="2">
        <v>195.09273400000001</v>
      </c>
      <c r="S33" s="3">
        <f t="shared" si="4"/>
        <v>0.1093128857955501</v>
      </c>
      <c r="T33" s="5"/>
      <c r="U33" s="1">
        <v>44837</v>
      </c>
      <c r="V33" s="2">
        <v>193.40389400000001</v>
      </c>
      <c r="W33" s="3">
        <f t="shared" si="5"/>
        <v>3.9807441431592316E-2</v>
      </c>
      <c r="X33" s="5"/>
      <c r="Y33" s="1">
        <v>44837</v>
      </c>
      <c r="Z33" s="2">
        <v>8.5500000000000007</v>
      </c>
      <c r="AA33" s="3">
        <f t="shared" si="6"/>
        <v>-2.8409090909090939E-2</v>
      </c>
      <c r="AB33" s="5"/>
      <c r="AC33" s="1">
        <v>44837</v>
      </c>
      <c r="AD33" s="2">
        <v>672.40002000000004</v>
      </c>
      <c r="AE33" s="3">
        <f t="shared" si="7"/>
        <v>-0.10999335539377886</v>
      </c>
      <c r="AF33" s="5"/>
      <c r="AG33" s="1">
        <v>44837</v>
      </c>
      <c r="AH33" s="2">
        <v>112.696488</v>
      </c>
      <c r="AI33" s="3">
        <f t="shared" si="8"/>
        <v>5.7176653007243505E-2</v>
      </c>
      <c r="AJ33" s="5"/>
      <c r="AK33" s="1">
        <v>44837</v>
      </c>
      <c r="AL33" s="2">
        <v>13.4825005</v>
      </c>
      <c r="AM33" s="116">
        <f t="shared" si="9"/>
        <v>0.11187082648487179</v>
      </c>
      <c r="AN33" s="126">
        <f t="shared" si="10"/>
        <v>4.2052492425370663E-3</v>
      </c>
    </row>
    <row r="34" spans="1:40" ht="15" customHeight="1" x14ac:dyDescent="0.2">
      <c r="A34" s="8">
        <v>44805</v>
      </c>
      <c r="B34" s="9">
        <v>1070.7685100000001</v>
      </c>
      <c r="C34" s="10">
        <f t="shared" si="0"/>
        <v>-2.1955640766821993E-2</v>
      </c>
      <c r="D34" s="11"/>
      <c r="E34" s="8">
        <v>44805</v>
      </c>
      <c r="F34" s="9">
        <v>3272.4501599999999</v>
      </c>
      <c r="G34" s="10">
        <f t="shared" si="1"/>
        <v>-1.4491712768477827E-2</v>
      </c>
      <c r="H34" s="12"/>
      <c r="I34" s="8">
        <v>44805</v>
      </c>
      <c r="J34" s="9">
        <v>192.39906099999999</v>
      </c>
      <c r="K34" s="10">
        <f t="shared" si="2"/>
        <v>-4.6669057570237094E-2</v>
      </c>
      <c r="L34" s="12"/>
      <c r="M34" s="8">
        <v>44805</v>
      </c>
      <c r="N34" s="9">
        <v>27.450001</v>
      </c>
      <c r="O34" s="10">
        <f t="shared" si="3"/>
        <v>-0.2168330447027973</v>
      </c>
      <c r="P34" s="12"/>
      <c r="Q34" s="8">
        <v>44805</v>
      </c>
      <c r="R34" s="9">
        <v>175.86808600000001</v>
      </c>
      <c r="S34" s="10">
        <f t="shared" si="4"/>
        <v>0.26554094829417774</v>
      </c>
      <c r="T34" s="12"/>
      <c r="U34" s="8">
        <v>44805</v>
      </c>
      <c r="V34" s="9">
        <v>185.99972099999999</v>
      </c>
      <c r="W34" s="10">
        <f t="shared" si="5"/>
        <v>-7.4009275294806276E-4</v>
      </c>
      <c r="X34" s="12"/>
      <c r="Y34" s="8">
        <v>44805</v>
      </c>
      <c r="Z34" s="9">
        <v>8.8000000000000007</v>
      </c>
      <c r="AA34" s="10">
        <f t="shared" si="6"/>
        <v>-2.7624309392265234E-2</v>
      </c>
      <c r="AB34" s="12"/>
      <c r="AC34" s="8">
        <v>44805</v>
      </c>
      <c r="AD34" s="9">
        <v>755.5</v>
      </c>
      <c r="AE34" s="10">
        <f t="shared" si="7"/>
        <v>9.152637169612432E-2</v>
      </c>
      <c r="AF34" s="12"/>
      <c r="AG34" s="8">
        <v>44805</v>
      </c>
      <c r="AH34" s="9">
        <v>106.601378</v>
      </c>
      <c r="AI34" s="10">
        <f t="shared" si="8"/>
        <v>-8.5137151787618937E-2</v>
      </c>
      <c r="AJ34" s="12"/>
      <c r="AK34" s="8">
        <v>44805</v>
      </c>
      <c r="AL34" s="9">
        <v>12.125959399999999</v>
      </c>
      <c r="AM34" s="117">
        <f t="shared" si="9"/>
        <v>-0.19553416872584239</v>
      </c>
      <c r="AN34" s="126">
        <f t="shared" si="10"/>
        <v>-2.5191785847670685E-2</v>
      </c>
    </row>
    <row r="35" spans="1:40" ht="15" customHeight="1" x14ac:dyDescent="0.2">
      <c r="A35" s="1">
        <v>44774</v>
      </c>
      <c r="B35" s="2">
        <v>1094.80567</v>
      </c>
      <c r="C35" s="3">
        <f t="shared" si="0"/>
        <v>0.24140012554223067</v>
      </c>
      <c r="D35" s="4"/>
      <c r="E35" s="1">
        <v>44774</v>
      </c>
      <c r="F35" s="2">
        <v>3320.5709200000001</v>
      </c>
      <c r="G35" s="3">
        <f t="shared" si="1"/>
        <v>1.7352859603990245E-2</v>
      </c>
      <c r="H35" s="5"/>
      <c r="I35" s="1">
        <v>44774</v>
      </c>
      <c r="J35" s="2">
        <v>201.81770299999999</v>
      </c>
      <c r="K35" s="3">
        <f t="shared" si="2"/>
        <v>-2.3955675456935221E-2</v>
      </c>
      <c r="L35" s="5"/>
      <c r="M35" s="1">
        <v>44774</v>
      </c>
      <c r="N35" s="2">
        <v>35.049999</v>
      </c>
      <c r="O35" s="3">
        <f t="shared" si="3"/>
        <v>0.44536078350515473</v>
      </c>
      <c r="P35" s="5"/>
      <c r="Q35" s="1">
        <v>44774</v>
      </c>
      <c r="R35" s="2">
        <v>138.96672899999999</v>
      </c>
      <c r="S35" s="3">
        <f t="shared" si="4"/>
        <v>-1.2434963754863415E-2</v>
      </c>
      <c r="T35" s="5"/>
      <c r="U35" s="1">
        <v>44774</v>
      </c>
      <c r="V35" s="2">
        <v>186.13748000000001</v>
      </c>
      <c r="W35" s="3">
        <f t="shared" si="5"/>
        <v>6.2721199614377943E-2</v>
      </c>
      <c r="X35" s="5"/>
      <c r="Y35" s="1">
        <v>44774</v>
      </c>
      <c r="Z35" s="2">
        <v>9.0500000000000007</v>
      </c>
      <c r="AA35" s="3">
        <f t="shared" si="6"/>
        <v>3.4285714285714475E-2</v>
      </c>
      <c r="AB35" s="5"/>
      <c r="AC35" s="1">
        <v>44774</v>
      </c>
      <c r="AD35" s="2">
        <v>692.15002000000004</v>
      </c>
      <c r="AE35" s="3">
        <f t="shared" si="7"/>
        <v>5.0622389960874203E-2</v>
      </c>
      <c r="AF35" s="5"/>
      <c r="AG35" s="1">
        <v>44774</v>
      </c>
      <c r="AH35" s="2">
        <v>116.521704</v>
      </c>
      <c r="AI35" s="3">
        <f t="shared" si="8"/>
        <v>5.7789349905535747E-2</v>
      </c>
      <c r="AJ35" s="5"/>
      <c r="AK35" s="1">
        <v>44774</v>
      </c>
      <c r="AL35" s="2">
        <v>15.073305700000001</v>
      </c>
      <c r="AM35" s="116">
        <f t="shared" si="9"/>
        <v>-0.16896988317077122</v>
      </c>
      <c r="AN35" s="126">
        <f t="shared" si="10"/>
        <v>7.0417190003530833E-2</v>
      </c>
    </row>
    <row r="36" spans="1:40" ht="15" customHeight="1" x14ac:dyDescent="0.2">
      <c r="A36" s="8">
        <v>44743</v>
      </c>
      <c r="B36" s="9">
        <v>881.91200200000003</v>
      </c>
      <c r="C36" s="10">
        <f t="shared" si="0"/>
        <v>0.14690873301516194</v>
      </c>
      <c r="D36" s="11"/>
      <c r="E36" s="8">
        <v>44743</v>
      </c>
      <c r="F36" s="9">
        <v>3263.9323599999998</v>
      </c>
      <c r="G36" s="10">
        <f t="shared" si="1"/>
        <v>0.23692119538329304</v>
      </c>
      <c r="H36" s="12"/>
      <c r="I36" s="8">
        <v>44743</v>
      </c>
      <c r="J36" s="9">
        <v>206.77104299999999</v>
      </c>
      <c r="K36" s="10">
        <f t="shared" si="2"/>
        <v>1.8387261855536297E-2</v>
      </c>
      <c r="L36" s="12"/>
      <c r="M36" s="8">
        <v>44743</v>
      </c>
      <c r="N36" s="9">
        <v>24.25</v>
      </c>
      <c r="O36" s="10">
        <f t="shared" si="3"/>
        <v>0.24040927060916983</v>
      </c>
      <c r="P36" s="12"/>
      <c r="Q36" s="8">
        <v>44743</v>
      </c>
      <c r="R36" s="9">
        <v>140.716534</v>
      </c>
      <c r="S36" s="10">
        <f t="shared" si="4"/>
        <v>1.0721946761625079E-2</v>
      </c>
      <c r="T36" s="12"/>
      <c r="U36" s="8">
        <v>44743</v>
      </c>
      <c r="V36" s="9">
        <v>175.15175199999999</v>
      </c>
      <c r="W36" s="10">
        <f t="shared" si="5"/>
        <v>0.23359562772162179</v>
      </c>
      <c r="X36" s="12"/>
      <c r="Y36" s="8">
        <v>44743</v>
      </c>
      <c r="Z36" s="9">
        <v>8.75</v>
      </c>
      <c r="AA36" s="10">
        <f t="shared" si="6"/>
        <v>4.1666666666666519E-2</v>
      </c>
      <c r="AB36" s="12"/>
      <c r="AC36" s="8">
        <v>44743</v>
      </c>
      <c r="AD36" s="9">
        <v>658.79998999999998</v>
      </c>
      <c r="AE36" s="10">
        <f t="shared" si="7"/>
        <v>0.14743528181014431</v>
      </c>
      <c r="AF36" s="12"/>
      <c r="AG36" s="8">
        <v>44743</v>
      </c>
      <c r="AH36" s="9">
        <v>110.155868</v>
      </c>
      <c r="AI36" s="10">
        <f t="shared" si="8"/>
        <v>-0.11481366522465997</v>
      </c>
      <c r="AJ36" s="12"/>
      <c r="AK36" s="8">
        <v>44743</v>
      </c>
      <c r="AL36" s="9">
        <v>18.138097999999999</v>
      </c>
      <c r="AM36" s="117">
        <f t="shared" si="9"/>
        <v>0.1981661036611142</v>
      </c>
      <c r="AN36" s="126">
        <f t="shared" si="10"/>
        <v>0.1159398422259673</v>
      </c>
    </row>
    <row r="37" spans="1:40" ht="15" customHeight="1" x14ac:dyDescent="0.2">
      <c r="A37" s="1">
        <v>44713</v>
      </c>
      <c r="B37" s="2">
        <v>768.94697599999995</v>
      </c>
      <c r="C37" s="3">
        <f t="shared" si="0"/>
        <v>-0.15190454725180669</v>
      </c>
      <c r="D37" s="4"/>
      <c r="E37" s="1">
        <v>44713</v>
      </c>
      <c r="F37" s="2">
        <v>2638.7552999999998</v>
      </c>
      <c r="G37" s="3">
        <f t="shared" si="1"/>
        <v>-5.2075673317873661E-2</v>
      </c>
      <c r="H37" s="5"/>
      <c r="I37" s="1">
        <v>44713</v>
      </c>
      <c r="J37" s="2">
        <v>203.037735</v>
      </c>
      <c r="K37" s="3">
        <f t="shared" si="2"/>
        <v>-0.12969355033873475</v>
      </c>
      <c r="L37" s="5"/>
      <c r="M37" s="1">
        <v>44713</v>
      </c>
      <c r="N37" s="2">
        <v>19.549999</v>
      </c>
      <c r="O37" s="3">
        <f t="shared" si="3"/>
        <v>-3.2178315238697297E-2</v>
      </c>
      <c r="P37" s="5"/>
      <c r="Q37" s="1">
        <v>44713</v>
      </c>
      <c r="R37" s="2">
        <v>139.22378399999999</v>
      </c>
      <c r="S37" s="3">
        <f t="shared" si="4"/>
        <v>-1.6520286497471615E-2</v>
      </c>
      <c r="T37" s="5"/>
      <c r="U37" s="1">
        <v>44713</v>
      </c>
      <c r="V37" s="2">
        <v>141.98473799999999</v>
      </c>
      <c r="W37" s="3">
        <f t="shared" si="5"/>
        <v>-0.30507944329235659</v>
      </c>
      <c r="X37" s="5"/>
      <c r="Y37" s="1">
        <v>44713</v>
      </c>
      <c r="Z37" s="2">
        <v>8.4</v>
      </c>
      <c r="AA37" s="3">
        <f t="shared" si="6"/>
        <v>-0.12499999999999989</v>
      </c>
      <c r="AB37" s="5"/>
      <c r="AC37" s="1">
        <v>44713</v>
      </c>
      <c r="AD37" s="2">
        <v>574.15002000000004</v>
      </c>
      <c r="AE37" s="3">
        <f t="shared" si="7"/>
        <v>-0.14120106411189981</v>
      </c>
      <c r="AF37" s="5"/>
      <c r="AG37" s="1">
        <v>44713</v>
      </c>
      <c r="AH37" s="2">
        <v>124.44370600000001</v>
      </c>
      <c r="AI37" s="3">
        <f t="shared" si="8"/>
        <v>1.9834720485694124E-3</v>
      </c>
      <c r="AJ37" s="5"/>
      <c r="AK37" s="1">
        <v>44713</v>
      </c>
      <c r="AL37" s="2">
        <v>15.1382166</v>
      </c>
      <c r="AM37" s="116">
        <f t="shared" si="9"/>
        <v>-0.1879710527247872</v>
      </c>
      <c r="AN37" s="126">
        <f t="shared" si="10"/>
        <v>-0.11396404607250582</v>
      </c>
    </row>
    <row r="38" spans="1:40" ht="15" customHeight="1" x14ac:dyDescent="0.2">
      <c r="A38" s="8">
        <v>44683</v>
      </c>
      <c r="B38" s="9">
        <v>906.67503699999997</v>
      </c>
      <c r="C38" s="10">
        <f t="shared" si="0"/>
        <v>8.8815410004590145E-3</v>
      </c>
      <c r="D38" s="11"/>
      <c r="E38" s="8">
        <v>44683</v>
      </c>
      <c r="F38" s="9">
        <v>2783.7193600000001</v>
      </c>
      <c r="G38" s="10">
        <f t="shared" si="1"/>
        <v>-0.11662859811009274</v>
      </c>
      <c r="H38" s="12"/>
      <c r="I38" s="8">
        <v>44683</v>
      </c>
      <c r="J38" s="9">
        <v>233.29453100000001</v>
      </c>
      <c r="K38" s="10">
        <f t="shared" si="2"/>
        <v>-6.0436323141219384E-2</v>
      </c>
      <c r="L38" s="12"/>
      <c r="M38" s="8">
        <v>44683</v>
      </c>
      <c r="N38" s="9">
        <v>20.200001</v>
      </c>
      <c r="O38" s="10">
        <f t="shared" si="3"/>
        <v>-0.32890362126245853</v>
      </c>
      <c r="P38" s="12"/>
      <c r="Q38" s="8">
        <v>44683</v>
      </c>
      <c r="R38" s="9">
        <v>141.56243599999999</v>
      </c>
      <c r="S38" s="10">
        <f t="shared" si="4"/>
        <v>-0.29943363430428582</v>
      </c>
      <c r="T38" s="12"/>
      <c r="U38" s="8">
        <v>44683</v>
      </c>
      <c r="V38" s="9">
        <v>204.31794199999999</v>
      </c>
      <c r="W38" s="10">
        <f t="shared" si="5"/>
        <v>-0.1479139133993651</v>
      </c>
      <c r="X38" s="12"/>
      <c r="Y38" s="8">
        <v>44683</v>
      </c>
      <c r="Z38" s="9">
        <v>9.6</v>
      </c>
      <c r="AA38" s="10">
        <f t="shared" si="6"/>
        <v>1.0526315789473717E-2</v>
      </c>
      <c r="AB38" s="12"/>
      <c r="AC38" s="8">
        <v>44683</v>
      </c>
      <c r="AD38" s="9">
        <v>668.54998999999998</v>
      </c>
      <c r="AE38" s="10">
        <f t="shared" si="7"/>
        <v>-0.14332397121158458</v>
      </c>
      <c r="AF38" s="12"/>
      <c r="AG38" s="8">
        <v>44683</v>
      </c>
      <c r="AH38" s="9">
        <v>124.19736399999999</v>
      </c>
      <c r="AI38" s="10">
        <f t="shared" si="8"/>
        <v>-5.7338732736409104E-2</v>
      </c>
      <c r="AJ38" s="12"/>
      <c r="AK38" s="8">
        <v>44683</v>
      </c>
      <c r="AL38" s="9">
        <v>18.642459299999999</v>
      </c>
      <c r="AM38" s="117">
        <f t="shared" si="9"/>
        <v>6.7396377414270514E-3</v>
      </c>
      <c r="AN38" s="126">
        <f t="shared" si="10"/>
        <v>-0.11278312996340555</v>
      </c>
    </row>
    <row r="39" spans="1:40" ht="15" customHeight="1" x14ac:dyDescent="0.2">
      <c r="A39" s="1">
        <v>44652</v>
      </c>
      <c r="B39" s="2">
        <v>898.69325600000002</v>
      </c>
      <c r="C39" s="3">
        <f t="shared" si="0"/>
        <v>-3.5100283079672612E-2</v>
      </c>
      <c r="D39" s="4"/>
      <c r="E39" s="1">
        <v>44652</v>
      </c>
      <c r="F39" s="2">
        <v>3151.2446</v>
      </c>
      <c r="G39" s="3">
        <f t="shared" si="1"/>
        <v>5.1056021350250447E-2</v>
      </c>
      <c r="H39" s="5"/>
      <c r="I39" s="1">
        <v>44652</v>
      </c>
      <c r="J39" s="2">
        <v>248.300926</v>
      </c>
      <c r="K39" s="3">
        <f t="shared" si="2"/>
        <v>-0.13323916242926159</v>
      </c>
      <c r="L39" s="5"/>
      <c r="M39" s="1">
        <v>44652</v>
      </c>
      <c r="N39" s="2">
        <v>30.1</v>
      </c>
      <c r="O39" s="3">
        <f t="shared" si="3"/>
        <v>-7.6687059919451461E-2</v>
      </c>
      <c r="P39" s="5"/>
      <c r="Q39" s="1">
        <v>44652</v>
      </c>
      <c r="R39" s="2">
        <v>202.06855899999999</v>
      </c>
      <c r="S39" s="3">
        <f t="shared" si="4"/>
        <v>0.5353497093334405</v>
      </c>
      <c r="T39" s="5"/>
      <c r="U39" s="1">
        <v>44652</v>
      </c>
      <c r="V39" s="2">
        <v>239.785563</v>
      </c>
      <c r="W39" s="3">
        <f t="shared" si="5"/>
        <v>1.2396178073122099E-2</v>
      </c>
      <c r="X39" s="5"/>
      <c r="Y39" s="1">
        <v>44652</v>
      </c>
      <c r="Z39" s="2">
        <v>9.5</v>
      </c>
      <c r="AA39" s="3">
        <f t="shared" si="6"/>
        <v>-1.5544041450777257E-2</v>
      </c>
      <c r="AB39" s="5"/>
      <c r="AC39" s="1">
        <v>44652</v>
      </c>
      <c r="AD39" s="2">
        <v>780.40002000000004</v>
      </c>
      <c r="AE39" s="3">
        <f t="shared" si="7"/>
        <v>0.5097697616649346</v>
      </c>
      <c r="AF39" s="5"/>
      <c r="AG39" s="1">
        <v>44652</v>
      </c>
      <c r="AH39" s="2">
        <v>131.751848</v>
      </c>
      <c r="AI39" s="3">
        <f t="shared" si="8"/>
        <v>-2.1049357805869362E-2</v>
      </c>
      <c r="AJ39" s="5"/>
      <c r="AK39" s="1">
        <v>44652</v>
      </c>
      <c r="AL39" s="2">
        <v>18.517657</v>
      </c>
      <c r="AM39" s="116">
        <f t="shared" si="9"/>
        <v>-0.3202741325955657</v>
      </c>
      <c r="AN39" s="126">
        <f t="shared" si="10"/>
        <v>5.0667763314114975E-2</v>
      </c>
    </row>
    <row r="40" spans="1:40" ht="15" customHeight="1" x14ac:dyDescent="0.2">
      <c r="A40" s="8">
        <v>44622</v>
      </c>
      <c r="B40" s="9">
        <v>931.38513799999998</v>
      </c>
      <c r="C40" s="10">
        <f t="shared" si="0"/>
        <v>0.15821691498662371</v>
      </c>
      <c r="D40" s="11"/>
      <c r="E40" s="8">
        <v>44622</v>
      </c>
      <c r="F40" s="9">
        <v>2998.1699699999999</v>
      </c>
      <c r="G40" s="10">
        <f t="shared" si="1"/>
        <v>-2.983002899705367E-2</v>
      </c>
      <c r="H40" s="12"/>
      <c r="I40" s="8">
        <v>44622</v>
      </c>
      <c r="J40" s="9">
        <v>286.46994100000001</v>
      </c>
      <c r="K40" s="10">
        <f t="shared" si="2"/>
        <v>6.4951477206628638E-2</v>
      </c>
      <c r="L40" s="12"/>
      <c r="M40" s="8">
        <v>44622</v>
      </c>
      <c r="N40" s="9">
        <v>32.599997999999999</v>
      </c>
      <c r="O40" s="10"/>
      <c r="P40" s="12"/>
      <c r="Q40" s="8">
        <v>44622</v>
      </c>
      <c r="R40" s="9">
        <v>131.610771</v>
      </c>
      <c r="S40" s="10">
        <f t="shared" si="4"/>
        <v>0.14205526675125646</v>
      </c>
      <c r="T40" s="12"/>
      <c r="U40" s="8">
        <v>44622</v>
      </c>
      <c r="V40" s="9">
        <v>236.84953400000001</v>
      </c>
      <c r="W40" s="10">
        <f t="shared" si="5"/>
        <v>9.8041705871066975E-2</v>
      </c>
      <c r="X40" s="12"/>
      <c r="Y40" s="8">
        <v>44622</v>
      </c>
      <c r="Z40" s="9">
        <v>9.65</v>
      </c>
      <c r="AA40" s="10">
        <f t="shared" si="6"/>
        <v>-6.3106796116504937E-2</v>
      </c>
      <c r="AB40" s="12"/>
      <c r="AC40" s="8">
        <v>44622</v>
      </c>
      <c r="AD40" s="9">
        <v>516.90002000000004</v>
      </c>
      <c r="AE40" s="10">
        <f t="shared" si="7"/>
        <v>0.36259392743920071</v>
      </c>
      <c r="AF40" s="12"/>
      <c r="AG40" s="8">
        <v>44622</v>
      </c>
      <c r="AH40" s="9">
        <v>134.58477099999999</v>
      </c>
      <c r="AI40" s="10">
        <f t="shared" si="8"/>
        <v>2.0230310381901262E-2</v>
      </c>
      <c r="AJ40" s="12"/>
      <c r="AK40" s="8">
        <v>44621</v>
      </c>
      <c r="AL40" s="9">
        <v>27.2428311</v>
      </c>
      <c r="AM40" s="117">
        <f t="shared" si="9"/>
        <v>0.11915725978682867</v>
      </c>
      <c r="AN40" s="126">
        <f t="shared" si="10"/>
        <v>8.7231003730994794E-2</v>
      </c>
    </row>
    <row r="41" spans="1:40" ht="15" customHeight="1" x14ac:dyDescent="0.2">
      <c r="A41" s="1">
        <v>44593</v>
      </c>
      <c r="B41" s="2">
        <v>804.15432199999998</v>
      </c>
      <c r="C41" s="3">
        <f t="shared" si="0"/>
        <v>-9.9062918323528981E-2</v>
      </c>
      <c r="D41" s="4"/>
      <c r="E41" s="1">
        <v>44593</v>
      </c>
      <c r="F41" s="2">
        <v>3090.35536</v>
      </c>
      <c r="G41" s="3">
        <f t="shared" si="1"/>
        <v>7.1060039320263169E-3</v>
      </c>
      <c r="H41" s="5"/>
      <c r="I41" s="1">
        <v>44593</v>
      </c>
      <c r="J41" s="2">
        <v>268.99811599999998</v>
      </c>
      <c r="K41" s="3">
        <f t="shared" si="2"/>
        <v>-2.9339837817139336E-2</v>
      </c>
      <c r="L41" s="5"/>
      <c r="M41" s="1">
        <v>44593</v>
      </c>
      <c r="N41" s="2"/>
      <c r="O41" s="3"/>
      <c r="P41" s="5"/>
      <c r="Q41" s="1">
        <v>44593</v>
      </c>
      <c r="R41" s="2">
        <v>115.24028199999999</v>
      </c>
      <c r="S41" s="3">
        <f t="shared" si="4"/>
        <v>-0.10785824236597286</v>
      </c>
      <c r="T41" s="5"/>
      <c r="U41" s="1">
        <v>44593</v>
      </c>
      <c r="V41" s="2">
        <v>215.70176499999999</v>
      </c>
      <c r="W41" s="3">
        <f t="shared" si="5"/>
        <v>0.18197355375266522</v>
      </c>
      <c r="X41" s="5"/>
      <c r="Y41" s="1">
        <v>44593</v>
      </c>
      <c r="Z41" s="2">
        <v>10.3</v>
      </c>
      <c r="AA41" s="3">
        <f t="shared" si="6"/>
        <v>-3.2863849765258135E-2</v>
      </c>
      <c r="AB41" s="5"/>
      <c r="AC41" s="1">
        <v>44593</v>
      </c>
      <c r="AD41" s="2">
        <v>379.35001</v>
      </c>
      <c r="AE41" s="3"/>
      <c r="AF41" s="5"/>
      <c r="AG41" s="1">
        <v>44593</v>
      </c>
      <c r="AH41" s="2">
        <v>131.916068</v>
      </c>
      <c r="AI41" s="3">
        <f t="shared" si="8"/>
        <v>-5.943191388166591E-2</v>
      </c>
      <c r="AJ41" s="5"/>
      <c r="AK41" s="1">
        <v>44593</v>
      </c>
      <c r="AL41" s="2">
        <v>24.342272600000001</v>
      </c>
      <c r="AM41" s="116">
        <f t="shared" si="9"/>
        <v>-4.1248089537201382E-3</v>
      </c>
      <c r="AN41" s="126">
        <f t="shared" si="10"/>
        <v>-1.4360201342259387E-2</v>
      </c>
    </row>
    <row r="42" spans="1:40" ht="15" customHeight="1" x14ac:dyDescent="0.2">
      <c r="A42" s="8">
        <v>44564</v>
      </c>
      <c r="B42" s="9">
        <v>892.57545100000004</v>
      </c>
      <c r="C42" s="10">
        <f t="shared" si="0"/>
        <v>4.4229466580821608E-2</v>
      </c>
      <c r="D42" s="11"/>
      <c r="E42" s="8">
        <v>44564</v>
      </c>
      <c r="F42" s="9">
        <v>3068.5502299999998</v>
      </c>
      <c r="G42" s="10">
        <f t="shared" si="1"/>
        <v>-6.8194917581299364E-2</v>
      </c>
      <c r="H42" s="12"/>
      <c r="I42" s="8">
        <v>44564</v>
      </c>
      <c r="J42" s="9">
        <v>277.12903699999998</v>
      </c>
      <c r="K42" s="10">
        <f t="shared" si="2"/>
        <v>-0.19824943507532533</v>
      </c>
      <c r="L42" s="12"/>
      <c r="M42" s="8">
        <v>44564</v>
      </c>
      <c r="N42" s="9"/>
      <c r="O42" s="10"/>
      <c r="P42" s="12"/>
      <c r="Q42" s="8">
        <v>44564</v>
      </c>
      <c r="R42" s="9">
        <v>129.17261300000001</v>
      </c>
      <c r="S42" s="10">
        <f t="shared" si="4"/>
        <v>0.29154229187017533</v>
      </c>
      <c r="T42" s="12"/>
      <c r="U42" s="8">
        <v>44564</v>
      </c>
      <c r="V42" s="9">
        <v>182.492886</v>
      </c>
      <c r="W42" s="10">
        <f t="shared" si="5"/>
        <v>-5.7004721071585385E-2</v>
      </c>
      <c r="X42" s="12"/>
      <c r="Y42" s="8">
        <v>44564</v>
      </c>
      <c r="Z42" s="9">
        <v>10.65</v>
      </c>
      <c r="AA42" s="10">
        <f t="shared" si="6"/>
        <v>-0.30618892508143314</v>
      </c>
      <c r="AB42" s="12"/>
      <c r="AC42" s="8">
        <v>44564</v>
      </c>
      <c r="AD42" s="9"/>
      <c r="AE42" s="10"/>
      <c r="AF42" s="12"/>
      <c r="AG42" s="8">
        <v>44564</v>
      </c>
      <c r="AH42" s="9">
        <v>140.25148200000001</v>
      </c>
      <c r="AI42" s="10">
        <f t="shared" si="8"/>
        <v>0.21207880414950209</v>
      </c>
      <c r="AJ42" s="12"/>
      <c r="AK42" s="8">
        <v>44564</v>
      </c>
      <c r="AL42" s="9">
        <v>24.443095700000001</v>
      </c>
      <c r="AM42" s="117">
        <f t="shared" si="9"/>
        <v>-0.16745435299315603</v>
      </c>
      <c r="AN42" s="126">
        <f t="shared" si="10"/>
        <v>-2.4924178920230019E-2</v>
      </c>
    </row>
    <row r="43" spans="1:40" ht="15" customHeight="1" x14ac:dyDescent="0.2">
      <c r="A43" s="1">
        <v>44531</v>
      </c>
      <c r="B43" s="2">
        <v>854.769454</v>
      </c>
      <c r="C43" s="3">
        <f t="shared" si="0"/>
        <v>2.5164815735288837E-2</v>
      </c>
      <c r="D43" s="4"/>
      <c r="E43" s="1">
        <v>44531</v>
      </c>
      <c r="F43" s="2">
        <v>3293.1245899999999</v>
      </c>
      <c r="G43" s="3">
        <f t="shared" si="1"/>
        <v>7.6121739801267907E-2</v>
      </c>
      <c r="H43" s="5"/>
      <c r="I43" s="1">
        <v>44531</v>
      </c>
      <c r="J43" s="2">
        <v>345.65493199999997</v>
      </c>
      <c r="K43" s="3">
        <f t="shared" si="2"/>
        <v>0.12255783622703653</v>
      </c>
      <c r="L43" s="5"/>
      <c r="M43" s="1">
        <v>44531</v>
      </c>
      <c r="N43" s="2"/>
      <c r="O43" s="3"/>
      <c r="P43" s="5"/>
      <c r="Q43" s="1">
        <v>44531</v>
      </c>
      <c r="R43" s="2">
        <v>100.014234</v>
      </c>
      <c r="S43" s="3">
        <f t="shared" si="4"/>
        <v>0.2721518985651179</v>
      </c>
      <c r="T43" s="5"/>
      <c r="U43" s="1">
        <v>44531</v>
      </c>
      <c r="V43" s="2">
        <v>193.524708</v>
      </c>
      <c r="W43" s="3">
        <f t="shared" si="5"/>
        <v>4.6451581289544075E-2</v>
      </c>
      <c r="X43" s="5"/>
      <c r="Y43" s="1">
        <v>44531</v>
      </c>
      <c r="Z43" s="2">
        <v>15.35</v>
      </c>
      <c r="AA43" s="3">
        <f t="shared" si="6"/>
        <v>0.38914027149321262</v>
      </c>
      <c r="AB43" s="5"/>
      <c r="AC43" s="1">
        <v>44531</v>
      </c>
      <c r="AD43" s="2"/>
      <c r="AE43" s="3"/>
      <c r="AF43" s="5"/>
      <c r="AG43" s="1">
        <v>44531</v>
      </c>
      <c r="AH43" s="2">
        <v>115.711521</v>
      </c>
      <c r="AI43" s="3">
        <f t="shared" si="8"/>
        <v>2.1110480853430147E-3</v>
      </c>
      <c r="AJ43" s="5"/>
      <c r="AK43" s="1">
        <v>44531</v>
      </c>
      <c r="AL43" s="2">
        <v>29.359466099999999</v>
      </c>
      <c r="AM43" s="116">
        <f t="shared" si="9"/>
        <v>-9.9810238325802048E-2</v>
      </c>
      <c r="AN43" s="126">
        <f t="shared" si="10"/>
        <v>8.3388895287100889E-2</v>
      </c>
    </row>
    <row r="44" spans="1:40" ht="15" customHeight="1" x14ac:dyDescent="0.2">
      <c r="A44" s="8">
        <v>44501</v>
      </c>
      <c r="B44" s="9">
        <v>833.78734899999995</v>
      </c>
      <c r="C44" s="10">
        <f t="shared" si="0"/>
        <v>-3.228488436961896E-2</v>
      </c>
      <c r="D44" s="11"/>
      <c r="E44" s="8">
        <v>44501</v>
      </c>
      <c r="F44" s="9">
        <v>3060.17848</v>
      </c>
      <c r="G44" s="10">
        <f t="shared" si="1"/>
        <v>1.404786940705316E-2</v>
      </c>
      <c r="H44" s="12"/>
      <c r="I44" s="8">
        <v>44501</v>
      </c>
      <c r="J44" s="9">
        <v>307.917259</v>
      </c>
      <c r="K44" s="10">
        <f t="shared" si="2"/>
        <v>-1.4688828557561928E-2</v>
      </c>
      <c r="L44" s="12"/>
      <c r="M44" s="8">
        <v>44501</v>
      </c>
      <c r="N44" s="9"/>
      <c r="O44" s="10"/>
      <c r="P44" s="12"/>
      <c r="Q44" s="8">
        <v>44501</v>
      </c>
      <c r="R44" s="9">
        <v>78.618154099999998</v>
      </c>
      <c r="S44" s="10">
        <f t="shared" si="4"/>
        <v>-0.1168250121154919</v>
      </c>
      <c r="T44" s="12"/>
      <c r="U44" s="8">
        <v>44501</v>
      </c>
      <c r="V44" s="9">
        <v>184.93422100000001</v>
      </c>
      <c r="W44" s="10">
        <f t="shared" si="5"/>
        <v>0.11463818939684489</v>
      </c>
      <c r="X44" s="12"/>
      <c r="Y44" s="8">
        <v>44501</v>
      </c>
      <c r="Z44" s="9">
        <v>11.05</v>
      </c>
      <c r="AA44" s="10">
        <f t="shared" si="6"/>
        <v>0.15706806282722519</v>
      </c>
      <c r="AB44" s="12"/>
      <c r="AC44" s="8">
        <v>44501</v>
      </c>
      <c r="AD44" s="9"/>
      <c r="AE44" s="10"/>
      <c r="AF44" s="12"/>
      <c r="AG44" s="8">
        <v>44501</v>
      </c>
      <c r="AH44" s="9">
        <v>115.46776300000001</v>
      </c>
      <c r="AI44" s="10">
        <f t="shared" si="8"/>
        <v>-1.1389718288129069E-2</v>
      </c>
      <c r="AJ44" s="12"/>
      <c r="AK44" s="8">
        <v>44501</v>
      </c>
      <c r="AL44" s="9">
        <v>32.614752299999999</v>
      </c>
      <c r="AM44" s="117">
        <f t="shared" si="9"/>
        <v>0.27805373951332579</v>
      </c>
      <c r="AN44" s="126">
        <f t="shared" si="10"/>
        <v>3.886194178136472E-2</v>
      </c>
    </row>
    <row r="45" spans="1:40" ht="15" customHeight="1" x14ac:dyDescent="0.2">
      <c r="A45" s="1">
        <v>44470</v>
      </c>
      <c r="B45" s="2">
        <v>861.60413900000003</v>
      </c>
      <c r="C45" s="3">
        <f t="shared" si="0"/>
        <v>-1.9525737068014748E-2</v>
      </c>
      <c r="D45" s="4"/>
      <c r="E45" s="1">
        <v>44470</v>
      </c>
      <c r="F45" s="2">
        <v>3017.78503</v>
      </c>
      <c r="G45" s="3">
        <f t="shared" si="1"/>
        <v>-4.3421963949590747E-2</v>
      </c>
      <c r="H45" s="5"/>
      <c r="I45" s="1">
        <v>44470</v>
      </c>
      <c r="J45" s="2">
        <v>312.50763000000001</v>
      </c>
      <c r="K45" s="3">
        <f t="shared" si="2"/>
        <v>1.9949566504112726E-2</v>
      </c>
      <c r="L45" s="5"/>
      <c r="M45" s="1">
        <v>44470</v>
      </c>
      <c r="N45" s="2"/>
      <c r="O45" s="3"/>
      <c r="P45" s="5"/>
      <c r="Q45" s="1">
        <v>44470</v>
      </c>
      <c r="R45" s="2">
        <v>89.017641100000006</v>
      </c>
      <c r="S45" s="3">
        <f t="shared" si="4"/>
        <v>-1.8111975897974419E-2</v>
      </c>
      <c r="T45" s="5"/>
      <c r="U45" s="1">
        <v>44470</v>
      </c>
      <c r="V45" s="2">
        <v>165.91412600000001</v>
      </c>
      <c r="W45" s="3">
        <f t="shared" si="5"/>
        <v>5.6839943446614916E-2</v>
      </c>
      <c r="X45" s="5"/>
      <c r="Y45" s="1">
        <v>44470</v>
      </c>
      <c r="Z45" s="2">
        <v>9.5500000000000007</v>
      </c>
      <c r="AA45" s="3">
        <f t="shared" si="6"/>
        <v>-0.19747899159663862</v>
      </c>
      <c r="AB45" s="5"/>
      <c r="AC45" s="1">
        <v>44470</v>
      </c>
      <c r="AD45" s="2"/>
      <c r="AE45" s="3"/>
      <c r="AF45" s="5"/>
      <c r="AG45" s="1">
        <v>44470</v>
      </c>
      <c r="AH45" s="2">
        <v>116.79806000000001</v>
      </c>
      <c r="AI45" s="3">
        <f t="shared" si="8"/>
        <v>3.1487891950272573E-2</v>
      </c>
      <c r="AJ45" s="5"/>
      <c r="AK45" s="1">
        <v>44470</v>
      </c>
      <c r="AL45" s="2">
        <v>25.5190774</v>
      </c>
      <c r="AM45" s="116">
        <f t="shared" si="9"/>
        <v>0.23416682633954822</v>
      </c>
      <c r="AN45" s="126">
        <f t="shared" si="10"/>
        <v>6.3905559728329895E-3</v>
      </c>
    </row>
    <row r="46" spans="1:40" ht="15" customHeight="1" x14ac:dyDescent="0.2">
      <c r="A46" s="8">
        <v>44440</v>
      </c>
      <c r="B46" s="9">
        <v>878.76262699999995</v>
      </c>
      <c r="C46" s="10">
        <f t="shared" si="0"/>
        <v>8.8379764433168306E-2</v>
      </c>
      <c r="D46" s="11"/>
      <c r="E46" s="8">
        <v>44440</v>
      </c>
      <c r="F46" s="9">
        <v>3154.7714000000001</v>
      </c>
      <c r="G46" s="10">
        <f t="shared" si="1"/>
        <v>1.3525480076190366E-2</v>
      </c>
      <c r="H46" s="12"/>
      <c r="I46" s="8">
        <v>44440</v>
      </c>
      <c r="J46" s="9">
        <v>306.39517899999998</v>
      </c>
      <c r="K46" s="10">
        <f t="shared" si="2"/>
        <v>-1.0687308910350968E-2</v>
      </c>
      <c r="L46" s="12"/>
      <c r="M46" s="8">
        <v>44440</v>
      </c>
      <c r="N46" s="9"/>
      <c r="O46" s="10"/>
      <c r="P46" s="12"/>
      <c r="Q46" s="8">
        <v>44440</v>
      </c>
      <c r="R46" s="9">
        <v>90.659666799999997</v>
      </c>
      <c r="S46" s="10">
        <f t="shared" si="4"/>
        <v>0.37405722292490462</v>
      </c>
      <c r="T46" s="12"/>
      <c r="U46" s="8">
        <v>44440</v>
      </c>
      <c r="V46" s="9">
        <v>156.990779</v>
      </c>
      <c r="W46" s="10">
        <f t="shared" si="5"/>
        <v>9.8558391788980959E-3</v>
      </c>
      <c r="X46" s="12"/>
      <c r="Y46" s="8">
        <v>44440</v>
      </c>
      <c r="Z46" s="9">
        <v>11.9</v>
      </c>
      <c r="AA46" s="10">
        <f t="shared" si="6"/>
        <v>0.95081967213114771</v>
      </c>
      <c r="AB46" s="12"/>
      <c r="AC46" s="8">
        <v>44440</v>
      </c>
      <c r="AD46" s="9"/>
      <c r="AE46" s="10"/>
      <c r="AF46" s="12"/>
      <c r="AG46" s="8">
        <v>44440</v>
      </c>
      <c r="AH46" s="9">
        <v>113.23260399999999</v>
      </c>
      <c r="AI46" s="10">
        <f t="shared" si="8"/>
        <v>0.2174495841131745</v>
      </c>
      <c r="AJ46" s="12"/>
      <c r="AK46" s="8">
        <v>44440</v>
      </c>
      <c r="AL46" s="9">
        <v>20.677170100000001</v>
      </c>
      <c r="AM46" s="117">
        <f t="shared" si="9"/>
        <v>-7.4558854714933398E-2</v>
      </c>
      <c r="AN46" s="126">
        <f t="shared" si="10"/>
        <v>0.1568841399232199</v>
      </c>
    </row>
    <row r="47" spans="1:40" ht="15" customHeight="1" x14ac:dyDescent="0.2">
      <c r="A47" s="1">
        <v>44410</v>
      </c>
      <c r="B47" s="2">
        <v>807.40441499999997</v>
      </c>
      <c r="C47" s="3">
        <f t="shared" si="0"/>
        <v>0.10679420550918373</v>
      </c>
      <c r="D47" s="4"/>
      <c r="E47" s="1">
        <v>44410</v>
      </c>
      <c r="F47" s="2">
        <v>3112.67103</v>
      </c>
      <c r="G47" s="3">
        <f t="shared" si="1"/>
        <v>8.2103838026539533E-2</v>
      </c>
      <c r="H47" s="5"/>
      <c r="I47" s="1">
        <v>44410</v>
      </c>
      <c r="J47" s="2">
        <v>309.70509299999998</v>
      </c>
      <c r="K47" s="3">
        <f t="shared" si="2"/>
        <v>9.1629034164719902E-2</v>
      </c>
      <c r="L47" s="5"/>
      <c r="M47" s="1">
        <v>44410</v>
      </c>
      <c r="N47" s="2"/>
      <c r="O47" s="3"/>
      <c r="P47" s="5"/>
      <c r="Q47" s="1">
        <v>44410</v>
      </c>
      <c r="R47" s="2">
        <v>65.9795424</v>
      </c>
      <c r="S47" s="3">
        <f t="shared" si="4"/>
        <v>0.19030523756608808</v>
      </c>
      <c r="T47" s="5"/>
      <c r="U47" s="1">
        <v>44410</v>
      </c>
      <c r="V47" s="2">
        <v>155.45860400000001</v>
      </c>
      <c r="W47" s="3">
        <f t="shared" si="5"/>
        <v>3.147191245560732E-3</v>
      </c>
      <c r="X47" s="5"/>
      <c r="Y47" s="1">
        <v>44410</v>
      </c>
      <c r="Z47" s="2">
        <v>6.1</v>
      </c>
      <c r="AA47" s="3">
        <f t="shared" si="6"/>
        <v>-0.26060606060606062</v>
      </c>
      <c r="AB47" s="5"/>
      <c r="AC47" s="1">
        <v>44410</v>
      </c>
      <c r="AD47" s="2"/>
      <c r="AE47" s="3"/>
      <c r="AF47" s="5"/>
      <c r="AG47" s="1">
        <v>44410</v>
      </c>
      <c r="AH47" s="2">
        <v>93.008043599999993</v>
      </c>
      <c r="AI47" s="3">
        <f t="shared" si="8"/>
        <v>4.5533390607045865E-2</v>
      </c>
      <c r="AJ47" s="5"/>
      <c r="AK47" s="1">
        <v>44410</v>
      </c>
      <c r="AL47" s="2">
        <v>22.343041700000001</v>
      </c>
      <c r="AM47" s="116">
        <f t="shared" si="9"/>
        <v>0.1482100177706791</v>
      </c>
      <c r="AN47" s="126">
        <f t="shared" si="10"/>
        <v>4.0711685428375638E-2</v>
      </c>
    </row>
    <row r="48" spans="1:40" ht="15" customHeight="1" x14ac:dyDescent="0.2">
      <c r="A48" s="8">
        <v>44378</v>
      </c>
      <c r="B48" s="9">
        <v>729.49823100000003</v>
      </c>
      <c r="C48" s="10">
        <f t="shared" si="0"/>
        <v>5.4365889259348377E-2</v>
      </c>
      <c r="D48" s="11"/>
      <c r="E48" s="8">
        <v>44378</v>
      </c>
      <c r="F48" s="9">
        <v>2876.4993899999999</v>
      </c>
      <c r="G48" s="10">
        <f t="shared" si="1"/>
        <v>-1.1444515967099056E-2</v>
      </c>
      <c r="H48" s="12"/>
      <c r="I48" s="8">
        <v>44378</v>
      </c>
      <c r="J48" s="9">
        <v>283.70910199999997</v>
      </c>
      <c r="K48" s="10">
        <f t="shared" si="2"/>
        <v>7.6056078556901108E-2</v>
      </c>
      <c r="L48" s="12"/>
      <c r="M48" s="8">
        <v>44378</v>
      </c>
      <c r="N48" s="9"/>
      <c r="O48" s="10"/>
      <c r="P48" s="12"/>
      <c r="Q48" s="8">
        <v>44378</v>
      </c>
      <c r="R48" s="9">
        <v>55.430775500000003</v>
      </c>
      <c r="S48" s="10">
        <f t="shared" si="4"/>
        <v>9.6456734608502792E-2</v>
      </c>
      <c r="T48" s="12"/>
      <c r="U48" s="8">
        <v>44378</v>
      </c>
      <c r="V48" s="9">
        <v>154.97088099999999</v>
      </c>
      <c r="W48" s="10">
        <f t="shared" si="5"/>
        <v>0.14837358893295161</v>
      </c>
      <c r="X48" s="12"/>
      <c r="Y48" s="8">
        <v>44378</v>
      </c>
      <c r="Z48" s="9">
        <v>8.25</v>
      </c>
      <c r="AA48" s="10">
        <f t="shared" si="6"/>
        <v>-0.17085427135678388</v>
      </c>
      <c r="AB48" s="12"/>
      <c r="AC48" s="8">
        <v>44378</v>
      </c>
      <c r="AD48" s="9"/>
      <c r="AE48" s="10"/>
      <c r="AF48" s="12"/>
      <c r="AG48" s="8">
        <v>44378</v>
      </c>
      <c r="AH48" s="9">
        <v>88.957506699999996</v>
      </c>
      <c r="AI48" s="10">
        <f t="shared" si="8"/>
        <v>-2.0390823766126109E-2</v>
      </c>
      <c r="AJ48" s="12"/>
      <c r="AK48" s="8">
        <v>44378</v>
      </c>
      <c r="AL48" s="9">
        <v>19.459019999999999</v>
      </c>
      <c r="AM48" s="117">
        <f t="shared" si="9"/>
        <v>-2.5171851420532576E-2</v>
      </c>
      <c r="AN48" s="126">
        <f t="shared" si="10"/>
        <v>1.4739082884716228E-2</v>
      </c>
    </row>
    <row r="49" spans="1:40" ht="15" customHeight="1" x14ac:dyDescent="0.2">
      <c r="A49" s="1">
        <v>44348</v>
      </c>
      <c r="B49" s="2">
        <v>691.883376</v>
      </c>
      <c r="C49" s="3">
        <f t="shared" si="0"/>
        <v>4.2268885790532007E-2</v>
      </c>
      <c r="D49" s="4"/>
      <c r="E49" s="1">
        <v>44348</v>
      </c>
      <c r="F49" s="2">
        <v>2909.8006500000001</v>
      </c>
      <c r="G49" s="3">
        <f t="shared" si="1"/>
        <v>1.0080632311861848E-2</v>
      </c>
      <c r="H49" s="5"/>
      <c r="I49" s="1">
        <v>44348</v>
      </c>
      <c r="J49" s="2">
        <v>263.65642800000001</v>
      </c>
      <c r="K49" s="3">
        <f t="shared" si="2"/>
        <v>1.2243816512040429E-2</v>
      </c>
      <c r="L49" s="5"/>
      <c r="M49" s="1">
        <v>44348</v>
      </c>
      <c r="N49" s="2"/>
      <c r="O49" s="3"/>
      <c r="P49" s="5"/>
      <c r="Q49" s="1">
        <v>44348</v>
      </c>
      <c r="R49" s="2">
        <v>50.554457599999999</v>
      </c>
      <c r="S49" s="3">
        <f t="shared" si="4"/>
        <v>0.71912016026649672</v>
      </c>
      <c r="T49" s="5"/>
      <c r="U49" s="1">
        <v>44348</v>
      </c>
      <c r="V49" s="2">
        <v>134.94814099999999</v>
      </c>
      <c r="W49" s="3">
        <f t="shared" si="5"/>
        <v>-4.1393136440845524E-2</v>
      </c>
      <c r="X49" s="5"/>
      <c r="Y49" s="1">
        <v>44348</v>
      </c>
      <c r="Z49" s="2">
        <v>9.9499999999999993</v>
      </c>
      <c r="AA49" s="3">
        <f t="shared" si="6"/>
        <v>0.15028901734104028</v>
      </c>
      <c r="AB49" s="5"/>
      <c r="AC49" s="1">
        <v>44348</v>
      </c>
      <c r="AD49" s="2"/>
      <c r="AE49" s="3"/>
      <c r="AF49" s="5"/>
      <c r="AG49" s="1">
        <v>44348</v>
      </c>
      <c r="AH49" s="2">
        <v>90.809180699999999</v>
      </c>
      <c r="AI49" s="3">
        <f t="shared" si="8"/>
        <v>3.5635723351400639E-2</v>
      </c>
      <c r="AJ49" s="5"/>
      <c r="AK49" s="1">
        <v>44348</v>
      </c>
      <c r="AL49" s="2">
        <v>19.961487600000002</v>
      </c>
      <c r="AM49" s="116">
        <f t="shared" si="9"/>
        <v>0.2316220393667161</v>
      </c>
      <c r="AN49" s="126">
        <f t="shared" si="10"/>
        <v>0.11598671384992426</v>
      </c>
    </row>
    <row r="50" spans="1:40" ht="15" customHeight="1" x14ac:dyDescent="0.2">
      <c r="A50" s="8">
        <v>44319</v>
      </c>
      <c r="B50" s="9">
        <v>663.82426399999997</v>
      </c>
      <c r="C50" s="10">
        <f t="shared" si="0"/>
        <v>-0.11180519729666671</v>
      </c>
      <c r="D50" s="11"/>
      <c r="E50" s="8">
        <v>44319</v>
      </c>
      <c r="F50" s="9">
        <v>2880.7607600000001</v>
      </c>
      <c r="G50" s="10">
        <f t="shared" si="1"/>
        <v>0.17390794796547104</v>
      </c>
      <c r="H50" s="12"/>
      <c r="I50" s="8">
        <v>44319</v>
      </c>
      <c r="J50" s="9">
        <v>260.46731399999999</v>
      </c>
      <c r="K50" s="10">
        <f t="shared" si="2"/>
        <v>9.3962438964408035E-2</v>
      </c>
      <c r="L50" s="12"/>
      <c r="M50" s="8">
        <v>44319</v>
      </c>
      <c r="N50" s="9"/>
      <c r="O50" s="10"/>
      <c r="P50" s="12"/>
      <c r="Q50" s="8">
        <v>44319</v>
      </c>
      <c r="R50" s="9">
        <v>29.4071693</v>
      </c>
      <c r="S50" s="10">
        <f t="shared" si="4"/>
        <v>0.98989892735815199</v>
      </c>
      <c r="T50" s="12"/>
      <c r="U50" s="8">
        <v>44319</v>
      </c>
      <c r="V50" s="9">
        <v>140.775271</v>
      </c>
      <c r="W50" s="10">
        <f t="shared" si="5"/>
        <v>6.5889251083159905E-2</v>
      </c>
      <c r="X50" s="12"/>
      <c r="Y50" s="8">
        <v>44319</v>
      </c>
      <c r="Z50" s="9">
        <v>8.65</v>
      </c>
      <c r="AA50" s="10">
        <f t="shared" si="6"/>
        <v>3.5928143712574911E-2</v>
      </c>
      <c r="AB50" s="12"/>
      <c r="AC50" s="8">
        <v>44319</v>
      </c>
      <c r="AD50" s="9"/>
      <c r="AE50" s="10"/>
      <c r="AF50" s="12"/>
      <c r="AG50" s="8">
        <v>44319</v>
      </c>
      <c r="AH50" s="9">
        <v>87.684480800000003</v>
      </c>
      <c r="AI50" s="10">
        <f t="shared" si="8"/>
        <v>5.0855294072956081E-2</v>
      </c>
      <c r="AJ50" s="12"/>
      <c r="AK50" s="8">
        <v>44319</v>
      </c>
      <c r="AL50" s="9">
        <v>16.207478399999999</v>
      </c>
      <c r="AM50" s="117">
        <f t="shared" si="9"/>
        <v>8.2281221475933641E-2</v>
      </c>
      <c r="AN50" s="126">
        <f t="shared" si="10"/>
        <v>0.13809180273359889</v>
      </c>
    </row>
    <row r="51" spans="1:40" ht="15" customHeight="1" x14ac:dyDescent="0.2">
      <c r="A51" s="69">
        <v>44287</v>
      </c>
      <c r="B51" s="70">
        <v>747.38589100000002</v>
      </c>
      <c r="C51" s="23"/>
      <c r="D51" s="24"/>
      <c r="E51" s="69">
        <v>44287</v>
      </c>
      <c r="F51" s="70">
        <v>2453.9920400000001</v>
      </c>
      <c r="G51" s="23"/>
      <c r="H51" s="26"/>
      <c r="I51" s="69">
        <v>44287</v>
      </c>
      <c r="J51" s="70">
        <v>238.09529900000001</v>
      </c>
      <c r="K51" s="23"/>
      <c r="L51" s="26"/>
      <c r="M51" s="1">
        <v>44287</v>
      </c>
      <c r="N51" s="2"/>
      <c r="O51" s="3"/>
      <c r="P51" s="5"/>
      <c r="Q51" s="69">
        <v>44287</v>
      </c>
      <c r="R51" s="70">
        <v>14.778222599999999</v>
      </c>
      <c r="S51" s="23"/>
      <c r="T51" s="26"/>
      <c r="U51" s="69">
        <v>44287</v>
      </c>
      <c r="V51" s="70">
        <v>132.07307499999999</v>
      </c>
      <c r="W51" s="23"/>
      <c r="X51" s="26"/>
      <c r="Y51" s="69">
        <v>44287</v>
      </c>
      <c r="Z51" s="70">
        <v>8.35</v>
      </c>
      <c r="AA51" s="23"/>
      <c r="AB51" s="26"/>
      <c r="AC51" s="69">
        <v>44287</v>
      </c>
      <c r="AD51" s="70"/>
      <c r="AE51" s="23"/>
      <c r="AF51" s="26"/>
      <c r="AG51" s="69">
        <v>44287</v>
      </c>
      <c r="AH51" s="70">
        <v>83.441061099999999</v>
      </c>
      <c r="AI51" s="23"/>
      <c r="AJ51" s="26"/>
      <c r="AK51" s="69">
        <v>44287</v>
      </c>
      <c r="AL51" s="70">
        <v>14.975293000000001</v>
      </c>
      <c r="AM51" s="118"/>
      <c r="AN51" s="126"/>
    </row>
    <row r="52" spans="1:40" ht="15" customHeight="1" thickBot="1" x14ac:dyDescent="0.2">
      <c r="B52" s="28"/>
      <c r="C52" s="29"/>
      <c r="D52" s="28"/>
      <c r="E52" s="30"/>
      <c r="F52" s="28"/>
      <c r="G52" s="29"/>
      <c r="H52" s="28"/>
      <c r="I52" s="30"/>
      <c r="J52" s="28"/>
      <c r="K52" s="29"/>
      <c r="L52" s="28"/>
      <c r="N52" s="32"/>
      <c r="O52" s="33"/>
      <c r="P52" s="34"/>
      <c r="Q52" s="30"/>
      <c r="R52" s="28"/>
      <c r="S52" s="29"/>
      <c r="T52" s="28"/>
      <c r="U52" s="30"/>
      <c r="V52" s="28"/>
      <c r="W52" s="29"/>
      <c r="X52" s="28"/>
      <c r="Y52" s="30"/>
      <c r="Z52" s="28"/>
      <c r="AA52" s="29"/>
      <c r="AB52" s="28"/>
      <c r="AC52" s="30"/>
      <c r="AD52" s="28"/>
      <c r="AE52" s="29"/>
      <c r="AF52" s="28"/>
      <c r="AG52" s="30"/>
      <c r="AH52" s="28"/>
      <c r="AI52" s="29"/>
      <c r="AJ52" s="28"/>
      <c r="AK52" s="30"/>
      <c r="AL52" s="28"/>
      <c r="AM52" s="29"/>
      <c r="AN52" s="28"/>
    </row>
    <row r="53" spans="1:40" ht="22.5" customHeight="1" x14ac:dyDescent="0.15">
      <c r="A53" s="35" t="s">
        <v>7</v>
      </c>
      <c r="B53" s="36" t="s">
        <v>8</v>
      </c>
      <c r="C53" s="36" t="s">
        <v>9</v>
      </c>
      <c r="D53" s="36" t="s">
        <v>10</v>
      </c>
      <c r="E53" s="36" t="s">
        <v>11</v>
      </c>
      <c r="F53" s="36" t="s">
        <v>12</v>
      </c>
      <c r="G53" s="36" t="s">
        <v>13</v>
      </c>
      <c r="H53" s="36" t="s">
        <v>14</v>
      </c>
      <c r="I53" s="36" t="s">
        <v>15</v>
      </c>
      <c r="J53" s="36" t="s">
        <v>16</v>
      </c>
      <c r="K53" s="37" t="s">
        <v>17</v>
      </c>
      <c r="L53" s="71" t="s">
        <v>4</v>
      </c>
      <c r="M53" s="79" t="s">
        <v>18</v>
      </c>
      <c r="N53" s="80"/>
      <c r="O53" s="80"/>
      <c r="P53" s="80"/>
      <c r="Q53" s="80"/>
      <c r="R53" s="80"/>
      <c r="S53" s="81"/>
      <c r="T53" s="28"/>
      <c r="AB53" s="28"/>
      <c r="AC53" s="30"/>
      <c r="AD53" s="28"/>
      <c r="AE53" s="29"/>
      <c r="AF53" s="28"/>
      <c r="AG53" s="30"/>
      <c r="AH53" s="28"/>
      <c r="AI53" s="29"/>
      <c r="AJ53" s="28"/>
      <c r="AK53" s="30"/>
      <c r="AL53" s="28"/>
      <c r="AM53" s="29"/>
      <c r="AN53" s="28"/>
    </row>
    <row r="54" spans="1:40" ht="15" customHeight="1" x14ac:dyDescent="0.15">
      <c r="A54" s="39" t="s">
        <v>19</v>
      </c>
      <c r="B54" s="72">
        <v>0.1</v>
      </c>
      <c r="C54" s="72">
        <v>0.1</v>
      </c>
      <c r="D54" s="72">
        <v>0.1</v>
      </c>
      <c r="E54" s="72">
        <v>0.1</v>
      </c>
      <c r="F54" s="72">
        <v>0.1</v>
      </c>
      <c r="G54" s="72">
        <v>0.1</v>
      </c>
      <c r="H54" s="72">
        <v>0.1</v>
      </c>
      <c r="I54" s="72">
        <v>0.1</v>
      </c>
      <c r="J54" s="72">
        <v>0.1</v>
      </c>
      <c r="K54" s="72">
        <v>0.1</v>
      </c>
      <c r="L54" s="73"/>
      <c r="M54" s="28"/>
      <c r="N54" s="30"/>
      <c r="O54" s="28"/>
      <c r="P54" s="29"/>
      <c r="Q54" s="28"/>
      <c r="R54" s="30"/>
      <c r="S54" s="43"/>
      <c r="T54" s="28"/>
      <c r="AB54" s="28"/>
      <c r="AC54" s="30"/>
      <c r="AD54" s="28"/>
      <c r="AE54" s="29"/>
      <c r="AF54" s="28"/>
      <c r="AG54" s="30"/>
      <c r="AH54" s="28"/>
      <c r="AI54" s="29"/>
      <c r="AJ54" s="28"/>
      <c r="AK54" s="30"/>
      <c r="AL54" s="28"/>
      <c r="AM54" s="29"/>
      <c r="AN54" s="28"/>
    </row>
    <row r="55" spans="1:40" ht="15" customHeight="1" x14ac:dyDescent="0.15">
      <c r="A55" s="44" t="s">
        <v>2</v>
      </c>
      <c r="B55" s="45">
        <f>AVERAGE(C3:C51)</f>
        <v>6.387026098807755E-3</v>
      </c>
      <c r="C55" s="45">
        <f>AVERAGE(G3:G51)</f>
        <v>2.6557229392864673E-3</v>
      </c>
      <c r="D55" s="45">
        <f>AVERAGE(K3:K51)</f>
        <v>2.921031114759394E-3</v>
      </c>
      <c r="E55" s="45">
        <f>AVERAGE(O3:O51)</f>
        <v>5.6128319754242387E-2</v>
      </c>
      <c r="F55" s="45">
        <f>AVERAGE(S3:S51)</f>
        <v>0.11813533818270062</v>
      </c>
      <c r="G55" s="45">
        <f>AVERAGE(W3:W51)</f>
        <v>3.1014110385049021E-2</v>
      </c>
      <c r="H55" s="45">
        <f>AVERAGE(AA3:AA51)</f>
        <v>1.372314497106937E-2</v>
      </c>
      <c r="I55" s="45">
        <f>AVERAGE(AE3:AE51)</f>
        <v>-3.6690017712676982E-4</v>
      </c>
      <c r="J55" s="45">
        <f>AVERAGE(AI3:AI51)</f>
        <v>2.6030446162898967E-2</v>
      </c>
      <c r="K55" s="64">
        <f>AVERAGE(AM3:AM51)</f>
        <v>5.4030092745172044E-2</v>
      </c>
      <c r="L55" s="73">
        <f>AVERAGE(AN3:AN50)</f>
        <v>2.9787202977008011E-2</v>
      </c>
      <c r="M55" s="28"/>
      <c r="N55" s="30"/>
      <c r="O55" s="28"/>
      <c r="P55" s="29"/>
      <c r="Q55" s="28"/>
      <c r="R55" s="30"/>
      <c r="S55" s="43"/>
      <c r="T55" s="28"/>
      <c r="AB55" s="28"/>
      <c r="AC55" s="30"/>
      <c r="AD55" s="28"/>
      <c r="AE55" s="29"/>
      <c r="AF55" s="28"/>
      <c r="AG55" s="30"/>
      <c r="AH55" s="28"/>
      <c r="AI55" s="29"/>
      <c r="AJ55" s="28"/>
      <c r="AK55" s="30"/>
      <c r="AL55" s="28"/>
      <c r="AM55" s="29"/>
      <c r="AN55" s="28"/>
    </row>
    <row r="56" spans="1:40" ht="15" customHeight="1" x14ac:dyDescent="0.15">
      <c r="A56" s="47" t="s">
        <v>20</v>
      </c>
      <c r="B56" s="48">
        <f t="shared" ref="B56:L56" si="11">((1+B55)^12)-1</f>
        <v>7.9394877842343003E-2</v>
      </c>
      <c r="C56" s="48">
        <f t="shared" si="11"/>
        <v>3.2338309744708971E-2</v>
      </c>
      <c r="D56" s="48">
        <f t="shared" si="11"/>
        <v>3.5621032650194451E-2</v>
      </c>
      <c r="E56" s="48">
        <f t="shared" si="11"/>
        <v>0.92575156293029104</v>
      </c>
      <c r="F56" s="48">
        <f t="shared" si="11"/>
        <v>2.8188489485626071</v>
      </c>
      <c r="G56" s="48">
        <f t="shared" si="11"/>
        <v>0.44269759748821902</v>
      </c>
      <c r="H56" s="48">
        <f t="shared" si="11"/>
        <v>0.17769368745713909</v>
      </c>
      <c r="I56" s="48">
        <f t="shared" si="11"/>
        <v>-4.3939283436368326E-3</v>
      </c>
      <c r="J56" s="48">
        <f t="shared" si="11"/>
        <v>0.36120324990621522</v>
      </c>
      <c r="K56" s="66">
        <f t="shared" si="11"/>
        <v>0.88033886593827781</v>
      </c>
      <c r="L56" s="74">
        <f t="shared" si="11"/>
        <v>0.42223017041511568</v>
      </c>
      <c r="M56" s="28"/>
      <c r="N56" s="30"/>
      <c r="O56" s="28"/>
      <c r="P56" s="29"/>
      <c r="Q56" s="28"/>
      <c r="R56" s="30"/>
      <c r="S56" s="43"/>
      <c r="T56" s="28"/>
      <c r="AB56" s="28"/>
      <c r="AC56" s="30"/>
      <c r="AD56" s="28"/>
      <c r="AE56" s="29"/>
      <c r="AF56" s="28"/>
      <c r="AG56" s="30"/>
      <c r="AH56" s="28"/>
      <c r="AI56" s="29"/>
      <c r="AJ56" s="28"/>
      <c r="AK56" s="30"/>
      <c r="AL56" s="28"/>
      <c r="AM56" s="29"/>
      <c r="AN56" s="28"/>
    </row>
    <row r="57" spans="1:40" ht="15" customHeight="1" x14ac:dyDescent="0.15">
      <c r="A57" s="47" t="s">
        <v>21</v>
      </c>
      <c r="B57" s="50">
        <f>_xlfn.VAR.S(C3:C51)</f>
        <v>7.2671790170866545E-3</v>
      </c>
      <c r="C57" s="45">
        <f>_xlfn.VAR.S(G5:G51)</f>
        <v>5.6388061962238676E-3</v>
      </c>
      <c r="D57" s="45">
        <f>_xlfn.VAR.S(K3:K51)</f>
        <v>5.3025340058263058E-3</v>
      </c>
      <c r="E57" s="45">
        <f>VAR(O3:O51)</f>
        <v>4.5610951204002652E-2</v>
      </c>
      <c r="F57" s="45">
        <f>VAR(S3:S51)</f>
        <v>5.7760386291242055E-2</v>
      </c>
      <c r="G57" s="45">
        <f>VAR(W3:W51)</f>
        <v>1.4404163614349159E-2</v>
      </c>
      <c r="H57" s="45">
        <f>VAR(AA3:AA51)</f>
        <v>4.0381082701464795E-2</v>
      </c>
      <c r="I57" s="45">
        <f>VAR(AE3:AE51)</f>
        <v>1.9673579371592472E-2</v>
      </c>
      <c r="J57" s="45">
        <f>VAR(AI3:AI51)</f>
        <v>7.0303704344616604E-3</v>
      </c>
      <c r="K57" s="64">
        <f>VAR(AM3:AM51)</f>
        <v>2.4669073928716492E-2</v>
      </c>
      <c r="L57" s="73">
        <f>_xlfn.VAR.S(AN3:AN50)</f>
        <v>4.0688151160101077E-3</v>
      </c>
      <c r="M57" s="28"/>
      <c r="N57" s="30"/>
      <c r="O57" s="28"/>
      <c r="P57" s="29"/>
      <c r="Q57" s="28"/>
      <c r="R57" s="30"/>
      <c r="S57" s="43"/>
      <c r="T57" s="28"/>
      <c r="AB57" s="28"/>
      <c r="AC57" s="30"/>
      <c r="AD57" s="28"/>
      <c r="AE57" s="29"/>
      <c r="AF57" s="28"/>
      <c r="AG57" s="30"/>
      <c r="AH57" s="28"/>
      <c r="AI57" s="29"/>
      <c r="AJ57" s="28"/>
      <c r="AK57" s="30"/>
      <c r="AL57" s="28"/>
      <c r="AM57" s="29"/>
      <c r="AN57" s="28"/>
    </row>
    <row r="58" spans="1:40" ht="15" customHeight="1" x14ac:dyDescent="0.15">
      <c r="A58" s="51" t="s">
        <v>22</v>
      </c>
      <c r="B58" s="52">
        <f t="shared" ref="B58:L58" si="12">B57*12</f>
        <v>8.7206148205039857E-2</v>
      </c>
      <c r="C58" s="52">
        <f t="shared" si="12"/>
        <v>6.7665674354686414E-2</v>
      </c>
      <c r="D58" s="52">
        <f t="shared" si="12"/>
        <v>6.363040806991567E-2</v>
      </c>
      <c r="E58" s="52">
        <f t="shared" si="12"/>
        <v>0.54733141444803179</v>
      </c>
      <c r="F58" s="52">
        <f t="shared" si="12"/>
        <v>0.69312463549490466</v>
      </c>
      <c r="G58" s="52">
        <f t="shared" si="12"/>
        <v>0.17284996337218991</v>
      </c>
      <c r="H58" s="52">
        <f t="shared" si="12"/>
        <v>0.48457299241757756</v>
      </c>
      <c r="I58" s="52">
        <f t="shared" si="12"/>
        <v>0.23608295245910965</v>
      </c>
      <c r="J58" s="52">
        <f t="shared" si="12"/>
        <v>8.4364445213539918E-2</v>
      </c>
      <c r="K58" s="68">
        <f t="shared" si="12"/>
        <v>0.29602888714459791</v>
      </c>
      <c r="L58" s="74">
        <f t="shared" si="12"/>
        <v>4.8825781392121292E-2</v>
      </c>
      <c r="M58" s="28"/>
      <c r="N58" s="30"/>
      <c r="O58" s="28"/>
      <c r="P58" s="29"/>
      <c r="Q58" s="28"/>
      <c r="R58" s="30"/>
      <c r="S58" s="43"/>
      <c r="T58" s="28"/>
      <c r="AB58" s="28"/>
      <c r="AC58" s="30"/>
      <c r="AD58" s="28"/>
      <c r="AE58" s="29"/>
      <c r="AF58" s="28"/>
      <c r="AG58" s="30"/>
      <c r="AH58" s="28"/>
      <c r="AI58" s="29"/>
      <c r="AJ58" s="28"/>
      <c r="AK58" s="30"/>
      <c r="AL58" s="28"/>
      <c r="AM58" s="29"/>
      <c r="AN58" s="28"/>
    </row>
    <row r="59" spans="1:40" ht="22.5" customHeight="1" x14ac:dyDescent="0.15">
      <c r="A59" s="90" t="s">
        <v>23</v>
      </c>
      <c r="B59" s="91"/>
      <c r="C59" s="91"/>
      <c r="D59" s="91"/>
      <c r="E59" s="91"/>
      <c r="F59" s="91"/>
      <c r="G59" s="91"/>
      <c r="H59" s="91"/>
      <c r="I59" s="91"/>
      <c r="J59" s="91"/>
      <c r="K59" s="91"/>
      <c r="L59" s="92"/>
      <c r="M59" s="42"/>
      <c r="N59" s="30"/>
      <c r="O59" s="28"/>
      <c r="P59" s="29"/>
      <c r="Q59" s="28"/>
      <c r="R59" s="30"/>
      <c r="S59" s="43"/>
      <c r="T59" s="28"/>
      <c r="AB59" s="28"/>
      <c r="AC59" s="30"/>
      <c r="AD59" s="28"/>
      <c r="AE59" s="29"/>
      <c r="AF59" s="28"/>
      <c r="AG59" s="30"/>
      <c r="AH59" s="28"/>
      <c r="AI59" s="29"/>
      <c r="AJ59" s="28"/>
      <c r="AK59" s="30"/>
      <c r="AL59" s="28"/>
      <c r="AM59" s="29"/>
      <c r="AN59" s="28"/>
    </row>
    <row r="60" spans="1:40" ht="15" customHeight="1" x14ac:dyDescent="0.15">
      <c r="A60" s="94"/>
      <c r="B60" s="84"/>
      <c r="C60" s="84"/>
      <c r="D60" s="84"/>
      <c r="E60" s="84"/>
      <c r="F60" s="84"/>
      <c r="G60" s="84"/>
      <c r="H60" s="84"/>
      <c r="I60" s="84"/>
      <c r="J60" s="84"/>
      <c r="K60" s="84"/>
      <c r="L60" s="85"/>
      <c r="M60" s="42"/>
      <c r="N60" s="30"/>
      <c r="O60" s="28"/>
      <c r="P60" s="29"/>
      <c r="Q60" s="28"/>
      <c r="R60" s="30"/>
      <c r="S60" s="43"/>
      <c r="T60" s="28"/>
      <c r="AB60" s="28"/>
      <c r="AC60" s="30"/>
      <c r="AD60" s="28"/>
      <c r="AE60" s="29"/>
      <c r="AF60" s="28"/>
      <c r="AG60" s="30"/>
      <c r="AH60" s="28"/>
      <c r="AI60" s="29"/>
      <c r="AJ60" s="28"/>
      <c r="AK60" s="30"/>
      <c r="AL60" s="28"/>
      <c r="AM60" s="29"/>
      <c r="AN60" s="28"/>
    </row>
    <row r="61" spans="1:40" ht="15" customHeight="1" x14ac:dyDescent="0.15">
      <c r="A61" s="86"/>
      <c r="B61" s="84"/>
      <c r="C61" s="84"/>
      <c r="D61" s="84"/>
      <c r="E61" s="84"/>
      <c r="F61" s="84"/>
      <c r="G61" s="84"/>
      <c r="H61" s="84"/>
      <c r="I61" s="84"/>
      <c r="J61" s="84"/>
      <c r="K61" s="84"/>
      <c r="L61" s="85"/>
      <c r="M61" s="42"/>
      <c r="N61" s="30"/>
      <c r="O61" s="28"/>
      <c r="P61" s="29"/>
      <c r="Q61" s="28"/>
      <c r="R61" s="30"/>
      <c r="S61" s="43"/>
      <c r="T61" s="28"/>
      <c r="AB61" s="28"/>
      <c r="AC61" s="30"/>
      <c r="AD61" s="28"/>
      <c r="AE61" s="29"/>
      <c r="AF61" s="28"/>
      <c r="AG61" s="30"/>
      <c r="AH61" s="28"/>
      <c r="AI61" s="29"/>
      <c r="AJ61" s="28"/>
      <c r="AK61" s="30"/>
      <c r="AL61" s="28"/>
      <c r="AM61" s="29"/>
      <c r="AN61" s="28"/>
    </row>
    <row r="62" spans="1:40" ht="15" customHeight="1" x14ac:dyDescent="0.15">
      <c r="A62" s="86"/>
      <c r="B62" s="84"/>
      <c r="C62" s="84"/>
      <c r="D62" s="84"/>
      <c r="E62" s="84"/>
      <c r="F62" s="84"/>
      <c r="G62" s="84"/>
      <c r="H62" s="84"/>
      <c r="I62" s="84"/>
      <c r="J62" s="84"/>
      <c r="K62" s="84"/>
      <c r="L62" s="85"/>
      <c r="M62" s="42"/>
      <c r="N62" s="30"/>
      <c r="O62" s="28"/>
      <c r="P62" s="29"/>
      <c r="Q62" s="28"/>
      <c r="R62" s="30"/>
      <c r="S62" s="43"/>
      <c r="T62" s="28"/>
      <c r="AB62" s="28"/>
      <c r="AC62" s="30"/>
      <c r="AD62" s="28"/>
      <c r="AE62" s="29"/>
      <c r="AF62" s="28"/>
      <c r="AG62" s="30"/>
      <c r="AH62" s="28"/>
      <c r="AI62" s="29"/>
      <c r="AJ62" s="28"/>
      <c r="AK62" s="30"/>
      <c r="AL62" s="28"/>
      <c r="AM62" s="29"/>
      <c r="AN62" s="28"/>
    </row>
    <row r="63" spans="1:40" ht="15" customHeight="1" x14ac:dyDescent="0.15">
      <c r="A63" s="86"/>
      <c r="B63" s="84"/>
      <c r="C63" s="84"/>
      <c r="D63" s="84"/>
      <c r="E63" s="84"/>
      <c r="F63" s="84"/>
      <c r="G63" s="84"/>
      <c r="H63" s="84"/>
      <c r="I63" s="84"/>
      <c r="J63" s="84"/>
      <c r="K63" s="84"/>
      <c r="L63" s="85"/>
      <c r="M63" s="42"/>
      <c r="N63" s="30"/>
      <c r="O63" s="28"/>
      <c r="P63" s="29"/>
      <c r="Q63" s="28"/>
      <c r="R63" s="30"/>
      <c r="S63" s="43"/>
      <c r="T63" s="28"/>
      <c r="AB63" s="28"/>
      <c r="AC63" s="30"/>
      <c r="AD63" s="28"/>
      <c r="AE63" s="29"/>
      <c r="AF63" s="28"/>
      <c r="AG63" s="30"/>
      <c r="AH63" s="28"/>
      <c r="AI63" s="29"/>
      <c r="AJ63" s="28"/>
      <c r="AK63" s="30"/>
      <c r="AL63" s="28"/>
      <c r="AM63" s="29"/>
      <c r="AN63" s="28"/>
    </row>
    <row r="64" spans="1:40" ht="15" customHeight="1" x14ac:dyDescent="0.15">
      <c r="A64" s="86"/>
      <c r="B64" s="84"/>
      <c r="C64" s="84"/>
      <c r="D64" s="84"/>
      <c r="E64" s="84"/>
      <c r="F64" s="84"/>
      <c r="G64" s="84"/>
      <c r="H64" s="84"/>
      <c r="I64" s="84"/>
      <c r="J64" s="84"/>
      <c r="K64" s="84"/>
      <c r="L64" s="85"/>
      <c r="M64" s="42"/>
      <c r="N64" s="30"/>
      <c r="O64" s="28"/>
      <c r="P64" s="29"/>
      <c r="Q64" s="28"/>
      <c r="R64" s="30"/>
      <c r="S64" s="43"/>
      <c r="T64" s="28"/>
      <c r="AB64" s="28"/>
      <c r="AC64" s="30"/>
      <c r="AD64" s="28"/>
      <c r="AE64" s="29"/>
      <c r="AF64" s="28"/>
      <c r="AG64" s="30"/>
      <c r="AH64" s="28"/>
      <c r="AI64" s="29"/>
      <c r="AJ64" s="28"/>
      <c r="AK64" s="30"/>
      <c r="AL64" s="28"/>
      <c r="AM64" s="29"/>
      <c r="AN64" s="28"/>
    </row>
    <row r="65" spans="1:40" ht="15" customHeight="1" x14ac:dyDescent="0.15">
      <c r="A65" s="86"/>
      <c r="B65" s="84"/>
      <c r="C65" s="84"/>
      <c r="D65" s="84"/>
      <c r="E65" s="84"/>
      <c r="F65" s="84"/>
      <c r="G65" s="84"/>
      <c r="H65" s="84"/>
      <c r="I65" s="84"/>
      <c r="J65" s="84"/>
      <c r="K65" s="84"/>
      <c r="L65" s="85"/>
      <c r="M65" s="42"/>
      <c r="N65" s="30"/>
      <c r="O65" s="28"/>
      <c r="P65" s="29"/>
      <c r="Q65" s="28"/>
      <c r="R65" s="30"/>
      <c r="S65" s="43"/>
      <c r="T65" s="28"/>
      <c r="AB65" s="28"/>
      <c r="AC65" s="30"/>
      <c r="AD65" s="28"/>
      <c r="AE65" s="29"/>
      <c r="AF65" s="28"/>
      <c r="AG65" s="30"/>
      <c r="AH65" s="28"/>
      <c r="AI65" s="29"/>
      <c r="AJ65" s="28"/>
      <c r="AK65" s="30"/>
      <c r="AL65" s="28"/>
      <c r="AM65" s="29"/>
      <c r="AN65" s="28"/>
    </row>
    <row r="66" spans="1:40" ht="15" customHeight="1" x14ac:dyDescent="0.15">
      <c r="A66" s="86"/>
      <c r="B66" s="84"/>
      <c r="C66" s="84"/>
      <c r="D66" s="84"/>
      <c r="E66" s="84"/>
      <c r="F66" s="84"/>
      <c r="G66" s="84"/>
      <c r="H66" s="84"/>
      <c r="I66" s="84"/>
      <c r="J66" s="84"/>
      <c r="K66" s="84"/>
      <c r="L66" s="85"/>
      <c r="M66" s="42"/>
      <c r="N66" s="30"/>
      <c r="O66" s="28"/>
      <c r="P66" s="29"/>
      <c r="Q66" s="28"/>
      <c r="R66" s="30"/>
      <c r="S66" s="43"/>
      <c r="T66" s="28"/>
      <c r="AB66" s="28"/>
      <c r="AC66" s="30"/>
      <c r="AD66" s="28"/>
      <c r="AE66" s="29"/>
      <c r="AF66" s="28"/>
      <c r="AG66" s="30"/>
      <c r="AH66" s="28"/>
      <c r="AI66" s="29"/>
      <c r="AJ66" s="28"/>
      <c r="AK66" s="30"/>
      <c r="AL66" s="28"/>
      <c r="AM66" s="29"/>
      <c r="AN66" s="28"/>
    </row>
    <row r="67" spans="1:40" ht="15" customHeight="1" x14ac:dyDescent="0.15">
      <c r="A67" s="86"/>
      <c r="B67" s="84"/>
      <c r="C67" s="84"/>
      <c r="D67" s="84"/>
      <c r="E67" s="84"/>
      <c r="F67" s="84"/>
      <c r="G67" s="84"/>
      <c r="H67" s="84"/>
      <c r="I67" s="84"/>
      <c r="J67" s="84"/>
      <c r="K67" s="84"/>
      <c r="L67" s="85"/>
      <c r="M67" s="42"/>
      <c r="N67" s="30"/>
      <c r="O67" s="28"/>
      <c r="P67" s="29"/>
      <c r="Q67" s="28"/>
      <c r="R67" s="30"/>
      <c r="S67" s="43"/>
      <c r="T67" s="28"/>
      <c r="AB67" s="28"/>
      <c r="AC67" s="30"/>
      <c r="AD67" s="28"/>
      <c r="AE67" s="29"/>
      <c r="AF67" s="28"/>
      <c r="AG67" s="30"/>
      <c r="AH67" s="28"/>
      <c r="AI67" s="29"/>
      <c r="AJ67" s="28"/>
      <c r="AK67" s="30"/>
      <c r="AL67" s="28"/>
      <c r="AM67" s="29"/>
      <c r="AN67" s="28"/>
    </row>
    <row r="68" spans="1:40" ht="15" customHeight="1" x14ac:dyDescent="0.15">
      <c r="A68" s="86"/>
      <c r="B68" s="84"/>
      <c r="C68" s="84"/>
      <c r="D68" s="84"/>
      <c r="E68" s="84"/>
      <c r="F68" s="84"/>
      <c r="G68" s="84"/>
      <c r="H68" s="84"/>
      <c r="I68" s="84"/>
      <c r="J68" s="84"/>
      <c r="K68" s="84"/>
      <c r="L68" s="85"/>
      <c r="M68" s="42"/>
      <c r="N68" s="30"/>
      <c r="O68" s="28"/>
      <c r="P68" s="29"/>
      <c r="Q68" s="28"/>
      <c r="R68" s="30"/>
      <c r="S68" s="43"/>
      <c r="T68" s="28"/>
      <c r="AB68" s="28"/>
      <c r="AC68" s="30"/>
      <c r="AD68" s="28"/>
      <c r="AE68" s="29"/>
      <c r="AF68" s="28"/>
      <c r="AG68" s="30"/>
      <c r="AH68" s="28"/>
      <c r="AI68" s="29"/>
      <c r="AJ68" s="28"/>
      <c r="AK68" s="30"/>
      <c r="AL68" s="28"/>
      <c r="AM68" s="29"/>
      <c r="AN68" s="28"/>
    </row>
    <row r="69" spans="1:40" ht="15" customHeight="1" x14ac:dyDescent="0.15">
      <c r="A69" s="86"/>
      <c r="B69" s="84"/>
      <c r="C69" s="84"/>
      <c r="D69" s="84"/>
      <c r="E69" s="84"/>
      <c r="F69" s="84"/>
      <c r="G69" s="84"/>
      <c r="H69" s="84"/>
      <c r="I69" s="84"/>
      <c r="J69" s="84"/>
      <c r="K69" s="84"/>
      <c r="L69" s="85"/>
      <c r="M69" s="42"/>
      <c r="N69" s="30"/>
      <c r="O69" s="28"/>
      <c r="P69" s="29"/>
      <c r="Q69" s="28"/>
      <c r="R69" s="30"/>
      <c r="S69" s="43"/>
      <c r="T69" s="28"/>
      <c r="AB69" s="28"/>
      <c r="AC69" s="30"/>
      <c r="AD69" s="28"/>
      <c r="AE69" s="29"/>
      <c r="AF69" s="28"/>
      <c r="AG69" s="30"/>
      <c r="AH69" s="28"/>
      <c r="AI69" s="29"/>
      <c r="AJ69" s="28"/>
      <c r="AK69" s="30"/>
      <c r="AL69" s="28"/>
      <c r="AM69" s="29"/>
      <c r="AN69" s="28"/>
    </row>
    <row r="70" spans="1:40" ht="15" customHeight="1" x14ac:dyDescent="0.15">
      <c r="A70" s="86"/>
      <c r="B70" s="84"/>
      <c r="C70" s="84"/>
      <c r="D70" s="84"/>
      <c r="E70" s="84"/>
      <c r="F70" s="84"/>
      <c r="G70" s="84"/>
      <c r="H70" s="84"/>
      <c r="I70" s="84"/>
      <c r="J70" s="84"/>
      <c r="K70" s="84"/>
      <c r="L70" s="85"/>
      <c r="M70" s="42"/>
      <c r="N70" s="30"/>
      <c r="O70" s="28"/>
      <c r="P70" s="29"/>
      <c r="Q70" s="28"/>
      <c r="R70" s="30"/>
      <c r="S70" s="43"/>
      <c r="T70" s="28"/>
      <c r="AB70" s="28"/>
      <c r="AC70" s="30"/>
      <c r="AD70" s="28"/>
      <c r="AE70" s="29"/>
      <c r="AF70" s="28"/>
      <c r="AG70" s="30"/>
      <c r="AH70" s="28"/>
      <c r="AI70" s="29"/>
      <c r="AJ70" s="28"/>
      <c r="AK70" s="30"/>
      <c r="AL70" s="28"/>
      <c r="AM70" s="29"/>
      <c r="AN70" s="28"/>
    </row>
    <row r="71" spans="1:40" ht="15" customHeight="1" x14ac:dyDescent="0.15">
      <c r="A71" s="86"/>
      <c r="B71" s="84"/>
      <c r="C71" s="84"/>
      <c r="D71" s="84"/>
      <c r="E71" s="84"/>
      <c r="F71" s="84"/>
      <c r="G71" s="84"/>
      <c r="H71" s="84"/>
      <c r="I71" s="84"/>
      <c r="J71" s="84"/>
      <c r="K71" s="84"/>
      <c r="L71" s="85"/>
      <c r="M71" s="42"/>
      <c r="N71" s="30"/>
      <c r="O71" s="28"/>
      <c r="P71" s="29"/>
      <c r="Q71" s="28"/>
      <c r="R71" s="30"/>
      <c r="S71" s="43"/>
      <c r="T71" s="28"/>
      <c r="AB71" s="28"/>
      <c r="AC71" s="30"/>
      <c r="AD71" s="28"/>
      <c r="AE71" s="29"/>
      <c r="AF71" s="28"/>
      <c r="AG71" s="30"/>
      <c r="AH71" s="28"/>
      <c r="AI71" s="29"/>
      <c r="AJ71" s="28"/>
      <c r="AK71" s="30"/>
      <c r="AL71" s="28"/>
      <c r="AM71" s="29"/>
      <c r="AN71" s="28"/>
    </row>
    <row r="72" spans="1:40" ht="15" customHeight="1" x14ac:dyDescent="0.15">
      <c r="A72" s="86"/>
      <c r="B72" s="84"/>
      <c r="C72" s="84"/>
      <c r="D72" s="84"/>
      <c r="E72" s="84"/>
      <c r="F72" s="84"/>
      <c r="G72" s="84"/>
      <c r="H72" s="84"/>
      <c r="I72" s="84"/>
      <c r="J72" s="84"/>
      <c r="K72" s="84"/>
      <c r="L72" s="85"/>
      <c r="M72" s="42"/>
      <c r="N72" s="30"/>
      <c r="O72" s="28"/>
      <c r="P72" s="29"/>
      <c r="Q72" s="28"/>
      <c r="R72" s="30"/>
      <c r="S72" s="43"/>
      <c r="T72" s="28"/>
      <c r="AB72" s="28"/>
      <c r="AC72" s="30"/>
      <c r="AD72" s="28"/>
      <c r="AE72" s="29"/>
      <c r="AF72" s="28"/>
      <c r="AG72" s="30"/>
      <c r="AH72" s="28"/>
      <c r="AI72" s="29"/>
      <c r="AJ72" s="28"/>
      <c r="AK72" s="30"/>
      <c r="AL72" s="28"/>
      <c r="AM72" s="29"/>
      <c r="AN72" s="28"/>
    </row>
    <row r="73" spans="1:40" ht="15" customHeight="1" x14ac:dyDescent="0.15">
      <c r="A73" s="86"/>
      <c r="B73" s="84"/>
      <c r="C73" s="84"/>
      <c r="D73" s="84"/>
      <c r="E73" s="84"/>
      <c r="F73" s="84"/>
      <c r="G73" s="84"/>
      <c r="H73" s="84"/>
      <c r="I73" s="84"/>
      <c r="J73" s="84"/>
      <c r="K73" s="84"/>
      <c r="L73" s="85"/>
      <c r="M73" s="42"/>
      <c r="N73" s="30"/>
      <c r="O73" s="28"/>
      <c r="P73" s="29"/>
      <c r="Q73" s="28"/>
      <c r="R73" s="30"/>
      <c r="S73" s="43"/>
      <c r="T73" s="28"/>
      <c r="AB73" s="28"/>
      <c r="AC73" s="30"/>
      <c r="AD73" s="28"/>
      <c r="AE73" s="29"/>
      <c r="AF73" s="28"/>
      <c r="AG73" s="30"/>
      <c r="AH73" s="28"/>
      <c r="AI73" s="29"/>
      <c r="AJ73" s="28"/>
      <c r="AK73" s="30"/>
      <c r="AL73" s="28"/>
      <c r="AM73" s="29"/>
      <c r="AN73" s="28"/>
    </row>
    <row r="74" spans="1:40" ht="15" customHeight="1" x14ac:dyDescent="0.15">
      <c r="A74" s="86"/>
      <c r="B74" s="84"/>
      <c r="C74" s="84"/>
      <c r="D74" s="84"/>
      <c r="E74" s="84"/>
      <c r="F74" s="84"/>
      <c r="G74" s="84"/>
      <c r="H74" s="84"/>
      <c r="I74" s="84"/>
      <c r="J74" s="84"/>
      <c r="K74" s="84"/>
      <c r="L74" s="85"/>
      <c r="M74" s="42"/>
      <c r="N74" s="30"/>
      <c r="O74" s="28"/>
      <c r="P74" s="29"/>
      <c r="Q74" s="28"/>
      <c r="R74" s="30"/>
      <c r="S74" s="43"/>
      <c r="T74" s="28"/>
      <c r="AB74" s="28"/>
      <c r="AC74" s="30"/>
      <c r="AD74" s="28"/>
      <c r="AE74" s="29"/>
      <c r="AF74" s="28"/>
      <c r="AG74" s="30"/>
      <c r="AH74" s="28"/>
      <c r="AI74" s="29"/>
      <c r="AJ74" s="28"/>
      <c r="AK74" s="30"/>
      <c r="AL74" s="28"/>
      <c r="AM74" s="29"/>
      <c r="AN74" s="28"/>
    </row>
    <row r="75" spans="1:40" ht="15" customHeight="1" x14ac:dyDescent="0.15">
      <c r="A75" s="87"/>
      <c r="B75" s="88"/>
      <c r="C75" s="88"/>
      <c r="D75" s="88"/>
      <c r="E75" s="88"/>
      <c r="F75" s="88"/>
      <c r="G75" s="88"/>
      <c r="H75" s="88"/>
      <c r="I75" s="88"/>
      <c r="J75" s="88"/>
      <c r="K75" s="88"/>
      <c r="L75" s="89"/>
      <c r="M75" s="54"/>
      <c r="N75" s="55"/>
      <c r="O75" s="56"/>
      <c r="P75" s="57"/>
      <c r="Q75" s="56"/>
      <c r="R75" s="55"/>
      <c r="S75" s="58"/>
      <c r="T75" s="28"/>
      <c r="AB75" s="28"/>
      <c r="AC75" s="30"/>
      <c r="AD75" s="28"/>
      <c r="AE75" s="29"/>
      <c r="AF75" s="28"/>
      <c r="AG75" s="30"/>
      <c r="AH75" s="28"/>
      <c r="AI75" s="29"/>
      <c r="AJ75" s="28"/>
      <c r="AK75" s="30"/>
      <c r="AL75" s="28"/>
      <c r="AM75" s="29"/>
      <c r="AN75" s="28"/>
    </row>
  </sheetData>
  <mergeCells count="13">
    <mergeCell ref="U1:X1"/>
    <mergeCell ref="Y1:AB1"/>
    <mergeCell ref="AC1:AF1"/>
    <mergeCell ref="AG1:AJ1"/>
    <mergeCell ref="AK1:AM1"/>
    <mergeCell ref="M53:S53"/>
    <mergeCell ref="A59:L59"/>
    <mergeCell ref="A60:L75"/>
    <mergeCell ref="A1:D1"/>
    <mergeCell ref="E1:H1"/>
    <mergeCell ref="I1:L1"/>
    <mergeCell ref="M1:P1"/>
    <mergeCell ref="Q1:T1"/>
  </mergeCells>
  <dataValidations count="2">
    <dataValidation type="custom" allowBlank="1" showDropDown="1" sqref="I3:I51 Y3:Y51 A3:A51 U3:U51 AG3:AG51 AC3:AC51 AK3:AK51 Q3:Q51 E3:E51 M3:M52" xr:uid="{00000000-0002-0000-0200-000000000000}">
      <formula1>OR(NOT(ISERROR(DATEVALUE(A3))), AND(ISNUMBER(A3), LEFT(CELL("format", A3))="D"))</formula1>
    </dataValidation>
    <dataValidation type="custom" allowBlank="1" showDropDown="1" sqref="J3:L51 Z3:AB51 B3:D51 V3:X51 AH3:AJ51 AD3:AF51 AL3:AN51 R3:T51 F3:H51 N3:P52" xr:uid="{00000000-0002-0000-0200-000001000000}">
      <formula1>AND(ISNUMBER(B3),(NOT(OR(NOT(ISERROR(DATEVALUE(B3))), AND(ISNUMBER(B3), LEFT(CELL("format", B3))="D")))))</formula1>
    </dataValidation>
  </dataValidations>
  <pageMargins left="0.7" right="0.7" top="0.75" bottom="0.75" header="0.3" footer="0.3"/>
  <drawing r:id="rId1"/>
  <tableParts count="10">
    <tablePart r:id="rId2"/>
    <tablePart r:id="rId3"/>
    <tablePart r:id="rId4"/>
    <tablePart r:id="rId5"/>
    <tablePart r:id="rId6"/>
    <tablePart r:id="rId7"/>
    <tablePart r:id="rId8"/>
    <tablePart r:id="rId9"/>
    <tablePart r:id="rId10"/>
    <tablePart r:id="rId1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W1001"/>
  <sheetViews>
    <sheetView tabSelected="1" topLeftCell="K20" workbookViewId="0">
      <selection activeCell="N29" sqref="N29"/>
    </sheetView>
  </sheetViews>
  <sheetFormatPr baseColWidth="10" defaultColWidth="12.6640625" defaultRowHeight="15.75" customHeight="1" x14ac:dyDescent="0.15"/>
  <cols>
    <col min="12" max="12" width="32.1640625" customWidth="1"/>
    <col min="13" max="13" width="18" customWidth="1"/>
    <col min="14" max="14" width="15" customWidth="1"/>
    <col min="17" max="17" width="15.1640625" customWidth="1"/>
    <col min="20" max="20" width="15.83203125" customWidth="1"/>
  </cols>
  <sheetData>
    <row r="1" spans="1:23" ht="37.5" customHeight="1" x14ac:dyDescent="0.3">
      <c r="A1" s="102" t="s">
        <v>27</v>
      </c>
      <c r="B1" s="103"/>
      <c r="C1" s="103"/>
      <c r="D1" s="103"/>
      <c r="E1" s="103"/>
      <c r="F1" s="103"/>
      <c r="G1" s="103"/>
      <c r="H1" s="103"/>
      <c r="I1" s="103"/>
      <c r="J1" s="104"/>
      <c r="L1" s="130" t="s">
        <v>28</v>
      </c>
      <c r="M1" s="131"/>
      <c r="N1" s="131"/>
      <c r="O1" s="131"/>
      <c r="P1" s="131"/>
      <c r="Q1" s="131"/>
      <c r="R1" s="131"/>
      <c r="S1" s="131"/>
      <c r="T1" s="131"/>
      <c r="U1" s="131"/>
      <c r="V1" s="131"/>
      <c r="W1" s="132"/>
    </row>
    <row r="2" spans="1:23" ht="17" x14ac:dyDescent="0.2">
      <c r="A2" s="105" t="s">
        <v>8</v>
      </c>
      <c r="B2" s="106" t="s">
        <v>9</v>
      </c>
      <c r="C2" s="107" t="s">
        <v>10</v>
      </c>
      <c r="D2" s="107" t="s">
        <v>42</v>
      </c>
      <c r="E2" s="106" t="s">
        <v>12</v>
      </c>
      <c r="F2" s="106" t="s">
        <v>13</v>
      </c>
      <c r="G2" s="106" t="s">
        <v>32</v>
      </c>
      <c r="H2" s="106" t="s">
        <v>33</v>
      </c>
      <c r="I2" s="106" t="s">
        <v>34</v>
      </c>
      <c r="J2" s="108" t="s">
        <v>26</v>
      </c>
      <c r="L2" s="133"/>
      <c r="M2" s="134" t="s">
        <v>8</v>
      </c>
      <c r="N2" s="134" t="s">
        <v>9</v>
      </c>
      <c r="O2" s="134" t="s">
        <v>10</v>
      </c>
      <c r="P2" s="134" t="s">
        <v>42</v>
      </c>
      <c r="Q2" s="134" t="s">
        <v>12</v>
      </c>
      <c r="R2" s="134" t="s">
        <v>13</v>
      </c>
      <c r="S2" s="134" t="s">
        <v>32</v>
      </c>
      <c r="T2" s="134" t="s">
        <v>33</v>
      </c>
      <c r="U2" s="134" t="s">
        <v>34</v>
      </c>
      <c r="V2" s="134" t="s">
        <v>26</v>
      </c>
      <c r="W2" s="134" t="s">
        <v>35</v>
      </c>
    </row>
    <row r="3" spans="1:23" ht="16" x14ac:dyDescent="0.2">
      <c r="A3" s="109">
        <f>Daily!B3/Daily!B4-1</f>
        <v>-2.1085925144964657E-3</v>
      </c>
      <c r="B3" s="110">
        <f>(Daily!F3/Daily!F4)-1</f>
        <v>-5.3169734151329306E-3</v>
      </c>
      <c r="C3" s="110">
        <f>Daily!J3/Daily!J4-1</f>
        <v>-1.8033130635353278E-2</v>
      </c>
      <c r="D3" s="110">
        <f>(Daily!N3/Daily!N4)-1</f>
        <v>1.2032979276535682E-2</v>
      </c>
      <c r="E3" s="110">
        <f>Daily!R3/Daily!R4-1</f>
        <v>2.3419930205506034E-2</v>
      </c>
      <c r="F3" s="110">
        <f>Daily!V3/Daily!V4-1</f>
        <v>2.6702269692924219E-3</v>
      </c>
      <c r="G3" s="110">
        <f>Daily!Z3/Daily!Z4-1</f>
        <v>-1.239157372986377E-2</v>
      </c>
      <c r="H3" s="110">
        <f>Daily!AD3/Daily!AD4-1</f>
        <v>-6.1328193446644752E-3</v>
      </c>
      <c r="I3" s="110">
        <f>Daily!AH3/Daily!AH4-1</f>
        <v>-8.0070462006566201E-3</v>
      </c>
      <c r="J3" s="111">
        <f>Daily!AL3/Daily!AL4-1</f>
        <v>-4.5127598778204714E-2</v>
      </c>
      <c r="K3" s="29"/>
      <c r="L3" s="75" t="s">
        <v>19</v>
      </c>
      <c r="M3" s="75">
        <v>0.1</v>
      </c>
      <c r="N3" s="75">
        <v>0.1</v>
      </c>
      <c r="O3" s="75">
        <v>0.1</v>
      </c>
      <c r="P3" s="75">
        <v>0.1</v>
      </c>
      <c r="Q3" s="75">
        <v>0.1</v>
      </c>
      <c r="R3" s="75">
        <v>0.1</v>
      </c>
      <c r="S3" s="75">
        <v>0.1</v>
      </c>
      <c r="T3" s="75">
        <v>0.1</v>
      </c>
      <c r="U3" s="75">
        <v>0.1</v>
      </c>
      <c r="V3" s="75">
        <v>0.1</v>
      </c>
      <c r="W3" s="75"/>
    </row>
    <row r="4" spans="1:23" ht="16" x14ac:dyDescent="0.2">
      <c r="A4" s="109">
        <f>Daily!B4/Daily!B5-1</f>
        <v>5.7731958762885505E-3</v>
      </c>
      <c r="B4" s="110">
        <f>(Daily!F4/Daily!F5)-1</f>
        <v>-9.2791442116779699E-3</v>
      </c>
      <c r="C4" s="110">
        <f>Daily!J4/Daily!J5-1</f>
        <v>6.5428450823130646E-3</v>
      </c>
      <c r="D4" s="110">
        <f>(Daily!N4/Daily!N5)-1</f>
        <v>3.7277268321778134E-3</v>
      </c>
      <c r="E4" s="110">
        <f>Daily!R4/Daily!R5-1</f>
        <v>2.5656974032031155E-3</v>
      </c>
      <c r="F4" s="110">
        <f>Daily!V4/Daily!V5-1</f>
        <v>2.974628171478555E-2</v>
      </c>
      <c r="G4" s="110">
        <f>Daily!Z4/Daily!Z5-1</f>
        <v>0.10396716826265395</v>
      </c>
      <c r="H4" s="110">
        <f>Daily!AD4/Daily!AD5-1</f>
        <v>3.1640007031112916E-3</v>
      </c>
      <c r="I4" s="110">
        <f>Daily!AH4/Daily!AH5-1</f>
        <v>2.583268306706632E-2</v>
      </c>
      <c r="J4" s="111">
        <f>Daily!AL4/Daily!AL5-1</f>
        <v>-2.8710881424059753E-2</v>
      </c>
      <c r="L4" s="75" t="s">
        <v>36</v>
      </c>
      <c r="M4" s="76">
        <f t="shared" ref="M4:V4" si="0">AVERAGE(A3:A250)</f>
        <v>-9.1157657561995046E-4</v>
      </c>
      <c r="N4" s="76">
        <f t="shared" si="0"/>
        <v>-5.3104256209927654E-4</v>
      </c>
      <c r="O4" s="76">
        <f t="shared" si="0"/>
        <v>3.1036100533639711E-4</v>
      </c>
      <c r="P4" s="76">
        <f t="shared" si="0"/>
        <v>3.8817037231276934E-3</v>
      </c>
      <c r="Q4" s="76">
        <f t="shared" si="0"/>
        <v>2.7659660342196756E-3</v>
      </c>
      <c r="R4" s="76">
        <f t="shared" si="0"/>
        <v>5.9608960234519245E-4</v>
      </c>
      <c r="S4" s="76">
        <f t="shared" si="0"/>
        <v>-1.1723717263636775E-3</v>
      </c>
      <c r="T4" s="76">
        <f t="shared" si="0"/>
        <v>-3.6121603134664997E-4</v>
      </c>
      <c r="U4" s="76">
        <f t="shared" si="0"/>
        <v>-1.7525899936414547E-4</v>
      </c>
      <c r="V4" s="76">
        <f t="shared" si="0"/>
        <v>1.3694110705901987E-3</v>
      </c>
      <c r="W4" s="76">
        <f>AVERAGE(M4:V4)</f>
        <v>5.7720655408254561E-4</v>
      </c>
    </row>
    <row r="5" spans="1:23" ht="16" x14ac:dyDescent="0.2">
      <c r="A5" s="109">
        <f>Daily!B5/Daily!B6-1</f>
        <v>1.4749262536872809E-3</v>
      </c>
      <c r="B5" s="110">
        <f>(Daily!F5/Daily!F6)-1</f>
        <v>3.2521647221430694E-3</v>
      </c>
      <c r="C5" s="110">
        <f>Daily!J5/Daily!J6-1</f>
        <v>-4.340803553401984E-2</v>
      </c>
      <c r="D5" s="110">
        <f>(Daily!N5/Daily!N6)-1</f>
        <v>1.7215228272410066E-2</v>
      </c>
      <c r="E5" s="110">
        <f>Daily!R5/Daily!R6-1</f>
        <v>1.6353866521299221E-3</v>
      </c>
      <c r="F5" s="110">
        <f>Daily!V5/Daily!V6-1</f>
        <v>3.3860045146727469E-3</v>
      </c>
      <c r="G5" s="110">
        <f>Daily!Z5/Daily!Z6-1</f>
        <v>5.5020632737277086E-3</v>
      </c>
      <c r="H5" s="110">
        <f>Daily!AD5/Daily!AD6-1</f>
        <v>4.9461225931812791E-3</v>
      </c>
      <c r="I5" s="110">
        <f>Daily!AH5/Daily!AH6-1</f>
        <v>9.4104966420696101E-3</v>
      </c>
      <c r="J5" s="111">
        <f>Daily!AL5/Daily!AL6-1</f>
        <v>-6.8716577540107071E-2</v>
      </c>
      <c r="L5" s="75" t="s">
        <v>20</v>
      </c>
      <c r="M5" s="76">
        <f>Daily!B260</f>
        <v>-0.20242076412222931</v>
      </c>
      <c r="N5" s="76">
        <f>Daily!C260</f>
        <v>-0.12342546096567752</v>
      </c>
      <c r="O5" s="76">
        <f>Daily!D260</f>
        <v>7.999627021327349E-2</v>
      </c>
      <c r="P5" s="76">
        <f>Daily!E260</f>
        <v>1.6137839455255998</v>
      </c>
      <c r="Q5" s="76">
        <f>Daily!F260</f>
        <v>0.98379693387659817</v>
      </c>
      <c r="R5" s="76">
        <f>Daily!G260</f>
        <v>0.15926499449093767</v>
      </c>
      <c r="S5" s="76">
        <f>Daily!H260</f>
        <v>-0.25242358681096722</v>
      </c>
      <c r="T5" s="76">
        <f>Daily!I260</f>
        <v>-8.5701120025977073E-2</v>
      </c>
      <c r="U5" s="76">
        <f>Daily!J260</f>
        <v>-4.2536846867795464E-2</v>
      </c>
      <c r="V5" s="76">
        <f>Daily!K260</f>
        <v>0.40600183191414452</v>
      </c>
      <c r="W5" s="76">
        <f>Daily!L260</f>
        <v>0.1538520210578862</v>
      </c>
    </row>
    <row r="6" spans="1:23" ht="16" x14ac:dyDescent="0.2">
      <c r="A6" s="109">
        <f>Daily!B6/Daily!B7-1</f>
        <v>7.0846617074038498E-4</v>
      </c>
      <c r="B6" s="110">
        <f>(Daily!F6/Daily!F7)-1</f>
        <v>1.8296973961998697E-2</v>
      </c>
      <c r="C6" s="110">
        <f>Daily!J6/Daily!J7-1</f>
        <v>1.4959016393442548E-2</v>
      </c>
      <c r="D6" s="110">
        <f>(Daily!N6/Daily!N7)-1</f>
        <v>0</v>
      </c>
      <c r="E6" s="110">
        <f>Daily!R6/Daily!R7-1</f>
        <v>3.6902454780361582E-2</v>
      </c>
      <c r="F6" s="110">
        <f>Daily!V6/Daily!V7-1</f>
        <v>7.3269327943406015E-3</v>
      </c>
      <c r="G6" s="110">
        <f>Daily!Z6/Daily!Z7-1</f>
        <v>-6.830601092896238E-3</v>
      </c>
      <c r="H6" s="110">
        <f>Daily!AD6/Daily!AD7-1</f>
        <v>9.9910793933988273E-3</v>
      </c>
      <c r="I6" s="110">
        <f>Daily!AH6/Daily!AH7-1</f>
        <v>3.6658214792212762E-2</v>
      </c>
      <c r="J6" s="111">
        <f>Daily!AL6/Daily!AL7-1</f>
        <v>1.3458585493631992E-2</v>
      </c>
      <c r="L6" s="75" t="s">
        <v>37</v>
      </c>
      <c r="M6" s="76">
        <f t="shared" ref="M6:V6" si="1">_xlfn.VAR.S(A3:A250)</f>
        <v>3.5107214430628102E-4</v>
      </c>
      <c r="N6" s="76">
        <f t="shared" si="1"/>
        <v>1.9281213161210001E-4</v>
      </c>
      <c r="O6" s="76">
        <f t="shared" si="1"/>
        <v>3.5241627717159929E-4</v>
      </c>
      <c r="P6" s="76">
        <f t="shared" si="1"/>
        <v>1.1580188341996345E-3</v>
      </c>
      <c r="Q6" s="76">
        <f t="shared" si="1"/>
        <v>7.6836430201939127E-4</v>
      </c>
      <c r="R6" s="76">
        <f t="shared" si="1"/>
        <v>5.4057438508115744E-4</v>
      </c>
      <c r="S6" s="76">
        <f t="shared" si="1"/>
        <v>1.5308900860740958E-3</v>
      </c>
      <c r="T6" s="76">
        <f t="shared" si="1"/>
        <v>7.125053678661104E-4</v>
      </c>
      <c r="U6" s="76">
        <f t="shared" si="1"/>
        <v>5.3265404684557172E-4</v>
      </c>
      <c r="V6" s="76">
        <f t="shared" si="1"/>
        <v>1.436955160020267E-3</v>
      </c>
      <c r="W6" s="76">
        <f>M26</f>
        <v>2.155695745640334E-4</v>
      </c>
    </row>
    <row r="7" spans="1:23" ht="16" x14ac:dyDescent="0.2">
      <c r="A7" s="109">
        <f>Daily!B7/Daily!B8-1</f>
        <v>1.7602883748873532E-2</v>
      </c>
      <c r="B7" s="110">
        <f>(Daily!F7/Daily!F8)-1</f>
        <v>9.2329545454545858E-3</v>
      </c>
      <c r="C7" s="110">
        <f>Daily!J7/Daily!J8-1</f>
        <v>1.7726798748696648E-2</v>
      </c>
      <c r="D7" s="110">
        <f>(Daily!N7/Daily!N8)-1</f>
        <v>0.12932511133949998</v>
      </c>
      <c r="E7" s="110">
        <f>Daily!R7/Daily!R8-1</f>
        <v>3.4284043930346231E-2</v>
      </c>
      <c r="F7" s="110">
        <f>Daily!V7/Daily!V8-1</f>
        <v>4.1167960015783267E-2</v>
      </c>
      <c r="G7" s="110">
        <f>Daily!Z7/Daily!Z8-1</f>
        <v>2.0920502092050208E-2</v>
      </c>
      <c r="H7" s="110">
        <f>Daily!AD7/Daily!AD8-1</f>
        <v>2.8251696936341997E-2</v>
      </c>
      <c r="I7" s="110">
        <f>Daily!AH7/Daily!AH8-1</f>
        <v>1.0070755740764881E-2</v>
      </c>
      <c r="J7" s="111">
        <f>Daily!AL7/Daily!AL8-1</f>
        <v>-1.9832326692510449E-3</v>
      </c>
      <c r="L7" s="75" t="s">
        <v>38</v>
      </c>
      <c r="M7" s="76">
        <f t="shared" ref="M7:V7" si="2">M6*$M$21</f>
        <v>8.7065891787957692E-2</v>
      </c>
      <c r="N7" s="76">
        <f t="shared" si="2"/>
        <v>4.7817408639800801E-2</v>
      </c>
      <c r="O7" s="76">
        <f t="shared" si="2"/>
        <v>8.7399236738556624E-2</v>
      </c>
      <c r="P7" s="76">
        <f t="shared" si="2"/>
        <v>0.28718867088150934</v>
      </c>
      <c r="Q7" s="76">
        <f t="shared" si="2"/>
        <v>0.19055434690080902</v>
      </c>
      <c r="R7" s="76">
        <f t="shared" si="2"/>
        <v>0.13406244750012705</v>
      </c>
      <c r="S7" s="76">
        <f t="shared" si="2"/>
        <v>0.37966074134637573</v>
      </c>
      <c r="T7" s="76">
        <f t="shared" si="2"/>
        <v>0.17670133123079537</v>
      </c>
      <c r="U7" s="76">
        <f t="shared" si="2"/>
        <v>0.13209820361770178</v>
      </c>
      <c r="V7" s="76">
        <f t="shared" si="2"/>
        <v>0.35636487968502623</v>
      </c>
      <c r="W7" s="76">
        <f>M27</f>
        <v>5.3461254491880286E-2</v>
      </c>
    </row>
    <row r="8" spans="1:23" ht="16" x14ac:dyDescent="0.2">
      <c r="A8" s="109">
        <f>Daily!B8/Daily!B9-1</f>
        <v>2.5569932224275949E-2</v>
      </c>
      <c r="B8" s="110">
        <f>(Daily!F8/Daily!F9)-1</f>
        <v>-7.2786844451818711E-3</v>
      </c>
      <c r="C8" s="110">
        <f>Daily!J8/Daily!J9-1</f>
        <v>1.3099514050285199E-2</v>
      </c>
      <c r="D8" s="110">
        <f>(Daily!N8/Daily!N9)-1</f>
        <v>1.9737991266375543E-2</v>
      </c>
      <c r="E8" s="110">
        <f>Daily!R8/Daily!R9-1</f>
        <v>3.9772480569666868E-2</v>
      </c>
      <c r="F8" s="110">
        <f>Daily!V8/Daily!V9-1</f>
        <v>2.5907434894076209E-2</v>
      </c>
      <c r="G8" s="110">
        <f>Daily!Z8/Daily!Z9-1</f>
        <v>1.1283497884344129E-2</v>
      </c>
      <c r="H8" s="110">
        <f>Daily!AD8/Daily!AD9-1</f>
        <v>3.1284504968716043E-3</v>
      </c>
      <c r="I8" s="110">
        <f>Daily!AH8/Daily!AH9-1</f>
        <v>3.7983238713165779E-2</v>
      </c>
      <c r="J8" s="111">
        <f>Daily!AL8/Daily!AL9-1</f>
        <v>3.1235474574695665E-2</v>
      </c>
    </row>
    <row r="9" spans="1:23" ht="22" x14ac:dyDescent="0.25">
      <c r="A9" s="109">
        <f>Daily!B9/Daily!B10-1</f>
        <v>2.780352177942591E-3</v>
      </c>
      <c r="B9" s="110">
        <f>(Daily!F9/Daily!F10)-1</f>
        <v>7.0796090552169844E-3</v>
      </c>
      <c r="C9" s="110">
        <f>Daily!J9/Daily!J10-1</f>
        <v>-4.2871587462082861E-2</v>
      </c>
      <c r="D9" s="110">
        <f>(Daily!N9/Daily!N10)-1</f>
        <v>2.02263209480531E-2</v>
      </c>
      <c r="E9" s="110">
        <f>Daily!R9/Daily!R10-1</f>
        <v>-3.6319511276622474E-2</v>
      </c>
      <c r="F9" s="110">
        <f>Daily!V9/Daily!V10-1</f>
        <v>-1.4756713639989427E-2</v>
      </c>
      <c r="G9" s="110">
        <f>Daily!Z9/Daily!Z10-1</f>
        <v>-1.1157601115760141E-2</v>
      </c>
      <c r="H9" s="110">
        <f>Daily!AD9/Daily!AD10-1</f>
        <v>-1.3614086041023765E-2</v>
      </c>
      <c r="I9" s="110">
        <f>Daily!AH9/Daily!AH10-1</f>
        <v>-2.0824141886526037E-2</v>
      </c>
      <c r="J9" s="111">
        <f>Daily!AL9/Daily!AL10-1</f>
        <v>-5.9127088253301929E-2</v>
      </c>
      <c r="L9" s="127" t="s">
        <v>39</v>
      </c>
      <c r="M9" s="128"/>
      <c r="N9" s="128"/>
      <c r="O9" s="128"/>
      <c r="P9" s="128"/>
      <c r="Q9" s="128"/>
      <c r="R9" s="128"/>
      <c r="S9" s="128"/>
      <c r="T9" s="128"/>
      <c r="U9" s="128"/>
      <c r="V9" s="129"/>
    </row>
    <row r="10" spans="1:23" ht="17" x14ac:dyDescent="0.2">
      <c r="A10" s="109">
        <f>Daily!B10/Daily!B11-1</f>
        <v>1.0930668332292282E-2</v>
      </c>
      <c r="B10" s="110">
        <f>(Daily!F10/Daily!F11)-1</f>
        <v>2.2572447519593419E-2</v>
      </c>
      <c r="C10" s="110">
        <f>Daily!J10/Daily!J11-1</f>
        <v>1.7908604363935821E-2</v>
      </c>
      <c r="D10" s="110">
        <f>(Daily!N10/Daily!N11)-1</f>
        <v>4.0033361134278689E-2</v>
      </c>
      <c r="E10" s="110">
        <f>Daily!R10/Daily!R11-1</f>
        <v>6.8541536260395386E-2</v>
      </c>
      <c r="F10" s="110">
        <f>Daily!V10/Daily!V11-1</f>
        <v>5.480550728512279E-3</v>
      </c>
      <c r="G10" s="110">
        <f>Daily!Z10/Daily!Z11-1</f>
        <v>-2.5815217391304435E-2</v>
      </c>
      <c r="H10" s="110">
        <f>Daily!AD10/Daily!AD11-1</f>
        <v>2.1130676552363337E-2</v>
      </c>
      <c r="I10" s="110">
        <f>Daily!AH10/Daily!AH11-1</f>
        <v>3.1022561863173204E-2</v>
      </c>
      <c r="J10" s="111">
        <f>Daily!AL10/Daily!AL11-1</f>
        <v>0.18722741433021817</v>
      </c>
      <c r="L10" s="136"/>
      <c r="M10" s="137" t="s">
        <v>8</v>
      </c>
      <c r="N10" s="137" t="s">
        <v>9</v>
      </c>
      <c r="O10" s="137" t="s">
        <v>10</v>
      </c>
      <c r="P10" s="137" t="s">
        <v>42</v>
      </c>
      <c r="Q10" s="137" t="s">
        <v>12</v>
      </c>
      <c r="R10" s="137" t="s">
        <v>13</v>
      </c>
      <c r="S10" s="137" t="s">
        <v>32</v>
      </c>
      <c r="T10" s="137" t="s">
        <v>33</v>
      </c>
      <c r="U10" s="137" t="s">
        <v>34</v>
      </c>
      <c r="V10" s="137" t="s">
        <v>26</v>
      </c>
    </row>
    <row r="11" spans="1:23" ht="16" x14ac:dyDescent="0.2">
      <c r="A11" s="109">
        <f>Daily!B11/Daily!B12-1</f>
        <v>-1.4647956671590356E-2</v>
      </c>
      <c r="B11" s="110">
        <f>(Daily!F11/Daily!F12)-1</f>
        <v>-6.2392563825047764E-3</v>
      </c>
      <c r="C11" s="110">
        <f>Daily!J11/Daily!J12-1</f>
        <v>-1.380430369468133E-2</v>
      </c>
      <c r="D11" s="110">
        <f>(Daily!N11/Daily!N12)-1</f>
        <v>-4.3605424089337985E-2</v>
      </c>
      <c r="E11" s="110">
        <f>Daily!R11/Daily!R12-1</f>
        <v>-9.7999677367317295E-2</v>
      </c>
      <c r="F11" s="110">
        <f>Daily!V11/Daily!V12-1</f>
        <v>-6.8252584381616632E-2</v>
      </c>
      <c r="G11" s="110">
        <f>Daily!Z11/Daily!Z12-1</f>
        <v>-6.9532237673830544E-2</v>
      </c>
      <c r="H11" s="110">
        <f>Daily!AD11/Daily!AD12-1</f>
        <v>1.3526207026113291E-2</v>
      </c>
      <c r="I11" s="110">
        <f>Daily!AH11/Daily!AH12-1</f>
        <v>-2.7299677005442224E-2</v>
      </c>
      <c r="J11" s="111">
        <f>Daily!AL11/Daily!AL12-1</f>
        <v>-1.3723883654240154E-2</v>
      </c>
      <c r="L11" s="135" t="s">
        <v>8</v>
      </c>
      <c r="M11" s="138">
        <f>_xlfn.VAR.S(A3:A250)</f>
        <v>3.5107214430628102E-4</v>
      </c>
      <c r="N11" s="78">
        <f t="shared" ref="N11:V11" si="3">_xlfn.COVARIANCE.S($A$3:$A$250,B3:B250)</f>
        <v>6.8773060524163332E-5</v>
      </c>
      <c r="O11" s="78">
        <f t="shared" si="3"/>
        <v>6.9410057059653146E-5</v>
      </c>
      <c r="P11" s="78">
        <f t="shared" si="3"/>
        <v>2.0746096630609037E-4</v>
      </c>
      <c r="Q11" s="78">
        <f t="shared" si="3"/>
        <v>2.2032583144633526E-4</v>
      </c>
      <c r="R11" s="78">
        <f t="shared" si="3"/>
        <v>2.1687890350571398E-4</v>
      </c>
      <c r="S11" s="78">
        <f t="shared" si="3"/>
        <v>1.8957614603006692E-4</v>
      </c>
      <c r="T11" s="78">
        <f t="shared" si="3"/>
        <v>1.3667141704078561E-4</v>
      </c>
      <c r="U11" s="78">
        <f t="shared" si="3"/>
        <v>1.9840931918249259E-4</v>
      </c>
      <c r="V11" s="78">
        <f t="shared" si="3"/>
        <v>-3.4442820728867734E-5</v>
      </c>
    </row>
    <row r="12" spans="1:23" ht="16" x14ac:dyDescent="0.2">
      <c r="A12" s="109">
        <f>Daily!B12/Daily!B13-1</f>
        <v>-4.4122837980938967E-2</v>
      </c>
      <c r="B12" s="110">
        <f>(Daily!F12/Daily!F13)-1</f>
        <v>2.8305099174257276E-3</v>
      </c>
      <c r="C12" s="110">
        <f>Daily!J12/Daily!J13-1</f>
        <v>-3.9204212990052723E-2</v>
      </c>
      <c r="D12" s="110">
        <f>(Daily!N12/Daily!N13)-1</f>
        <v>-5.9593265544257368E-2</v>
      </c>
      <c r="E12" s="110">
        <f>Daily!R12/Daily!R13-1</f>
        <v>-6.1077662917944697E-2</v>
      </c>
      <c r="F12" s="110">
        <f>Daily!V12/Daily!V13-1</f>
        <v>-8.6575654152445947E-2</v>
      </c>
      <c r="G12" s="110">
        <f>Daily!Z12/Daily!Z13-1</f>
        <v>-3.4188034188034067E-2</v>
      </c>
      <c r="H12" s="110">
        <f>Daily!AD12/Daily!AD13-1</f>
        <v>-1.5535417051969813E-2</v>
      </c>
      <c r="I12" s="110">
        <f>Daily!AH12/Daily!AH13-1</f>
        <v>-7.1102708478895327E-2</v>
      </c>
      <c r="J12" s="111">
        <f>Daily!AL12/Daily!AL13-1</f>
        <v>3.5309087053334798E-2</v>
      </c>
      <c r="L12" s="135" t="s">
        <v>9</v>
      </c>
      <c r="M12" s="78">
        <f t="shared" ref="M12:M20" si="4">INDEX($M$11:$V$20, COLUMN(M12)-COLUMN($M$11)+1, ROW(M12)-ROW($M$11)+1)</f>
        <v>6.8773060524163332E-5</v>
      </c>
      <c r="N12" s="138">
        <f>_xlfn.VAR.S(B3:B250)</f>
        <v>1.9281213161210001E-4</v>
      </c>
      <c r="O12" s="78">
        <f t="shared" ref="O12:V12" si="5">_xlfn.COVARIANCE.S($B$3:$B$250,C3:C250)</f>
        <v>1.7809342733380412E-5</v>
      </c>
      <c r="P12" s="78">
        <f t="shared" si="5"/>
        <v>9.6940505418413288E-5</v>
      </c>
      <c r="Q12" s="78">
        <f t="shared" si="5"/>
        <v>9.9693492642023633E-5</v>
      </c>
      <c r="R12" s="78">
        <f t="shared" si="5"/>
        <v>7.9478390766666204E-5</v>
      </c>
      <c r="S12" s="78">
        <f t="shared" si="5"/>
        <v>6.5165220033740133E-5</v>
      </c>
      <c r="T12" s="78">
        <f t="shared" si="5"/>
        <v>7.0296180015742553E-5</v>
      </c>
      <c r="U12" s="78">
        <f t="shared" si="5"/>
        <v>4.3481989187724563E-5</v>
      </c>
      <c r="V12" s="78">
        <f t="shared" si="5"/>
        <v>9.1159417933270019E-6</v>
      </c>
    </row>
    <row r="13" spans="1:23" ht="16" x14ac:dyDescent="0.2">
      <c r="A13" s="109">
        <f>Daily!B13/Daily!B14-1</f>
        <v>-1.8790369935408613E-3</v>
      </c>
      <c r="B13" s="110">
        <f>(Daily!F13/Daily!F14)-1</f>
        <v>1.8533370905859048E-2</v>
      </c>
      <c r="C13" s="110">
        <f>Daily!J13/Daily!J14-1</f>
        <v>-2.7503793626707185E-2</v>
      </c>
      <c r="D13" s="110">
        <f>(Daily!N13/Daily!N14)-1</f>
        <v>2.9959653189115087E-2</v>
      </c>
      <c r="E13" s="110">
        <f>Daily!R13/Daily!R14-1</f>
        <v>-7.0311325011279679E-3</v>
      </c>
      <c r="F13" s="110">
        <f>Daily!V13/Daily!V14-1</f>
        <v>-3.9659128154703294E-2</v>
      </c>
      <c r="G13" s="110">
        <f>Daily!Z13/Daily!Z14-1</f>
        <v>-3.6496350364965124E-3</v>
      </c>
      <c r="H13" s="110">
        <f>Daily!AD13/Daily!AD14-1</f>
        <v>1.0654205607476763E-2</v>
      </c>
      <c r="I13" s="110">
        <f>Daily!AH13/Daily!AH14-1</f>
        <v>-2.9245132460899992E-2</v>
      </c>
      <c r="J13" s="111">
        <f>Daily!AL13/Daily!AL14-1</f>
        <v>-7.3575638506876206E-2</v>
      </c>
      <c r="L13" s="135" t="s">
        <v>29</v>
      </c>
      <c r="M13" s="78">
        <f t="shared" si="4"/>
        <v>6.9410057059653146E-5</v>
      </c>
      <c r="N13" s="78">
        <f t="shared" ref="N13:N20" si="6">INDEX($M$11:$V$20, COLUMN(N13)-COLUMN($M$11)+1, ROW(N13)-ROW($M$11)+1)</f>
        <v>1.7809342733380412E-5</v>
      </c>
      <c r="O13" s="138">
        <f>_xlfn.VAR.S(C3:C250)</f>
        <v>3.5241627717159929E-4</v>
      </c>
      <c r="P13" s="78">
        <f t="shared" ref="P13:V13" si="7">_xlfn.COVARIANCE.S($C$3:$C$250,D3:D250)</f>
        <v>1.354636299583523E-4</v>
      </c>
      <c r="Q13" s="78">
        <f t="shared" si="7"/>
        <v>1.3199370402956084E-4</v>
      </c>
      <c r="R13" s="78">
        <f t="shared" si="7"/>
        <v>1.4240806830119319E-4</v>
      </c>
      <c r="S13" s="78">
        <f t="shared" si="7"/>
        <v>1.3702013094001527E-4</v>
      </c>
      <c r="T13" s="78">
        <f t="shared" si="7"/>
        <v>3.4653218670239863E-5</v>
      </c>
      <c r="U13" s="78">
        <f t="shared" si="7"/>
        <v>1.2922726551697767E-4</v>
      </c>
      <c r="V13" s="78">
        <f t="shared" si="7"/>
        <v>2.6671534882816118E-5</v>
      </c>
    </row>
    <row r="14" spans="1:23" ht="16" x14ac:dyDescent="0.2">
      <c r="A14" s="109">
        <f>Daily!B14/Daily!B15-1</f>
        <v>1.3992259601071755E-2</v>
      </c>
      <c r="B14" s="110">
        <f>(Daily!F14/Daily!F15)-1</f>
        <v>-4.0371329879101969E-3</v>
      </c>
      <c r="C14" s="110">
        <f>Daily!J14/Daily!J15-1</f>
        <v>3.8080731150038627E-3</v>
      </c>
      <c r="D14" s="110">
        <f>(Daily!N14/Daily!N15)-1</f>
        <v>1.0145681581685828E-2</v>
      </c>
      <c r="E14" s="110">
        <f>Daily!R14/Daily!R15-1</f>
        <v>4.1469240709558708E-2</v>
      </c>
      <c r="F14" s="110">
        <f>Daily!V14/Daily!V15-1</f>
        <v>5.4656755574988836E-4</v>
      </c>
      <c r="G14" s="110">
        <f>Daily!Z14/Daily!Z15-1</f>
        <v>1.4814814814814836E-2</v>
      </c>
      <c r="H14" s="110">
        <f>Daily!AD14/Daily!AD15-1</f>
        <v>7.532956685499137E-3</v>
      </c>
      <c r="I14" s="110">
        <f>Daily!AH14/Daily!AH15-1</f>
        <v>1.035997903817476E-2</v>
      </c>
      <c r="J14" s="111">
        <f>Daily!AL14/Daily!AL15-1</f>
        <v>-7.806556783191454E-2</v>
      </c>
      <c r="L14" s="135" t="s">
        <v>30</v>
      </c>
      <c r="M14" s="78">
        <f t="shared" si="4"/>
        <v>2.0746096630609037E-4</v>
      </c>
      <c r="N14" s="78">
        <f t="shared" si="6"/>
        <v>9.6940505418413288E-5</v>
      </c>
      <c r="O14" s="78">
        <f t="shared" ref="O14:O20" si="8">INDEX($M$11:$V$20, COLUMN(O14)-COLUMN($M$11)+1, ROW(O14)-ROW($M$11)+1)</f>
        <v>1.354636299583523E-4</v>
      </c>
      <c r="P14" s="138">
        <f>_xlfn.VAR.S(D3:D250)</f>
        <v>1.1580188341996345E-3</v>
      </c>
      <c r="Q14" s="78">
        <f t="shared" ref="Q14:V14" si="9">_xlfn.COVARIANCE.S($D$3:$D$250,E3:E250)</f>
        <v>3.5893163298188294E-4</v>
      </c>
      <c r="R14" s="78">
        <f t="shared" si="9"/>
        <v>3.3388725411694976E-4</v>
      </c>
      <c r="S14" s="78">
        <f t="shared" si="9"/>
        <v>4.6139703698216858E-4</v>
      </c>
      <c r="T14" s="78">
        <f t="shared" si="9"/>
        <v>2.6092692289430202E-4</v>
      </c>
      <c r="U14" s="78">
        <f t="shared" si="9"/>
        <v>2.9765022805308374E-4</v>
      </c>
      <c r="V14" s="78">
        <f t="shared" si="9"/>
        <v>4.0326973257908761E-5</v>
      </c>
    </row>
    <row r="15" spans="1:23" ht="16" x14ac:dyDescent="0.2">
      <c r="A15" s="109">
        <f>Daily!B15/Daily!B16-1</f>
        <v>-2.9078506185686193E-2</v>
      </c>
      <c r="B15" s="110">
        <f>(Daily!F15/Daily!F16)-1</f>
        <v>-1.0531262683442622E-2</v>
      </c>
      <c r="C15" s="110">
        <f>Daily!J15/Daily!J16-1</f>
        <v>1.3346043851287792E-3</v>
      </c>
      <c r="D15" s="110">
        <f>(Daily!N15/Daily!N16)-1</f>
        <v>8.6591445814745427E-3</v>
      </c>
      <c r="E15" s="110">
        <f>Daily!R15/Daily!R16-1</f>
        <v>-8.0792386871237909E-3</v>
      </c>
      <c r="F15" s="110">
        <f>Daily!V15/Daily!V16-1</f>
        <v>-1.294777729823049E-2</v>
      </c>
      <c r="G15" s="110">
        <f>Daily!Z15/Daily!Z16-1</f>
        <v>0.19117647058823528</v>
      </c>
      <c r="H15" s="110">
        <f>Daily!AD15/Daily!AD16-1</f>
        <v>2.7794982966862891E-2</v>
      </c>
      <c r="I15" s="110">
        <f>Daily!AH15/Daily!AH16-1</f>
        <v>6.8593229969964309E-3</v>
      </c>
      <c r="J15" s="111">
        <f>Daily!AL15/Daily!AL16-1</f>
        <v>2.451202905129346E-3</v>
      </c>
      <c r="L15" s="135" t="s">
        <v>12</v>
      </c>
      <c r="M15" s="78">
        <f t="shared" si="4"/>
        <v>2.2032583144633526E-4</v>
      </c>
      <c r="N15" s="78">
        <f t="shared" si="6"/>
        <v>9.9693492642023633E-5</v>
      </c>
      <c r="O15" s="78">
        <f t="shared" si="8"/>
        <v>1.3199370402956084E-4</v>
      </c>
      <c r="P15" s="78">
        <f t="shared" ref="P15:P20" si="10">INDEX($M$11:$V$20, COLUMN(P15)-COLUMN($M$11)+1, ROW(P15)-ROW($M$11)+1)</f>
        <v>3.5893163298188294E-4</v>
      </c>
      <c r="Q15" s="138">
        <f>_xlfn.VAR.S(E3:E250)</f>
        <v>7.6836430201939127E-4</v>
      </c>
      <c r="R15" s="78">
        <f t="shared" ref="R15:V15" si="11">_xlfn.COVARIANCE.S($E$3:$E$250,F3:F250)</f>
        <v>3.1273521014452095E-4</v>
      </c>
      <c r="S15" s="78">
        <f t="shared" si="11"/>
        <v>3.1735710973122643E-4</v>
      </c>
      <c r="T15" s="78">
        <f t="shared" si="11"/>
        <v>2.5230939315640743E-4</v>
      </c>
      <c r="U15" s="78">
        <f t="shared" si="11"/>
        <v>3.1792637024131412E-4</v>
      </c>
      <c r="V15" s="78">
        <f t="shared" si="11"/>
        <v>-1.4666940058183128E-5</v>
      </c>
    </row>
    <row r="16" spans="1:23" ht="16" x14ac:dyDescent="0.2">
      <c r="A16" s="109">
        <f>Daily!B16/Daily!B17-1</f>
        <v>2.0169851380042569E-2</v>
      </c>
      <c r="B16" s="110">
        <f>(Daily!F16/Daily!F17)-1</f>
        <v>1.0906291433214754E-3</v>
      </c>
      <c r="C16" s="110">
        <f>Daily!J16/Daily!J17-1</f>
        <v>-3.6554004408523078E-2</v>
      </c>
      <c r="D16" s="110">
        <f>(Daily!N16/Daily!N17)-1</f>
        <v>-6.4308681672025081E-3</v>
      </c>
      <c r="E16" s="110">
        <f>Daily!R16/Daily!R17-1</f>
        <v>-6.9867639638243606E-4</v>
      </c>
      <c r="F16" s="110">
        <f>Daily!V16/Daily!V17-1</f>
        <v>-1.8947814120885087E-2</v>
      </c>
      <c r="G16" s="110">
        <f>Daily!Z16/Daily!Z17-1</f>
        <v>-1.7341040462427793E-2</v>
      </c>
      <c r="H16" s="110">
        <f>Daily!AD16/Daily!AD17-1</f>
        <v>9.1019180436735514E-3</v>
      </c>
      <c r="I16" s="110">
        <f>Daily!AH16/Daily!AH17-1</f>
        <v>1.7384481975471822E-2</v>
      </c>
      <c r="J16" s="111">
        <f>Daily!AL16/Daily!AL17-1</f>
        <v>1.6331426462447007E-2</v>
      </c>
      <c r="L16" s="135" t="s">
        <v>31</v>
      </c>
      <c r="M16" s="78">
        <f t="shared" si="4"/>
        <v>2.1687890350571398E-4</v>
      </c>
      <c r="N16" s="78">
        <f t="shared" si="6"/>
        <v>7.9478390766666204E-5</v>
      </c>
      <c r="O16" s="78">
        <f t="shared" si="8"/>
        <v>1.4240806830119319E-4</v>
      </c>
      <c r="P16" s="78">
        <f t="shared" si="10"/>
        <v>3.3388725411694976E-4</v>
      </c>
      <c r="Q16" s="78">
        <f t="shared" ref="Q16:Q20" si="12">INDEX($M$11:$V$20, COLUMN(Q16)-COLUMN($M$11)+1, ROW(Q16)-ROW($M$11)+1)</f>
        <v>3.1273521014452095E-4</v>
      </c>
      <c r="R16" s="138">
        <f>_xlfn.VAR.S(F3:F250)</f>
        <v>5.4057438508115744E-4</v>
      </c>
      <c r="S16" s="78">
        <f t="shared" ref="S16:V16" si="13">_xlfn.COVARIANCE.S($F$3:$F$250,G3:G250)</f>
        <v>3.2775665515032712E-4</v>
      </c>
      <c r="T16" s="78">
        <f t="shared" si="13"/>
        <v>1.5612918800277889E-4</v>
      </c>
      <c r="U16" s="78">
        <f t="shared" si="13"/>
        <v>3.0206553790228463E-4</v>
      </c>
      <c r="V16" s="78">
        <f t="shared" si="13"/>
        <v>-3.3160176276692246E-5</v>
      </c>
    </row>
    <row r="17" spans="1:22" ht="16" x14ac:dyDescent="0.2">
      <c r="A17" s="109">
        <f>Daily!B17/Daily!B18-1</f>
        <v>-3.6432013162533972E-3</v>
      </c>
      <c r="B17" s="110">
        <f>(Daily!F17/Daily!F18)-1</f>
        <v>6.4352280309061261E-3</v>
      </c>
      <c r="C17" s="110">
        <f>Daily!J17/Daily!J18-1</f>
        <v>1.7950635751682986E-2</v>
      </c>
      <c r="D17" s="110">
        <f>(Daily!N17/Daily!N18)-1</f>
        <v>6.9523189887535919E-2</v>
      </c>
      <c r="E17" s="110">
        <f>Daily!R17/Daily!R18-1</f>
        <v>1.7335334070446962E-2</v>
      </c>
      <c r="F17" s="110">
        <f>Daily!V17/Daily!V18-1</f>
        <v>1.7666702574598903E-2</v>
      </c>
      <c r="G17" s="110">
        <f>Daily!Z17/Daily!Z18-1</f>
        <v>-1.7045454545454586E-2</v>
      </c>
      <c r="H17" s="110">
        <f>Daily!AD17/Daily!AD18-1</f>
        <v>2.0653084007814737E-2</v>
      </c>
      <c r="I17" s="110">
        <f>Daily!AH17/Daily!AH18-1</f>
        <v>1.0220256966460894E-2</v>
      </c>
      <c r="J17" s="111">
        <f>Daily!AL17/Daily!AL18-1</f>
        <v>-1.1762560408498324E-2</v>
      </c>
      <c r="L17" s="135" t="s">
        <v>32</v>
      </c>
      <c r="M17" s="78">
        <f t="shared" si="4"/>
        <v>1.8957614603006692E-4</v>
      </c>
      <c r="N17" s="78">
        <f t="shared" si="6"/>
        <v>6.5165220033740133E-5</v>
      </c>
      <c r="O17" s="78">
        <f t="shared" si="8"/>
        <v>1.3702013094001527E-4</v>
      </c>
      <c r="P17" s="78">
        <f t="shared" si="10"/>
        <v>4.6139703698216858E-4</v>
      </c>
      <c r="Q17" s="78">
        <f t="shared" si="12"/>
        <v>3.1735710973122643E-4</v>
      </c>
      <c r="R17" s="78">
        <f t="shared" ref="R17:R20" si="14">INDEX($M$11:$V$20, COLUMN(R17)-COLUMN($M$11)+1, ROW(R17)-ROW($M$11)+1)</f>
        <v>3.2775665515032712E-4</v>
      </c>
      <c r="S17" s="138">
        <f>_xlfn.VAR.S(G3:G250)</f>
        <v>1.5308900860740958E-3</v>
      </c>
      <c r="T17" s="78">
        <f t="shared" ref="T17:V17" si="15">_xlfn.COVARIANCE.S($G$3:$G$250,H3:H250)</f>
        <v>3.2796550526726211E-4</v>
      </c>
      <c r="U17" s="78">
        <f t="shared" si="15"/>
        <v>3.8940194726876624E-4</v>
      </c>
      <c r="V17" s="78">
        <f t="shared" si="15"/>
        <v>-9.3466084173800433E-5</v>
      </c>
    </row>
    <row r="18" spans="1:22" ht="16" x14ac:dyDescent="0.2">
      <c r="A18" s="109">
        <f>Daily!B18/Daily!B19-1</f>
        <v>-5.8998773292833206E-3</v>
      </c>
      <c r="B18" s="110">
        <f>(Daily!F18/Daily!F19)-1</f>
        <v>-3.2607529765096288E-3</v>
      </c>
      <c r="C18" s="110">
        <f>Daily!J18/Daily!J19-1</f>
        <v>-1.3284132841328455E-2</v>
      </c>
      <c r="D18" s="110">
        <f>(Daily!N18/Daily!N19)-1</f>
        <v>-1.2845215157353818E-2</v>
      </c>
      <c r="E18" s="110">
        <f>Daily!R18/Daily!R19-1</f>
        <v>-1.0162601626016232E-2</v>
      </c>
      <c r="F18" s="110">
        <f>Daily!V18/Daily!V19-1</f>
        <v>5.0887830229535691E-3</v>
      </c>
      <c r="G18" s="110">
        <f>Daily!Z18/Daily!Z19-1</f>
        <v>-1.5384615384615441E-2</v>
      </c>
      <c r="H18" s="110">
        <f>Daily!AD18/Daily!AD19-1</f>
        <v>-3.3673665960315957E-2</v>
      </c>
      <c r="I18" s="110">
        <f>Daily!AH18/Daily!AH19-1</f>
        <v>-1.0443756449948438E-2</v>
      </c>
      <c r="J18" s="111">
        <f>Daily!AL18/Daily!AL19-1</f>
        <v>-1.5794669299111552E-2</v>
      </c>
      <c r="L18" s="135" t="s">
        <v>33</v>
      </c>
      <c r="M18" s="78">
        <f t="shared" si="4"/>
        <v>1.3667141704078561E-4</v>
      </c>
      <c r="N18" s="78">
        <f t="shared" si="6"/>
        <v>7.0296180015742553E-5</v>
      </c>
      <c r="O18" s="78">
        <f t="shared" si="8"/>
        <v>3.4653218670239863E-5</v>
      </c>
      <c r="P18" s="78">
        <f t="shared" si="10"/>
        <v>2.6092692289430202E-4</v>
      </c>
      <c r="Q18" s="78">
        <f t="shared" si="12"/>
        <v>2.5230939315640743E-4</v>
      </c>
      <c r="R18" s="78">
        <f t="shared" si="14"/>
        <v>1.5612918800277889E-4</v>
      </c>
      <c r="S18" s="78">
        <f t="shared" ref="S18:S20" si="16">INDEX($M$11:$V$20, COLUMN(S18)-COLUMN($M$11)+1, ROW(S18)-ROW($M$11)+1)</f>
        <v>3.2796550526726211E-4</v>
      </c>
      <c r="T18" s="138">
        <f>_xlfn.VAR.S(H3:H250)</f>
        <v>7.125053678661104E-4</v>
      </c>
      <c r="U18" s="78">
        <f t="shared" ref="U18:V18" si="17">_xlfn.COVARIANCE.S($H$3:$H$250,I3:I250)</f>
        <v>1.9689444668090768E-4</v>
      </c>
      <c r="V18" s="78">
        <f t="shared" si="17"/>
        <v>-6.5112783533686076E-5</v>
      </c>
    </row>
    <row r="19" spans="1:22" ht="16" x14ac:dyDescent="0.2">
      <c r="A19" s="109">
        <f>Daily!B19/Daily!B20-1</f>
        <v>3.8702867530640006E-3</v>
      </c>
      <c r="B19" s="110">
        <f>(Daily!F19/Daily!F20)-1</f>
        <v>3.5522066738429281E-3</v>
      </c>
      <c r="C19" s="110">
        <f>Daily!J19/Daily!J20-1</f>
        <v>5.9391239792132566E-3</v>
      </c>
      <c r="D19" s="110">
        <f>(Daily!N19/Daily!N20)-1</f>
        <v>-4.2519546692436072E-2</v>
      </c>
      <c r="E19" s="110">
        <f>Daily!R19/Daily!R20-1</f>
        <v>-2.0370654005207434E-2</v>
      </c>
      <c r="F19" s="110">
        <f>Daily!V19/Daily!V20-1</f>
        <v>-2.2128110111169885E-2</v>
      </c>
      <c r="G19" s="110">
        <f>Daily!Z19/Daily!Z20-1</f>
        <v>-2.588555858310615E-2</v>
      </c>
      <c r="H19" s="110">
        <f>Daily!AD19/Daily!AD20-1</f>
        <v>-8.4049665711556365E-3</v>
      </c>
      <c r="I19" s="110">
        <f>Daily!AH19/Daily!AH20-1</f>
        <v>-6.4799245375877224E-3</v>
      </c>
      <c r="J19" s="111">
        <f>Daily!AL19/Daily!AL20-1</f>
        <v>-2.0481715893108321E-2</v>
      </c>
      <c r="L19" s="135" t="s">
        <v>34</v>
      </c>
      <c r="M19" s="78">
        <f t="shared" si="4"/>
        <v>1.9840931918249259E-4</v>
      </c>
      <c r="N19" s="78">
        <f t="shared" si="6"/>
        <v>4.3481989187724563E-5</v>
      </c>
      <c r="O19" s="78">
        <f t="shared" si="8"/>
        <v>1.2922726551697767E-4</v>
      </c>
      <c r="P19" s="78">
        <f t="shared" si="10"/>
        <v>2.9765022805308374E-4</v>
      </c>
      <c r="Q19" s="78">
        <f t="shared" si="12"/>
        <v>3.1792637024131412E-4</v>
      </c>
      <c r="R19" s="78">
        <f t="shared" si="14"/>
        <v>3.0206553790228463E-4</v>
      </c>
      <c r="S19" s="78">
        <f t="shared" si="16"/>
        <v>3.8940194726876624E-4</v>
      </c>
      <c r="T19" s="78">
        <f t="shared" ref="T19:T20" si="18">INDEX($M$11:$V$20, COLUMN(T19)-COLUMN($M$11)+1, ROW(T19)-ROW($M$11)+1)</f>
        <v>1.9689444668090768E-4</v>
      </c>
      <c r="U19" s="138">
        <f>_xlfn.VAR.S(I3:I250)</f>
        <v>5.3265404684557172E-4</v>
      </c>
      <c r="V19" s="78">
        <f>_xlfn.COVARIANCE.S($I$3:$I$250,J3:J250)</f>
        <v>5.0610437557228838E-5</v>
      </c>
    </row>
    <row r="20" spans="1:22" ht="16" x14ac:dyDescent="0.2">
      <c r="A20" s="109">
        <f>Daily!B20/Daily!B21-1</f>
        <v>6.373561522573068E-3</v>
      </c>
      <c r="B20" s="110">
        <f>(Daily!F20/Daily!F21)-1</f>
        <v>9.6070248652408985E-3</v>
      </c>
      <c r="C20" s="110">
        <f>Daily!J20/Daily!J21-1</f>
        <v>1.9296254256526479E-2</v>
      </c>
      <c r="D20" s="110">
        <f>(Daily!N20/Daily!N21)-1</f>
        <v>1.7611299839084493E-2</v>
      </c>
      <c r="E20" s="110">
        <f>Daily!R20/Daily!R21-1</f>
        <v>-4.8393857409595453E-3</v>
      </c>
      <c r="F20" s="110">
        <f>Daily!V20/Daily!V21-1</f>
        <v>1.0592766959126809E-2</v>
      </c>
      <c r="G20" s="110">
        <f>Daily!Z20/Daily!Z21-1</f>
        <v>-3.6745406824147064E-2</v>
      </c>
      <c r="H20" s="110">
        <f>Daily!AD20/Daily!AD21-1</f>
        <v>-1.3195098963242224E-2</v>
      </c>
      <c r="I20" s="110">
        <f>Daily!AH20/Daily!AH21-1</f>
        <v>5.8163517861564706E-3</v>
      </c>
      <c r="J20" s="111">
        <f>Daily!AL20/Daily!AL21-1</f>
        <v>-5.7419835943325781E-2</v>
      </c>
      <c r="L20" s="135" t="s">
        <v>26</v>
      </c>
      <c r="M20" s="78">
        <f t="shared" si="4"/>
        <v>-3.4442820728867734E-5</v>
      </c>
      <c r="N20" s="78">
        <f t="shared" si="6"/>
        <v>9.1159417933270019E-6</v>
      </c>
      <c r="O20" s="78">
        <f t="shared" si="8"/>
        <v>2.6671534882816118E-5</v>
      </c>
      <c r="P20" s="78">
        <f t="shared" si="10"/>
        <v>4.0326973257908761E-5</v>
      </c>
      <c r="Q20" s="78">
        <f t="shared" si="12"/>
        <v>-1.4666940058183128E-5</v>
      </c>
      <c r="R20" s="78">
        <f t="shared" si="14"/>
        <v>-3.3160176276692246E-5</v>
      </c>
      <c r="S20" s="78">
        <f t="shared" si="16"/>
        <v>-9.3466084173800433E-5</v>
      </c>
      <c r="T20" s="78">
        <f t="shared" si="18"/>
        <v>-6.5112783533686076E-5</v>
      </c>
      <c r="U20" s="78">
        <f t="array" ref="U20">INDEX($M$11:$V$20, COLUMN(U20)-COLUMN($M$11)+1, ROW(U20)-ROW($M$11)+1)</f>
        <v>5.0610437557228838E-5</v>
      </c>
      <c r="V20" s="138">
        <f>_xlfn.VAR.S(J3:J250)</f>
        <v>1.436955160020267E-3</v>
      </c>
    </row>
    <row r="21" spans="1:22" ht="16" x14ac:dyDescent="0.2">
      <c r="A21" s="109">
        <f>Daily!B21/Daily!B22-1</f>
        <v>1.1702191175592569E-2</v>
      </c>
      <c r="B21" s="110">
        <f>(Daily!F21/Daily!F22)-1</f>
        <v>5.7712486883527703E-3</v>
      </c>
      <c r="C21" s="110">
        <f>Daily!J21/Daily!J22-1</f>
        <v>-1.3805970149253666E-2</v>
      </c>
      <c r="D21" s="110">
        <f>(Daily!N21/Daily!N22)-1</f>
        <v>3.4782608695652195E-2</v>
      </c>
      <c r="E21" s="110">
        <f>Daily!R21/Daily!R22-1</f>
        <v>4.3957355398202003E-2</v>
      </c>
      <c r="F21" s="110">
        <f>Daily!V21/Daily!V22-1</f>
        <v>-7.3287307488050235E-3</v>
      </c>
      <c r="G21" s="110">
        <f>Daily!Z21/Daily!Z22-1</f>
        <v>4.9586776859504189E-2</v>
      </c>
      <c r="H21" s="110">
        <f>Daily!AD21/Daily!AD22-1</f>
        <v>4.0685812931575693E-2</v>
      </c>
      <c r="I21" s="110">
        <f>Daily!AH21/Daily!AH22-1</f>
        <v>2.8991043762468527E-2</v>
      </c>
      <c r="J21" s="111">
        <f>Daily!AL21/Daily!AL22-1</f>
        <v>-5.9303187546330127E-3</v>
      </c>
      <c r="L21" s="135" t="s">
        <v>5</v>
      </c>
      <c r="M21" s="77">
        <f>COUNT(A3:A250)</f>
        <v>248</v>
      </c>
    </row>
    <row r="22" spans="1:22" ht="16" x14ac:dyDescent="0.2">
      <c r="A22" s="109">
        <f>Daily!B22/Daily!B23-1</f>
        <v>5.2214620093626873E-3</v>
      </c>
      <c r="B22" s="110">
        <f>(Daily!F22/Daily!F23)-1</f>
        <v>2.8500021923094643E-3</v>
      </c>
      <c r="C22" s="110">
        <f>Daily!J22/Daily!J23-1</f>
        <v>8.6563793752352236E-3</v>
      </c>
      <c r="D22" s="110">
        <f>(Daily!N22/Daily!N23)-1</f>
        <v>-2.8595148049073149E-3</v>
      </c>
      <c r="E22" s="110">
        <f>Daily!R22/Daily!R23-1</f>
        <v>5.9626235543639439E-3</v>
      </c>
      <c r="F22" s="110">
        <f>Daily!V22/Daily!V23-1</f>
        <v>2.2147432417761292E-2</v>
      </c>
      <c r="G22" s="110">
        <f>Daily!Z22/Daily!Z23-1</f>
        <v>-2.4193548387096864E-2</v>
      </c>
      <c r="H22" s="110">
        <f>Daily!AD22/Daily!AD23-1</f>
        <v>-8.6240689925520808E-4</v>
      </c>
      <c r="I22" s="110">
        <f>Daily!AH22/Daily!AH23-1</f>
        <v>1.2985337747774883E-2</v>
      </c>
      <c r="J22" s="111">
        <f>Daily!AL22/Daily!AL23-1</f>
        <v>3.152081563296516E-2</v>
      </c>
    </row>
    <row r="23" spans="1:22" ht="16" x14ac:dyDescent="0.2">
      <c r="A23" s="109">
        <f>Daily!B23/Daily!B24-1</f>
        <v>1.8957925636007733E-2</v>
      </c>
      <c r="B23" s="110">
        <f>(Daily!F23/Daily!F24)-1</f>
        <v>2.9684029991865479E-3</v>
      </c>
      <c r="C23" s="110">
        <f>Daily!J23/Daily!J24-1</f>
        <v>1.7033492822966512E-2</v>
      </c>
      <c r="D23" s="110">
        <f>(Daily!N23/Daily!N24)-1</f>
        <v>4.3206312548113912E-2</v>
      </c>
      <c r="E23" s="110">
        <f>Daily!R23/Daily!R24-1</f>
        <v>4.4603294038960017E-2</v>
      </c>
      <c r="F23" s="110">
        <f>Daily!V23/Daily!V24-1</f>
        <v>1.1956521739131531E-3</v>
      </c>
      <c r="G23" s="110">
        <f>Daily!Z23/Daily!Z24-1</f>
        <v>4.788732394366213E-2</v>
      </c>
      <c r="H23" s="110">
        <f>Daily!AD23/Daily!AD24-1</f>
        <v>2.8090114053117343E-2</v>
      </c>
      <c r="I23" s="110">
        <f>Daily!AH23/Daily!AH24-1</f>
        <v>1.9386524211613132E-3</v>
      </c>
      <c r="J23" s="111">
        <f>Daily!AL23/Daily!AL24-1</f>
        <v>-7.002446637981885E-3</v>
      </c>
    </row>
    <row r="24" spans="1:22" ht="17" thickBot="1" x14ac:dyDescent="0.25">
      <c r="A24" s="109">
        <f>Daily!B24/Daily!B25-1</f>
        <v>1.7801568529814515E-2</v>
      </c>
      <c r="B24" s="110">
        <f>(Daily!F24/Daily!F25)-1</f>
        <v>2.4509472640850349E-2</v>
      </c>
      <c r="C24" s="110">
        <f>Daily!J24/Daily!J25-1</f>
        <v>5.3877236867423406E-3</v>
      </c>
      <c r="D24" s="110">
        <f>(Daily!N24/Daily!N25)-1</f>
        <v>2.8809028809028803E-2</v>
      </c>
      <c r="E24" s="110">
        <f>Daily!R24/Daily!R25-1</f>
        <v>6.4193247030561729E-2</v>
      </c>
      <c r="F24" s="110">
        <f>Daily!V24/Daily!V25-1</f>
        <v>2.9197896856471672E-2</v>
      </c>
      <c r="G24" s="110">
        <f>Daily!Z24/Daily!Z25-1</f>
        <v>2.3054755043227626E-2</v>
      </c>
      <c r="H24" s="110">
        <f>Daily!AD24/Daily!AD25-1</f>
        <v>1.1289533746331903E-2</v>
      </c>
      <c r="I24" s="110">
        <f>Daily!AH24/Daily!AH25-1</f>
        <v>1.0359536867763586E-2</v>
      </c>
      <c r="J24" s="111">
        <f>Daily!AL24/Daily!AL25-1</f>
        <v>8.5942818243702757E-3</v>
      </c>
    </row>
    <row r="25" spans="1:22" ht="19" thickBot="1" x14ac:dyDescent="0.25">
      <c r="A25" s="109">
        <f>Daily!B25/Daily!B26-1</f>
        <v>9.0440899384498508E-3</v>
      </c>
      <c r="B25" s="110">
        <f>(Daily!F25/Daily!F26)-1</f>
        <v>-5.265988437233915E-3</v>
      </c>
      <c r="C25" s="110">
        <f>Daily!J25/Daily!J26-1</f>
        <v>-1.5719696969696884E-2</v>
      </c>
      <c r="D25" s="110">
        <f>(Daily!N25/Daily!N26)-1</f>
        <v>7.2796170721978193E-3</v>
      </c>
      <c r="E25" s="110">
        <f>Daily!R25/Daily!R26-1</f>
        <v>1.9165626671422409E-3</v>
      </c>
      <c r="F25" s="110">
        <f>Daily!V25/Daily!V26-1</f>
        <v>9.0303646009708416E-3</v>
      </c>
      <c r="G25" s="110">
        <f>Daily!Z25/Daily!Z26-1</f>
        <v>-1.4388489208633226E-3</v>
      </c>
      <c r="H25" s="110">
        <f>Daily!AD25/Daily!AD26-1</f>
        <v>-6.9211154733475055E-3</v>
      </c>
      <c r="I25" s="110">
        <f>Daily!AH25/Daily!AH26-1</f>
        <v>1.9119016989752824E-2</v>
      </c>
      <c r="J25" s="111">
        <f>Daily!AL25/Daily!AL26-1</f>
        <v>1.8106211556787599E-2</v>
      </c>
      <c r="L25" s="142" t="s">
        <v>4</v>
      </c>
      <c r="M25" s="132"/>
    </row>
    <row r="26" spans="1:22" ht="19" thickBot="1" x14ac:dyDescent="0.25">
      <c r="A26" s="109">
        <f>Daily!B26/Daily!B27-1</f>
        <v>-1.2282878411910669E-2</v>
      </c>
      <c r="B26" s="110">
        <f>(Daily!F26/Daily!F27)-1</f>
        <v>-8.8837560520588221E-3</v>
      </c>
      <c r="C26" s="110">
        <f>Daily!J26/Daily!J27-1</f>
        <v>-1.6942841184137025E-2</v>
      </c>
      <c r="D26" s="110">
        <f>(Daily!N26/Daily!N27)-1</f>
        <v>-1.4834463110325213E-2</v>
      </c>
      <c r="E26" s="110">
        <f>Daily!R26/Daily!R27-1</f>
        <v>6.7758582005832402E-3</v>
      </c>
      <c r="F26" s="110">
        <f>Daily!V26/Daily!V27-1</f>
        <v>-4.4948870659624607E-3</v>
      </c>
      <c r="G26" s="110">
        <f>Daily!Z26/Daily!Z27-1</f>
        <v>-1.6973125884017004E-2</v>
      </c>
      <c r="H26" s="110">
        <f>Daily!AD26/Daily!AD27-1</f>
        <v>-1.2825635288476911E-2</v>
      </c>
      <c r="I26" s="110">
        <f>Daily!AH26/Daily!AH27-1</f>
        <v>4.5900178253119872E-3</v>
      </c>
      <c r="J26" s="111">
        <f>Daily!AL26/Daily!AL27-1</f>
        <v>-3.4301012298167732E-2</v>
      </c>
      <c r="L26" s="139" t="s">
        <v>37</v>
      </c>
      <c r="M26" s="140">
        <f t="array" ref="M26">MMULT(MMULT(M3:V3, M11:V20), TRANSPOSE(M3:V3))</f>
        <v>2.155695745640334E-4</v>
      </c>
    </row>
    <row r="27" spans="1:22" ht="19" thickBot="1" x14ac:dyDescent="0.25">
      <c r="A27" s="109">
        <f>Daily!B27/Daily!B28-1</f>
        <v>-1.2133839931364077E-2</v>
      </c>
      <c r="B27" s="110">
        <f>(Daily!F27/Daily!F28)-1</f>
        <v>-1.5782110693363549E-2</v>
      </c>
      <c r="C27" s="110">
        <f>Daily!J27/Daily!J28-1</f>
        <v>-3.3123312331233112E-2</v>
      </c>
      <c r="D27" s="110">
        <f>(Daily!N27/Daily!N28)-1</f>
        <v>-6.1511423550086874E-3</v>
      </c>
      <c r="E27" s="110">
        <f>Daily!R27/Daily!R28-1</f>
        <v>-2.553675280948009E-2</v>
      </c>
      <c r="F27" s="110">
        <f>Daily!V27/Daily!V28-1</f>
        <v>7.7001472086966061E-3</v>
      </c>
      <c r="G27" s="110">
        <f>Daily!Z27/Daily!Z28-1</f>
        <v>-3.6784741144414101E-2</v>
      </c>
      <c r="H27" s="110">
        <f>Daily!AD27/Daily!AD28-1</f>
        <v>-1.8509803921568646E-2</v>
      </c>
      <c r="I27" s="110">
        <f>Daily!AH27/Daily!AH28-1</f>
        <v>-1.0232886379675343E-2</v>
      </c>
      <c r="J27" s="111">
        <f>Daily!AL27/Daily!AL28-1</f>
        <v>-1.7588559217555644E-2</v>
      </c>
      <c r="L27" s="139" t="s">
        <v>38</v>
      </c>
      <c r="M27" s="140">
        <f>M26*248</f>
        <v>5.3461254491880286E-2</v>
      </c>
    </row>
    <row r="28" spans="1:22" ht="19" thickBot="1" x14ac:dyDescent="0.25">
      <c r="A28" s="109">
        <f>Daily!B28/Daily!B29-1</f>
        <v>2.1494810538598141E-3</v>
      </c>
      <c r="B28" s="110">
        <f>(Daily!F28/Daily!F29)-1</f>
        <v>3.8620205389274798E-3</v>
      </c>
      <c r="C28" s="110">
        <f>Daily!J28/Daily!J29-1</f>
        <v>-1.1213955144179333E-2</v>
      </c>
      <c r="D28" s="110">
        <f>(Daily!N28/Daily!N29)-1</f>
        <v>-4.1808458920757907E-3</v>
      </c>
      <c r="E28" s="110">
        <f>Daily!R28/Daily!R29-1</f>
        <v>-1.0556829489897446E-2</v>
      </c>
      <c r="F28" s="110">
        <f>Daily!V28/Daily!V29-1</f>
        <v>9.4878829446731761E-3</v>
      </c>
      <c r="G28" s="110">
        <f>Daily!Z28/Daily!Z29-1</f>
        <v>1.1019283746556585E-2</v>
      </c>
      <c r="H28" s="110">
        <f>Daily!AD28/Daily!AD29-1</f>
        <v>1.0221060137865612E-2</v>
      </c>
      <c r="I28" s="110">
        <f>Daily!AH28/Daily!AH29-1</f>
        <v>1.5816120793942456E-2</v>
      </c>
      <c r="J28" s="111">
        <f>Daily!AL28/Daily!AL29-1</f>
        <v>5.2690776951029639E-2</v>
      </c>
      <c r="L28" s="139" t="s">
        <v>40</v>
      </c>
      <c r="M28" s="141">
        <f>SQRT(M26)</f>
        <v>1.4682287783722039E-2</v>
      </c>
    </row>
    <row r="29" spans="1:22" ht="19" thickBot="1" x14ac:dyDescent="0.25">
      <c r="A29" s="109">
        <f>Daily!B29/Daily!B30-1</f>
        <v>-1.4105237335949594E-3</v>
      </c>
      <c r="B29" s="110">
        <f>(Daily!F29/Daily!F30)-1</f>
        <v>3.7885462555065086E-3</v>
      </c>
      <c r="C29" s="110">
        <f>Daily!J29/Daily!J30-1</f>
        <v>-1.3693820224719211E-2</v>
      </c>
      <c r="D29" s="110">
        <f>(Daily!N29/Daily!N30)-1</f>
        <v>-2.0942408376963373E-2</v>
      </c>
      <c r="E29" s="110">
        <f>Daily!R29/Daily!R30-1</f>
        <v>3.4297125987670096E-3</v>
      </c>
      <c r="F29" s="110">
        <f>Daily!V29/Daily!V30-1</f>
        <v>-1.8071612975642637E-2</v>
      </c>
      <c r="G29" s="110">
        <f>Daily!Z29/Daily!Z30-1</f>
        <v>-3.8410596026490107E-2</v>
      </c>
      <c r="H29" s="110">
        <f>Daily!AD29/Daily!AD30-1</f>
        <v>-3.2280325103511642E-2</v>
      </c>
      <c r="I29" s="110">
        <f>Daily!AH29/Daily!AH30-1</f>
        <v>-4.1650564644252652E-2</v>
      </c>
      <c r="J29" s="111">
        <f>Daily!AL29/Daily!AL30-1</f>
        <v>-1.382408847416583E-3</v>
      </c>
      <c r="L29" s="139" t="s">
        <v>41</v>
      </c>
      <c r="M29" s="141">
        <f>SQRT(252 * M26)</f>
        <v>0.23307409291926123</v>
      </c>
    </row>
    <row r="30" spans="1:22" ht="16" x14ac:dyDescent="0.2">
      <c r="A30" s="109">
        <f>Daily!B30/Daily!B31-1</f>
        <v>7.3646741131683235E-4</v>
      </c>
      <c r="B30" s="110">
        <f>(Daily!F30/Daily!F31)-1</f>
        <v>1.0142435066367028E-3</v>
      </c>
      <c r="C30" s="110">
        <f>Daily!J30/Daily!J31-1</f>
        <v>-3.8474991255682545E-3</v>
      </c>
      <c r="D30" s="110">
        <f>(Daily!N30/Daily!N31)-1</f>
        <v>2.4678111587982832E-2</v>
      </c>
      <c r="E30" s="110">
        <f>Daily!R30/Daily!R31-1</f>
        <v>4.3584632113084609E-2</v>
      </c>
      <c r="F30" s="110">
        <f>Daily!V30/Daily!V31-1</f>
        <v>5.643977875606776E-3</v>
      </c>
      <c r="G30" s="110">
        <f>Daily!Z30/Daily!Z31-1</f>
        <v>-2.3285899094437346E-2</v>
      </c>
      <c r="H30" s="110">
        <f>Daily!AD30/Daily!AD31-1</f>
        <v>8.5450257124075613E-3</v>
      </c>
      <c r="I30" s="110">
        <f>Daily!AH30/Daily!AH31-1</f>
        <v>1.2467755803955427E-3</v>
      </c>
      <c r="J30" s="111">
        <f>Daily!AL30/Daily!AL31-1</f>
        <v>6.4178006620080774E-2</v>
      </c>
    </row>
    <row r="31" spans="1:22" ht="16" x14ac:dyDescent="0.2">
      <c r="A31" s="109">
        <f>Daily!B31/Daily!B32-1</f>
        <v>1.494954528466419E-2</v>
      </c>
      <c r="B31" s="110">
        <f>(Daily!F31/Daily!F32)-1</f>
        <v>4.7847884850864997E-2</v>
      </c>
      <c r="C31" s="110">
        <f>Daily!J31/Daily!J32-1</f>
        <v>2.8060329708872178E-3</v>
      </c>
      <c r="D31" s="110">
        <f>(Daily!N31/Daily!N32)-1</f>
        <v>3.1595894546186276E-2</v>
      </c>
      <c r="E31" s="110">
        <f>Daily!R31/Daily!R32-1</f>
        <v>7.3749756762016005E-2</v>
      </c>
      <c r="F31" s="110">
        <f>Daily!V31/Daily!V32-1</f>
        <v>3.2637836577689816E-2</v>
      </c>
      <c r="G31" s="110">
        <f>Daily!Z31/Daily!Z32-1</f>
        <v>-1.653944020356235E-2</v>
      </c>
      <c r="H31" s="110">
        <f>Daily!AD31/Daily!AD32-1</f>
        <v>8.12630601346509E-4</v>
      </c>
      <c r="I31" s="110">
        <f>Daily!AH31/Daily!AH32-1</f>
        <v>1.5986721411723526E-2</v>
      </c>
      <c r="J31" s="111">
        <f>Daily!AL31/Daily!AL32-1</f>
        <v>1.6638624041876993E-2</v>
      </c>
    </row>
    <row r="32" spans="1:22" ht="16" x14ac:dyDescent="0.2">
      <c r="A32" s="109">
        <f>Daily!B32/Daily!B33-1</f>
        <v>2.5159642401021864E-2</v>
      </c>
      <c r="B32" s="110">
        <f>(Daily!F32/Daily!F33)-1</f>
        <v>1.5032127948970686E-2</v>
      </c>
      <c r="C32" s="110">
        <f>Daily!J32/Daily!J33-1</f>
        <v>1.8214285714285738E-2</v>
      </c>
      <c r="D32" s="110">
        <f>(Daily!N32/Daily!N33)-1</f>
        <v>4.4895384291872453E-2</v>
      </c>
      <c r="E32" s="110">
        <f>Daily!R32/Daily!R33-1</f>
        <v>5.8932618998557507E-2</v>
      </c>
      <c r="F32" s="110">
        <f>Daily!V32/Daily!V33-1</f>
        <v>5.4578979717271103E-2</v>
      </c>
      <c r="G32" s="110">
        <f>Daily!Z32/Daily!Z33-1</f>
        <v>5.7873485868102481E-2</v>
      </c>
      <c r="H32" s="110">
        <f>Daily!AD32/Daily!AD33-1</f>
        <v>7.7333555675991317E-2</v>
      </c>
      <c r="I32" s="110">
        <f>Daily!AH32/Daily!AH33-1</f>
        <v>9.6136884812136891E-3</v>
      </c>
      <c r="J32" s="111">
        <f>Daily!AL32/Daily!AL33-1</f>
        <v>-5.0669979590025727E-2</v>
      </c>
    </row>
    <row r="33" spans="1:10" ht="16" x14ac:dyDescent="0.2">
      <c r="A33" s="109">
        <f>Daily!B33/Daily!B34-1</f>
        <v>-5.7774109580343014E-3</v>
      </c>
      <c r="B33" s="110">
        <f>(Daily!F33/Daily!F34)-1</f>
        <v>-1.5832717872969027E-2</v>
      </c>
      <c r="C33" s="110">
        <f>Daily!J33/Daily!J34-1</f>
        <v>-1.2519837771116205E-2</v>
      </c>
      <c r="D33" s="110">
        <f>(Daily!N33/Daily!N34)-1</f>
        <v>1.2670357751277672E-2</v>
      </c>
      <c r="E33" s="110">
        <f>Daily!R33/Daily!R34-1</f>
        <v>-1.2714881497304487E-2</v>
      </c>
      <c r="F33" s="110">
        <f>Daily!V33/Daily!V34-1</f>
        <v>-5.8658193816447657E-3</v>
      </c>
      <c r="G33" s="110">
        <f>Daily!Z33/Daily!Z34-1</f>
        <v>-4.0214477211796273E-3</v>
      </c>
      <c r="H33" s="110">
        <f>Daily!AD33/Daily!AD34-1</f>
        <v>-1.1741924851680907E-2</v>
      </c>
      <c r="I33" s="110">
        <f>Daily!AH33/Daily!AH34-1</f>
        <v>7.2402611824278207E-3</v>
      </c>
      <c r="J33" s="111">
        <f>Daily!AL33/Daily!AL34-1</f>
        <v>1.9173374333001814E-2</v>
      </c>
    </row>
    <row r="34" spans="1:10" ht="16" x14ac:dyDescent="0.2">
      <c r="A34" s="109">
        <f>Daily!B34/Daily!B35-1</f>
        <v>1.3121502540683005E-2</v>
      </c>
      <c r="B34" s="110">
        <f>(Daily!F34/Daily!F35)-1</f>
        <v>-6.1245555682990505E-3</v>
      </c>
      <c r="C34" s="110">
        <f>Daily!J34/Daily!J35-1</f>
        <v>2.1249774896452411E-2</v>
      </c>
      <c r="D34" s="110">
        <f>(Daily!N34/Daily!N35)-1</f>
        <v>-4.8525985209198597E-2</v>
      </c>
      <c r="E34" s="110">
        <f>Daily!R34/Daily!R35-1</f>
        <v>-3.7214768387033637E-2</v>
      </c>
      <c r="F34" s="110">
        <f>Daily!V34/Daily!V35-1</f>
        <v>3.6478784040531842E-2</v>
      </c>
      <c r="G34" s="110">
        <f>Daily!Z34/Daily!Z35-1</f>
        <v>-1.192052980132452E-2</v>
      </c>
      <c r="H34" s="110">
        <f>Daily!AD34/Daily!AD35-1</f>
        <v>-1.3934592728011452E-2</v>
      </c>
      <c r="I34" s="110">
        <f>Daily!AH34/Daily!AH35-1</f>
        <v>-5.3274139844616819E-4</v>
      </c>
      <c r="J34" s="111">
        <f>Daily!AL34/Daily!AL35-1</f>
        <v>-5.737425404944585E-2</v>
      </c>
    </row>
    <row r="35" spans="1:10" ht="16" x14ac:dyDescent="0.2">
      <c r="A35" s="109">
        <f>Daily!B35/Daily!B36-1</f>
        <v>-3.0554343081623747E-2</v>
      </c>
      <c r="B35" s="110">
        <f>(Daily!F35/Daily!F36)-1</f>
        <v>-1.5314074040611692E-2</v>
      </c>
      <c r="C35" s="110">
        <f>Daily!J35/Daily!J36-1</f>
        <v>-5.7215619694397368E-2</v>
      </c>
      <c r="D35" s="110">
        <f>(Daily!N35/Daily!N36)-1</f>
        <v>-3.8851022395326229E-2</v>
      </c>
      <c r="E35" s="110">
        <f>Daily!R35/Daily!R36-1</f>
        <v>-3.4877126654064283E-2</v>
      </c>
      <c r="F35" s="110">
        <f>Daily!V35/Daily!V36-1</f>
        <v>-2.4224446916326858E-2</v>
      </c>
      <c r="G35" s="110">
        <f>Daily!Z35/Daily!Z36-1</f>
        <v>-3.2051282051282048E-2</v>
      </c>
      <c r="H35" s="110">
        <f>Daily!AD35/Daily!AD36-1</f>
        <v>1.6276703967446071E-3</v>
      </c>
      <c r="I35" s="110">
        <f>Daily!AH35/Daily!AH36-1</f>
        <v>-2.4891774891774854E-2</v>
      </c>
      <c r="J35" s="111">
        <f>Daily!AL35/Daily!AL36-1</f>
        <v>1.1294077075610032E-2</v>
      </c>
    </row>
    <row r="36" spans="1:10" ht="16" x14ac:dyDescent="0.2">
      <c r="A36" s="109">
        <f>Daily!B36/Daily!B37-1</f>
        <v>-3.1231122387338384E-2</v>
      </c>
      <c r="B36" s="110">
        <f>(Daily!F36/Daily!F37)-1</f>
        <v>-4.9893246432183291E-3</v>
      </c>
      <c r="C36" s="110">
        <f>Daily!J36/Daily!J37-1</f>
        <v>1.0985238585650592E-2</v>
      </c>
      <c r="D36" s="110">
        <f>(Daily!N36/Daily!N37)-1</f>
        <v>-2.5339280630160443E-2</v>
      </c>
      <c r="E36" s="110">
        <f>Daily!R36/Daily!R37-1</f>
        <v>-5.8676987410472004E-2</v>
      </c>
      <c r="F36" s="110">
        <f>Daily!V36/Daily!V37-1</f>
        <v>-1.1484422724496013E-2</v>
      </c>
      <c r="G36" s="110">
        <f>Daily!Z36/Daily!Z37-1</f>
        <v>-1.3906447534766109E-2</v>
      </c>
      <c r="H36" s="110">
        <f>Daily!AD36/Daily!AD37-1</f>
        <v>-4.5074800854867036E-2</v>
      </c>
      <c r="I36" s="110">
        <f>Daily!AH36/Daily!AH37-1</f>
        <v>-8.5836909871244149E-3</v>
      </c>
      <c r="J36" s="111">
        <f>Daily!AL36/Daily!AL37-1</f>
        <v>1.6920918814658847E-2</v>
      </c>
    </row>
    <row r="37" spans="1:10" ht="16" x14ac:dyDescent="0.2">
      <c r="A37" s="109">
        <f>Daily!B37/Daily!B38-1</f>
        <v>-1.0342559933042339E-2</v>
      </c>
      <c r="B37" s="110">
        <f>(Daily!F37/Daily!F38)-1</f>
        <v>-9.5494613124387229E-3</v>
      </c>
      <c r="C37" s="110">
        <f>Daily!J37/Daily!J38-1</f>
        <v>-1.2709710218607007E-2</v>
      </c>
      <c r="D37" s="110">
        <f>(Daily!N37/Daily!N38)-1</f>
        <v>1.5320871073424502E-2</v>
      </c>
      <c r="E37" s="110">
        <f>Daily!R37/Daily!R38-1</f>
        <v>-1.9796799372083895E-2</v>
      </c>
      <c r="F37" s="110">
        <f>Daily!V37/Daily!V38-1</f>
        <v>-3.2162705451105666E-2</v>
      </c>
      <c r="G37" s="110">
        <f>Daily!Z37/Daily!Z38-1</f>
        <v>-1.2626262626261875E-3</v>
      </c>
      <c r="H37" s="110">
        <f>Daily!AD37/Daily!AD38-1</f>
        <v>-2.1482889733840271E-2</v>
      </c>
      <c r="I37" s="110">
        <f>Daily!AH37/Daily!AH38-1</f>
        <v>-5.7606144655429903E-3</v>
      </c>
      <c r="J37" s="111">
        <f>Daily!AL37/Daily!AL38-1</f>
        <v>-8.6935638808837701E-2</v>
      </c>
    </row>
    <row r="38" spans="1:10" ht="16" x14ac:dyDescent="0.2">
      <c r="A38" s="109">
        <f>Daily!B38/Daily!B39-1</f>
        <v>-1.1465043437149047E-2</v>
      </c>
      <c r="B38" s="110">
        <f>(Daily!F38/Daily!F39)-1</f>
        <v>-5.0496102055280767E-3</v>
      </c>
      <c r="C38" s="110">
        <f>Daily!J38/Daily!J39-1</f>
        <v>-3.6885914803329589E-2</v>
      </c>
      <c r="D38" s="110">
        <f>(Daily!N38/Daily!N39)-1</f>
        <v>-5.1110907927219507E-2</v>
      </c>
      <c r="E38" s="110">
        <f>Daily!R38/Daily!R39-1</f>
        <v>-3.9294541493862689E-2</v>
      </c>
      <c r="F38" s="110">
        <f>Daily!V38/Daily!V39-1</f>
        <v>-3.502966681880415E-2</v>
      </c>
      <c r="G38" s="110">
        <f>Daily!Z38/Daily!Z39-1</f>
        <v>-1.492537313432829E-2</v>
      </c>
      <c r="H38" s="110">
        <f>Daily!AD38/Daily!AD39-1</f>
        <v>1.017860572306506E-2</v>
      </c>
      <c r="I38" s="110">
        <f>Daily!AH38/Daily!AH39-1</f>
        <v>-2.3134639433097126E-2</v>
      </c>
      <c r="J38" s="111">
        <f>Daily!AL38/Daily!AL39-1</f>
        <v>3.970037453183517E-2</v>
      </c>
    </row>
    <row r="39" spans="1:10" ht="16" x14ac:dyDescent="0.2">
      <c r="A39" s="109">
        <f>Daily!B39/Daily!B40-1</f>
        <v>-1.0120510120510184E-2</v>
      </c>
      <c r="B39" s="110">
        <f>(Daily!F39/Daily!F40)-1</f>
        <v>3.8016051221625435E-3</v>
      </c>
      <c r="C39" s="110">
        <f>Daily!J39/Daily!J40-1</f>
        <v>-2.2183210979891399E-2</v>
      </c>
      <c r="D39" s="110">
        <f>(Daily!N39/Daily!N40)-1</f>
        <v>-8.2517228871962223E-3</v>
      </c>
      <c r="E39" s="110">
        <f>Daily!R39/Daily!R40-1</f>
        <v>3.7716872014081915E-4</v>
      </c>
      <c r="F39" s="110">
        <f>Daily!V39/Daily!V40-1</f>
        <v>1.0841983852364345E-2</v>
      </c>
      <c r="G39" s="110">
        <f>Daily!Z39/Daily!Z40-1</f>
        <v>-2.7811366384522418E-2</v>
      </c>
      <c r="H39" s="110">
        <f>Daily!AD39/Daily!AD40-1</f>
        <v>-1.0076045627376295E-2</v>
      </c>
      <c r="I39" s="110">
        <f>Daily!AH39/Daily!AH40-1</f>
        <v>-8.267879288962332E-3</v>
      </c>
      <c r="J39" s="111">
        <f>Daily!AL39/Daily!AL40-1</f>
        <v>-8.4780621572212E-2</v>
      </c>
    </row>
    <row r="40" spans="1:10" ht="16" x14ac:dyDescent="0.2">
      <c r="A40" s="112">
        <f>Daily!B40/Daily!B41-1</f>
        <v>9.9549101130169682E-4</v>
      </c>
      <c r="B40" s="113">
        <f>(Daily!F40/Daily!F41)-1</f>
        <v>4.4437497208700272E-3</v>
      </c>
      <c r="C40" s="113">
        <f>Daily!J40/Daily!J41-1</f>
        <v>-2.5469595670168932E-3</v>
      </c>
      <c r="D40" s="113">
        <f>(Daily!N40/Daily!N41)-1</f>
        <v>1.9789162197151766E-2</v>
      </c>
      <c r="E40" s="113">
        <f>Daily!R40/Daily!R41-1</f>
        <v>1.8090280740677311E-2</v>
      </c>
      <c r="F40" s="113">
        <f>Daily!V40/Daily!V41-1</f>
        <v>2.3612750885478206E-2</v>
      </c>
      <c r="G40" s="113">
        <f>Daily!Z40/Daily!Z41-1</f>
        <v>-3.6144578313254128E-3</v>
      </c>
      <c r="H40" s="113">
        <f>Daily!AD40/Daily!AD41-1</f>
        <v>3.6657469452108904E-2</v>
      </c>
      <c r="I40" s="113">
        <f>Daily!AH40/Daily!AH41-1</f>
        <v>1.5107007973143016E-2</v>
      </c>
      <c r="J40" s="114">
        <f>Daily!AL40/Daily!AL41-1</f>
        <v>3.6721156124141174E-2</v>
      </c>
    </row>
    <row r="41" spans="1:10" ht="16" x14ac:dyDescent="0.2">
      <c r="A41" s="115">
        <f>Daily!B41/Daily!B42-1</f>
        <v>-3.2103665654914515E-3</v>
      </c>
      <c r="B41" s="115">
        <f>(Daily!F41/Daily!F42)-1</f>
        <v>6.7036110117979497E-4</v>
      </c>
      <c r="C41" s="115">
        <f>Daily!J41/Daily!J42-1</f>
        <v>6.0858424087124607E-3</v>
      </c>
      <c r="D41" s="115">
        <f>(Daily!N41/Daily!N42)-1</f>
        <v>8.0643549515339252E-2</v>
      </c>
      <c r="E41" s="115">
        <f>Daily!R41/Daily!R42-1</f>
        <v>2.9789103690685437E-2</v>
      </c>
      <c r="F41" s="115">
        <f>Daily!V41/Daily!V42-1</f>
        <v>1.2673362027737944E-2</v>
      </c>
      <c r="G41" s="115">
        <f>Daily!Z41/Daily!Z42-1</f>
        <v>2.8500619578686548E-2</v>
      </c>
      <c r="H41" s="115">
        <f>Daily!AD41/Daily!AD42-1</f>
        <v>-9.9512195121951308E-3</v>
      </c>
      <c r="I41" s="115">
        <f>Daily!AH41/Daily!AH42-1</f>
        <v>7.1851225697381338E-3</v>
      </c>
      <c r="J41" s="115">
        <f>Daily!AL41/Daily!AL42-1</f>
        <v>-2.8016579674547182E-2</v>
      </c>
    </row>
    <row r="42" spans="1:10" ht="16" x14ac:dyDescent="0.2">
      <c r="A42" s="110">
        <f>Daily!B42/Daily!B43-1</f>
        <v>2.4575775307198455E-3</v>
      </c>
      <c r="B42" s="110">
        <f>(Daily!F42/Daily!F43)-1</f>
        <v>-5.8866650376524499E-3</v>
      </c>
      <c r="C42" s="110">
        <f>Daily!J42/Daily!J43-1</f>
        <v>2.2433273292942424E-2</v>
      </c>
      <c r="D42" s="110">
        <f>(Daily!N42/Daily!N43)-1</f>
        <v>-4.3856296579400045E-2</v>
      </c>
      <c r="E42" s="110">
        <f>Daily!R42/Daily!R43-1</f>
        <v>7.3025005532196818E-3</v>
      </c>
      <c r="F42" s="110">
        <f>Daily!V42/Daily!V43-1</f>
        <v>7.3467421413946354E-3</v>
      </c>
      <c r="G42" s="110">
        <f>Daily!Z42/Daily!Z43-1</f>
        <v>-2.4183796856106277E-2</v>
      </c>
      <c r="H42" s="110">
        <f>Daily!AD42/Daily!AD43-1</f>
        <v>8.6956521739130377E-2</v>
      </c>
      <c r="I42" s="110">
        <f>Daily!AH42/Daily!AH43-1</f>
        <v>1.2625722234110848E-2</v>
      </c>
      <c r="J42" s="110">
        <f>Daily!AL42/Daily!AL43-1</f>
        <v>-3.0871085323216585E-2</v>
      </c>
    </row>
    <row r="43" spans="1:10" ht="16" x14ac:dyDescent="0.2">
      <c r="A43" s="110">
        <f>Daily!B43/Daily!B44-1</f>
        <v>9.4506792675723705E-3</v>
      </c>
      <c r="B43" s="110">
        <f>(Daily!F43/Daily!F44)-1</f>
        <v>8.7617084210995788E-3</v>
      </c>
      <c r="C43" s="110">
        <f>Daily!J43/Daily!J44-1</f>
        <v>-8.92567348263551E-3</v>
      </c>
      <c r="D43" s="110">
        <f>(Daily!N43/Daily!N44)-1</f>
        <v>1.6906335017489171E-2</v>
      </c>
      <c r="E43" s="110">
        <f>Daily!R43/Daily!R44-1</f>
        <v>-5.9392872855257295E-3</v>
      </c>
      <c r="F43" s="110">
        <f>Daily!V43/Daily!V44-1</f>
        <v>4.3546631184225859E-3</v>
      </c>
      <c r="G43" s="110">
        <f>Daily!Z43/Daily!Z44-1</f>
        <v>7.3081607795368875E-3</v>
      </c>
      <c r="H43" s="110">
        <f>Daily!AD43/Daily!AD44-1</f>
        <v>-2.9604567561851702E-3</v>
      </c>
      <c r="I43" s="110">
        <f>Daily!AH43/Daily!AH44-1</f>
        <v>1.3665943600867703E-2</v>
      </c>
      <c r="J43" s="110">
        <f>Daily!AL43/Daily!AL44-1</f>
        <v>-4.0539576047391335E-2</v>
      </c>
    </row>
    <row r="44" spans="1:10" ht="16" x14ac:dyDescent="0.2">
      <c r="A44" s="110">
        <f>Daily!B44/Daily!B45-1</f>
        <v>-2.5050388712928306E-2</v>
      </c>
      <c r="B44" s="110">
        <f>(Daily!F44/Daily!F45)-1</f>
        <v>-2.2804507243784355E-3</v>
      </c>
      <c r="C44" s="110">
        <f>Daily!J44/Daily!J45-1</f>
        <v>-1.458434613514803E-3</v>
      </c>
      <c r="D44" s="110">
        <f>(Daily!N44/Daily!N45)-1</f>
        <v>-4.4205052005943601E-2</v>
      </c>
      <c r="E44" s="110">
        <f>Daily!R44/Daily!R45-1</f>
        <v>-4.6720348934742528E-2</v>
      </c>
      <c r="F44" s="110">
        <f>Daily!V44/Daily!V45-1</f>
        <v>-2.638087386644683E-2</v>
      </c>
      <c r="G44" s="110">
        <f>Daily!Z44/Daily!Z45-1</f>
        <v>-4.976851851851849E-2</v>
      </c>
      <c r="H44" s="110">
        <f>Daily!AD44/Daily!AD45-1</f>
        <v>-3.1736281736281735E-2</v>
      </c>
      <c r="I44" s="110">
        <f>Daily!AH44/Daily!AH45-1</f>
        <v>-1.894020004256225E-2</v>
      </c>
      <c r="J44" s="110">
        <f>Daily!AL44/Daily!AL45-1</f>
        <v>6.3204769087124024E-3</v>
      </c>
    </row>
    <row r="45" spans="1:10" ht="16" x14ac:dyDescent="0.2">
      <c r="A45" s="110">
        <f>Daily!B45/Daily!B46-1</f>
        <v>-1.1780104712041939E-2</v>
      </c>
      <c r="B45" s="110">
        <f>(Daily!F45/Daily!F46)-1</f>
        <v>3.6575788174577628E-3</v>
      </c>
      <c r="C45" s="110">
        <f>Daily!J45/Daily!J46-1</f>
        <v>-5.3191489361701372E-3</v>
      </c>
      <c r="D45" s="110">
        <f>(Daily!N45/Daily!N46)-1</f>
        <v>2.2338049143708627E-3</v>
      </c>
      <c r="E45" s="110">
        <f>Daily!R45/Daily!R46-1</f>
        <v>9.440751873333042E-3</v>
      </c>
      <c r="F45" s="110">
        <f>Daily!V45/Daily!V46-1</f>
        <v>6.2811092675989499E-3</v>
      </c>
      <c r="G45" s="110">
        <f>Daily!Z45/Daily!Z46-1</f>
        <v>2.9797377830750982E-2</v>
      </c>
      <c r="H45" s="110">
        <f>Daily!AD45/Daily!AD46-1</f>
        <v>1.6441207075962527E-2</v>
      </c>
      <c r="I45" s="110">
        <f>Daily!AH45/Daily!AH46-1</f>
        <v>-1.0320134793597391E-2</v>
      </c>
      <c r="J45" s="110">
        <f>Daily!AL45/Daily!AL46-1</f>
        <v>-1.2195121951220633E-3</v>
      </c>
    </row>
    <row r="46" spans="1:10" ht="16" x14ac:dyDescent="0.2">
      <c r="A46" s="110">
        <f>Daily!B46/Daily!B47-1</f>
        <v>-5.0393522450596917E-3</v>
      </c>
      <c r="B46" s="110">
        <f>(Daily!F46/Daily!F47)-1</f>
        <v>-5.6228663230469822E-3</v>
      </c>
      <c r="C46" s="110">
        <f>Daily!J46/Daily!J47-1</f>
        <v>-8.9456869009585382E-3</v>
      </c>
      <c r="D46" s="110">
        <f>(Daily!N46/Daily!N47)-1</f>
        <v>1.9741837509491322E-2</v>
      </c>
      <c r="E46" s="110">
        <f>Daily!R46/Daily!R47-1</f>
        <v>3.7920731171456001E-2</v>
      </c>
      <c r="F46" s="110">
        <f>Daily!V46/Daily!V47-1</f>
        <v>1.0677423181872925E-3</v>
      </c>
      <c r="G46" s="110">
        <f>Daily!Z46/Daily!Z47-1</f>
        <v>-4.8752834467120199E-2</v>
      </c>
      <c r="H46" s="110">
        <f>Daily!AD46/Daily!AD47-1</f>
        <v>-1.7984876353975054E-2</v>
      </c>
      <c r="I46" s="110">
        <f>Daily!AH46/Daily!AH47-1</f>
        <v>-6.4867127014018866E-3</v>
      </c>
      <c r="J46" s="110">
        <f>Daily!AL46/Daily!AL47-1</f>
        <v>3.961109110551142E-3</v>
      </c>
    </row>
    <row r="47" spans="1:10" ht="16" x14ac:dyDescent="0.2">
      <c r="A47" s="110">
        <f>Daily!B47/Daily!B48-1</f>
        <v>-2.8975148449527199E-2</v>
      </c>
      <c r="B47" s="110">
        <f>(Daily!F47/Daily!F48)-1</f>
        <v>-1.2906636125366244E-2</v>
      </c>
      <c r="C47" s="110">
        <f>Daily!J47/Daily!J48-1</f>
        <v>-1.8962545055633995E-2</v>
      </c>
      <c r="D47" s="110">
        <f>(Daily!N47/Daily!N48)-1</f>
        <v>-7.3676806752241863E-2</v>
      </c>
      <c r="E47" s="110">
        <f>Daily!R47/Daily!R48-1</f>
        <v>-3.173927842069435E-2</v>
      </c>
      <c r="F47" s="110">
        <f>Daily!V47/Daily!V48-1</f>
        <v>-3.292794860027537E-2</v>
      </c>
      <c r="G47" s="110">
        <f>Daily!Z47/Daily!Z48-1</f>
        <v>-3.1833150384193099E-2</v>
      </c>
      <c r="H47" s="110">
        <f>Daily!AD47/Daily!AD48-1</f>
        <v>-5.3944315545243704E-2</v>
      </c>
      <c r="I47" s="110">
        <f>Daily!AH47/Daily!AH48-1</f>
        <v>-1.4435966178593551E-2</v>
      </c>
      <c r="J47" s="110">
        <f>Daily!AL47/Daily!AL48-1</f>
        <v>2.6313844334392877E-2</v>
      </c>
    </row>
    <row r="48" spans="1:10" ht="16" x14ac:dyDescent="0.2">
      <c r="A48" s="110">
        <f>Daily!B48/Daily!B49-1</f>
        <v>-2.3620356452651925E-2</v>
      </c>
      <c r="B48" s="110">
        <f>(Daily!F48/Daily!F49)-1</f>
        <v>-3.7428445618670203E-4</v>
      </c>
      <c r="C48" s="110">
        <f>Daily!J48/Daily!J49-1</f>
        <v>3.3018867924528017E-3</v>
      </c>
      <c r="D48" s="110">
        <f>(Daily!N48/Daily!N49)-1</f>
        <v>9.765625E-3</v>
      </c>
      <c r="E48" s="110">
        <f>Daily!R48/Daily!R49-1</f>
        <v>-3.8966349102506292E-2</v>
      </c>
      <c r="F48" s="110">
        <f>Daily!V48/Daily!V49-1</f>
        <v>-4.3878894251864864E-2</v>
      </c>
      <c r="G48" s="110">
        <f>Daily!Z48/Daily!Z49-1</f>
        <v>-3.8014783526927221E-2</v>
      </c>
      <c r="H48" s="110">
        <f>Daily!AD48/Daily!AD49-1</f>
        <v>-3.1279265780108534E-2</v>
      </c>
      <c r="I48" s="110">
        <f>Daily!AH48/Daily!AH49-1</f>
        <v>-2.5914021695460088E-2</v>
      </c>
      <c r="J48" s="110">
        <f>Daily!AL48/Daily!AL49-1</f>
        <v>3.1645569620253111E-2</v>
      </c>
    </row>
    <row r="49" spans="1:10" ht="16" x14ac:dyDescent="0.2">
      <c r="A49" s="110">
        <f>Daily!B49/Daily!B50-1</f>
        <v>-5.0739731880574679E-3</v>
      </c>
      <c r="B49" s="110">
        <f>(Daily!F49/Daily!F50)-1</f>
        <v>3.3577803304762899E-3</v>
      </c>
      <c r="C49" s="110">
        <f>Daily!J49/Daily!J50-1</f>
        <v>1.572574304136154E-4</v>
      </c>
      <c r="D49" s="110">
        <f>(Daily!N49/Daily!N50)-1</f>
        <v>2.7643463187665418E-2</v>
      </c>
      <c r="E49" s="110">
        <f>Daily!R49/Daily!R50-1</f>
        <v>1.5656146179401809E-2</v>
      </c>
      <c r="F49" s="110">
        <f>Daily!V49/Daily!V50-1</f>
        <v>2.7154929577464904E-2</v>
      </c>
      <c r="G49" s="110">
        <f>Daily!Z49/Daily!Z50-1</f>
        <v>2.1574973031283751E-2</v>
      </c>
      <c r="H49" s="110">
        <f>Daily!AD49/Daily!AD50-1</f>
        <v>-9.2781592132120672E-3</v>
      </c>
      <c r="I49" s="110">
        <f>Daily!AH49/Daily!AH50-1</f>
        <v>-2.8303728284208352E-2</v>
      </c>
      <c r="J49" s="110">
        <f>Daily!AL49/Daily!AL50-1</f>
        <v>-1.2500000000000178E-2</v>
      </c>
    </row>
    <row r="50" spans="1:10" ht="16" x14ac:dyDescent="0.2">
      <c r="A50" s="110">
        <f>Daily!B50/Daily!B51-1</f>
        <v>2.5702811244978641E-3</v>
      </c>
      <c r="B50" s="110">
        <f>(Daily!F50/Daily!F51)-1</f>
        <v>-5.1863572433191729E-3</v>
      </c>
      <c r="C50" s="110">
        <f>Daily!J50/Daily!J51-1</f>
        <v>2.6805424156417512E-3</v>
      </c>
      <c r="D50" s="110">
        <f>(Daily!N50/Daily!N51)-1</f>
        <v>4.3507235338918537E-2</v>
      </c>
      <c r="E50" s="110">
        <f>Daily!R50/Daily!R51-1</f>
        <v>1.6419737453041261E-2</v>
      </c>
      <c r="F50" s="110">
        <f>Daily!V50/Daily!V51-1</f>
        <v>-1.5749803127460549E-3</v>
      </c>
      <c r="G50" s="110">
        <f>Daily!Z50/Daily!Z51-1</f>
        <v>-2.8301886792452824E-2</v>
      </c>
      <c r="H50" s="110">
        <f>Daily!AD50/Daily!AD51-1</f>
        <v>-7.9160530191458855E-3</v>
      </c>
      <c r="I50" s="110">
        <f>Daily!AH50/Daily!AH51-1</f>
        <v>-2.1020447162239608E-2</v>
      </c>
      <c r="J50" s="110">
        <f>Daily!AL50/Daily!AL51-1</f>
        <v>-5.7647675376205632E-3</v>
      </c>
    </row>
    <row r="51" spans="1:10" ht="16" x14ac:dyDescent="0.2">
      <c r="A51" s="110">
        <f>Daily!B51/Daily!B52-1</f>
        <v>1.6603157321720241E-2</v>
      </c>
      <c r="B51" s="110">
        <f>(Daily!F51/Daily!F52)-1</f>
        <v>-3.3618620850765613E-2</v>
      </c>
      <c r="C51" s="110">
        <f>Daily!J51/Daily!J52-1</f>
        <v>2.6877470355732846E-3</v>
      </c>
      <c r="D51" s="110">
        <f>(Daily!N51/Daily!N52)-1</f>
        <v>1.2336160370084892E-2</v>
      </c>
      <c r="E51" s="110">
        <f>Daily!R51/Daily!R52-1</f>
        <v>-8.9521020706965215E-3</v>
      </c>
      <c r="F51" s="110">
        <f>Daily!V51/Daily!V52-1</f>
        <v>1.5421521590130327E-2</v>
      </c>
      <c r="G51" s="110">
        <f>Daily!Z51/Daily!Z52-1</f>
        <v>1.4893617021276562E-2</v>
      </c>
      <c r="H51" s="110">
        <f>Daily!AD51/Daily!AD52-1</f>
        <v>-3.4855989726655379E-3</v>
      </c>
      <c r="I51" s="110">
        <f>Daily!AH51/Daily!AH52-1</f>
        <v>2.9712711530893277E-2</v>
      </c>
      <c r="J51" s="110">
        <f>Daily!AL51/Daily!AL52-1</f>
        <v>2.8727664818237741E-2</v>
      </c>
    </row>
    <row r="52" spans="1:10" ht="16" x14ac:dyDescent="0.2">
      <c r="A52" s="110">
        <f>Daily!B52/Daily!B53-1</f>
        <v>-2.9633933759442121E-2</v>
      </c>
      <c r="B52" s="110">
        <f>(Daily!F52/Daily!F53)-1</f>
        <v>2.7091285854509817E-2</v>
      </c>
      <c r="C52" s="110">
        <f>Daily!J52/Daily!J53-1</f>
        <v>8.4502551020406713E-3</v>
      </c>
      <c r="D52" s="110">
        <f>(Daily!N52/Daily!N53)-1</f>
        <v>3.6252871267352438E-2</v>
      </c>
      <c r="E52" s="110">
        <f>Daily!R52/Daily!R53-1</f>
        <v>3.2524187975121022E-2</v>
      </c>
      <c r="F52" s="110">
        <f>Daily!V52/Daily!V53-1</f>
        <v>3.794166469053839E-2</v>
      </c>
      <c r="G52" s="110">
        <f>Daily!Z52/Daily!Z53-1</f>
        <v>3.6383682469680378E-2</v>
      </c>
      <c r="H52" s="110">
        <f>Daily!AD52/Daily!AD53-1</f>
        <v>2.8878822197055731E-2</v>
      </c>
      <c r="I52" s="110">
        <f>Daily!AH52/Daily!AH53-1</f>
        <v>2.0481927710843451E-2</v>
      </c>
      <c r="J52" s="110">
        <f>Daily!AL52/Daily!AL53-1</f>
        <v>9.0146098849859246E-3</v>
      </c>
    </row>
    <row r="53" spans="1:10" ht="16" x14ac:dyDescent="0.2">
      <c r="A53" s="110">
        <f>Daily!B53/Daily!B54-1</f>
        <v>-1.8407134709115369E-2</v>
      </c>
      <c r="B53" s="110">
        <f>(Daily!F53/Daily!F54)-1</f>
        <v>-2.5051570508049292E-2</v>
      </c>
      <c r="C53" s="110">
        <f>Daily!J53/Daily!J54-1</f>
        <v>2.8871391076115582E-2</v>
      </c>
      <c r="D53" s="110">
        <f>(Daily!N53/Daily!N54)-1</f>
        <v>-4.8193916349809962E-2</v>
      </c>
      <c r="E53" s="110">
        <f>Daily!R53/Daily!R54-1</f>
        <v>-5.7290606295044677E-2</v>
      </c>
      <c r="F53" s="110">
        <f>Daily!V53/Daily!V54-1</f>
        <v>-4.1373039327119776E-2</v>
      </c>
      <c r="G53" s="110">
        <f>Daily!Z53/Daily!Z54-1</f>
        <v>-5.5208333333333304E-2</v>
      </c>
      <c r="H53" s="110">
        <f>Daily!AD53/Daily!AD54-1</f>
        <v>-7.1214392803599091E-3</v>
      </c>
      <c r="I53" s="110">
        <f>Daily!AH53/Daily!AH54-1</f>
        <v>-3.3197437390797946E-2</v>
      </c>
      <c r="J53" s="110">
        <f>Daily!AL53/Daily!AL54-1</f>
        <v>3.0841945045261721E-2</v>
      </c>
    </row>
    <row r="54" spans="1:10" ht="16" x14ac:dyDescent="0.2">
      <c r="A54" s="110">
        <f>Daily!B54/Daily!B55-1</f>
        <v>-2.2107291349761748E-2</v>
      </c>
      <c r="B54" s="110">
        <f>(Daily!F54/Daily!F55)-1</f>
        <v>2.1883692628650753E-2</v>
      </c>
      <c r="C54" s="110">
        <f>Daily!J54/Daily!J55-1</f>
        <v>-2.2763706316126897E-2</v>
      </c>
      <c r="D54" s="110">
        <f>(Daily!N54/Daily!N55)-1</f>
        <v>-1.276276276276278E-2</v>
      </c>
      <c r="E54" s="110">
        <f>Daily!R54/Daily!R55-1</f>
        <v>-8.998466629004831E-3</v>
      </c>
      <c r="F54" s="110">
        <f>Daily!V54/Daily!V55-1</f>
        <v>-3.3982782057091487E-3</v>
      </c>
      <c r="G54" s="110">
        <f>Daily!Z54/Daily!Z55-1</f>
        <v>6.0773480662983381E-2</v>
      </c>
      <c r="H54" s="110">
        <f>Daily!AD54/Daily!AD55-1</f>
        <v>5.6253515844750801E-4</v>
      </c>
      <c r="I54" s="110">
        <f>Daily!AH54/Daily!AH55-1</f>
        <v>-1.9268116217965758E-2</v>
      </c>
      <c r="J54" s="110">
        <f>Daily!AL54/Daily!AL55-1</f>
        <v>5.2085967130214961E-2</v>
      </c>
    </row>
    <row r="55" spans="1:10" ht="16" x14ac:dyDescent="0.2">
      <c r="A55" s="110">
        <f>Daily!B55/Daily!B56-1</f>
        <v>1.8750968541763502E-2</v>
      </c>
      <c r="B55" s="110">
        <f>(Daily!F55/Daily!F56)-1</f>
        <v>2.2645954174722815E-2</v>
      </c>
      <c r="C55" s="110">
        <f>Daily!J55/Daily!J56-1</f>
        <v>9.3851132686082472E-3</v>
      </c>
      <c r="D55" s="110">
        <f>(Daily!N55/Daily!N56)-1</f>
        <v>2.2354408519620117E-2</v>
      </c>
      <c r="E55" s="110">
        <f>Daily!R55/Daily!R56-1</f>
        <v>-7.6085215441293874E-3</v>
      </c>
      <c r="F55" s="110">
        <f>Daily!V55/Daily!V56-1</f>
        <v>2.069603422360955E-2</v>
      </c>
      <c r="G55" s="110">
        <f>Daily!Z55/Daily!Z56-1</f>
        <v>6.6740823136819394E-3</v>
      </c>
      <c r="H55" s="110">
        <f>Daily!AD55/Daily!AD56-1</f>
        <v>3.0133281823449654E-2</v>
      </c>
      <c r="I55" s="110">
        <f>Daily!AH55/Daily!AH56-1</f>
        <v>2.2943284512308981E-2</v>
      </c>
      <c r="J55" s="110">
        <f>Daily!AL55/Daily!AL56-1</f>
        <v>1.705811760672038E-2</v>
      </c>
    </row>
    <row r="56" spans="1:10" ht="16" x14ac:dyDescent="0.2">
      <c r="A56" s="110">
        <f>Daily!B56/Daily!B57-1</f>
        <v>5.3489821354384404E-3</v>
      </c>
      <c r="B56" s="110">
        <f>(Daily!F56/Daily!F57)-1</f>
        <v>1.2009985830915504E-2</v>
      </c>
      <c r="C56" s="110">
        <f>Daily!J56/Daily!J57-1</f>
        <v>-1.1041766682669207E-2</v>
      </c>
      <c r="D56" s="110">
        <f>(Daily!N56/Daily!N57)-1</f>
        <v>-4.1034133774956238E-2</v>
      </c>
      <c r="E56" s="110">
        <f>Daily!R56/Daily!R57-1</f>
        <v>-7.4327278508685701E-3</v>
      </c>
      <c r="F56" s="110">
        <f>Daily!V56/Daily!V57-1</f>
        <v>4.2963307013468288E-3</v>
      </c>
      <c r="G56" s="110">
        <f>Daily!Z56/Daily!Z57-1</f>
        <v>5.5928411633110464E-3</v>
      </c>
      <c r="H56" s="110">
        <f>Daily!AD56/Daily!AD57-1</f>
        <v>-1.8764215314632238E-2</v>
      </c>
      <c r="I56" s="110">
        <f>Daily!AH56/Daily!AH57-1</f>
        <v>2.1161495624502979E-2</v>
      </c>
      <c r="J56" s="110">
        <f>Daily!AL56/Daily!AL57-1</f>
        <v>-2.8400099941700674E-2</v>
      </c>
    </row>
    <row r="57" spans="1:10" ht="16" x14ac:dyDescent="0.2">
      <c r="A57" s="110">
        <f>Daily!B57/Daily!B58-1</f>
        <v>2.2297727755361985E-2</v>
      </c>
      <c r="B57" s="110">
        <f>(Daily!F57/Daily!F58)-1</f>
        <v>-8.3192077794629338E-3</v>
      </c>
      <c r="C57" s="110">
        <f>Daily!J57/Daily!J58-1</f>
        <v>2.9150197628458274E-2</v>
      </c>
      <c r="D57" s="110">
        <f>(Daily!N57/Daily!N58)-1</f>
        <v>4.6102021174205809E-2</v>
      </c>
      <c r="E57" s="110">
        <f>Daily!R57/Daily!R58-1</f>
        <v>2.1312007794105803E-2</v>
      </c>
      <c r="F57" s="110">
        <f>Daily!V57/Daily!V58-1</f>
        <v>1.2342776536969469E-2</v>
      </c>
      <c r="G57" s="110">
        <f>Daily!Z57/Daily!Z58-1</f>
        <v>-6.6666666666667096E-3</v>
      </c>
      <c r="H57" s="110">
        <f>Daily!AD57/Daily!AD58-1</f>
        <v>1.2279355333844943E-2</v>
      </c>
      <c r="I57" s="110">
        <f>Daily!AH57/Daily!AH58-1</f>
        <v>1.0937751327006584E-2</v>
      </c>
      <c r="J57" s="110">
        <f>Daily!AL57/Daily!AL58-1</f>
        <v>-3.6742880064179806E-2</v>
      </c>
    </row>
    <row r="58" spans="1:10" ht="16" x14ac:dyDescent="0.2">
      <c r="A58" s="110">
        <f>Daily!B58/Daily!B59-1</f>
        <v>-2.2776630118122032E-3</v>
      </c>
      <c r="B58" s="110">
        <f>(Daily!F58/Daily!F59)-1</f>
        <v>-4.3082389518098729E-3</v>
      </c>
      <c r="C58" s="110">
        <f>Daily!J58/Daily!J59-1</f>
        <v>5.4644775444132598E-3</v>
      </c>
      <c r="D58" s="110">
        <f>(Daily!N58/Daily!N59)-1</f>
        <v>-4.115909929863415E-2</v>
      </c>
      <c r="E58" s="110">
        <f>Daily!R58/Daily!R59-1</f>
        <v>-4.8549689081147873E-2</v>
      </c>
      <c r="F58" s="110">
        <f>Daily!V58/Daily!V59-1</f>
        <v>3.4206180702998079E-3</v>
      </c>
      <c r="G58" s="110">
        <f>Daily!Z58/Daily!Z59-1</f>
        <v>1.2373453318335059E-2</v>
      </c>
      <c r="H58" s="110">
        <f>Daily!AD58/Daily!AD59-1</f>
        <v>-2.2970903522203656E-3</v>
      </c>
      <c r="I58" s="110">
        <f>Daily!AH58/Daily!AH59-1</f>
        <v>-8.3738735146343668E-3</v>
      </c>
      <c r="J58" s="110">
        <f>Daily!AL58/Daily!AL59-1</f>
        <v>7.6798706548100171E-3</v>
      </c>
    </row>
    <row r="59" spans="1:10" ht="16" x14ac:dyDescent="0.2">
      <c r="A59" s="110">
        <f>Daily!B59/Daily!B60-1</f>
        <v>-1.3533284564740233E-2</v>
      </c>
      <c r="B59" s="110">
        <f>(Daily!F59/Daily!F60)-1</f>
        <v>-4.8178925035361475E-3</v>
      </c>
      <c r="C59" s="110">
        <f>Daily!J59/Daily!J60-1</f>
        <v>-3.7956887558625252E-2</v>
      </c>
      <c r="D59" s="110">
        <f>(Daily!N59/Daily!N60)-1</f>
        <v>-5.0056982554571694E-2</v>
      </c>
      <c r="E59" s="110">
        <f>Daily!R59/Daily!R60-1</f>
        <v>-5.8646015125072726E-2</v>
      </c>
      <c r="F59" s="110">
        <f>Daily!V59/Daily!V60-1</f>
        <v>-4.0950226244343968E-2</v>
      </c>
      <c r="G59" s="110">
        <f>Daily!Z59/Daily!Z60-1</f>
        <v>-6.0253699788583526E-2</v>
      </c>
      <c r="H59" s="110">
        <f>Daily!AD59/Daily!AD60-1</f>
        <v>3.7125272979948276E-2</v>
      </c>
      <c r="I59" s="110">
        <f>Daily!AH59/Daily!AH60-1</f>
        <v>-2.2338310397255423E-2</v>
      </c>
      <c r="J59" s="110">
        <f>Daily!AL59/Daily!AL60-1</f>
        <v>-4.1010931079928703E-2</v>
      </c>
    </row>
    <row r="60" spans="1:10" ht="16" x14ac:dyDescent="0.2">
      <c r="A60" s="110">
        <f>Daily!B60/Daily!B61-1</f>
        <v>-1.9016864011481949E-2</v>
      </c>
      <c r="B60" s="110">
        <f>(Daily!F60/Daily!F61)-1</f>
        <v>-6.1282315988313574E-3</v>
      </c>
      <c r="C60" s="110">
        <f>Daily!J60/Daily!J61-1</f>
        <v>7.554295963531299E-3</v>
      </c>
      <c r="D60" s="110">
        <f>(Daily!N60/Daily!N61)-1</f>
        <v>-3.5430407576526379E-2</v>
      </c>
      <c r="E60" s="110">
        <f>Daily!R60/Daily!R61-1</f>
        <v>-1.1500862564692405E-2</v>
      </c>
      <c r="F60" s="110">
        <f>Daily!V60/Daily!V61-1</f>
        <v>-1.007838745800671E-2</v>
      </c>
      <c r="G60" s="110">
        <f>Daily!Z60/Daily!Z61-1</f>
        <v>-5.2576235541533789E-3</v>
      </c>
      <c r="H60" s="110">
        <f>Daily!AD60/Daily!AD61-1</f>
        <v>-3.6718301778542739E-2</v>
      </c>
      <c r="I60" s="110">
        <f>Daily!AH60/Daily!AH61-1</f>
        <v>-2.4862193499334828E-2</v>
      </c>
      <c r="J60" s="110">
        <f>Daily!AL60/Daily!AL61-1</f>
        <v>8.9258571187299518E-2</v>
      </c>
    </row>
    <row r="61" spans="1:10" ht="16" x14ac:dyDescent="0.2">
      <c r="A61" s="110">
        <f>Daily!B61/Daily!B62-1</f>
        <v>2.2430690215397675E-2</v>
      </c>
      <c r="B61" s="110">
        <f>(Daily!F61/Daily!F62)-1</f>
        <v>6.2994562574598678E-3</v>
      </c>
      <c r="C61" s="110">
        <f>Daily!J61/Daily!J62-1</f>
        <v>2.7822709890515052E-2</v>
      </c>
      <c r="D61" s="110">
        <f>(Daily!N61/Daily!N62)-1</f>
        <v>-1.4089203834931174E-2</v>
      </c>
      <c r="E61" s="110">
        <f>Daily!R61/Daily!R62-1</f>
        <v>9.2861288450376556E-3</v>
      </c>
      <c r="F61" s="110">
        <f>Daily!V61/Daily!V62-1</f>
        <v>-1.1074197120708784E-2</v>
      </c>
      <c r="G61" s="110">
        <f>Daily!Z61/Daily!Z62-1</f>
        <v>0</v>
      </c>
      <c r="H61" s="110">
        <f>Daily!AD61/Daily!AD62-1</f>
        <v>-2.2068449597905548E-2</v>
      </c>
      <c r="I61" s="110">
        <f>Daily!AH61/Daily!AH62-1</f>
        <v>-3.7871615224389643E-3</v>
      </c>
      <c r="J61" s="110">
        <f>Daily!AL61/Daily!AL62-1</f>
        <v>-0.16968167157481417</v>
      </c>
    </row>
    <row r="62" spans="1:10" ht="16" x14ac:dyDescent="0.2">
      <c r="A62" s="110">
        <f>Daily!B62/Daily!B63-1</f>
        <v>-6.2496744961200168E-3</v>
      </c>
      <c r="B62" s="110">
        <f>(Daily!F62/Daily!F63)-1</f>
        <v>7.7421638241870205E-4</v>
      </c>
      <c r="C62" s="110">
        <f>Daily!J62/Daily!J63-1</f>
        <v>3.6031508542897495E-2</v>
      </c>
      <c r="D62" s="110">
        <f>(Daily!N62/Daily!N63)-1</f>
        <v>-9.4962840627579315E-3</v>
      </c>
      <c r="E62" s="110">
        <f>Daily!R62/Daily!R63-1</f>
        <v>-2.528020365590633E-2</v>
      </c>
      <c r="F62" s="110">
        <f>Daily!V62/Daily!V63-1</f>
        <v>-5.2875082617316327E-3</v>
      </c>
      <c r="G62" s="110">
        <f>Daily!Z62/Daily!Z63-1</f>
        <v>1.6025641025640969E-2</v>
      </c>
      <c r="H62" s="110">
        <f>Daily!AD62/Daily!AD63-1</f>
        <v>-2.7974636329727298E-3</v>
      </c>
      <c r="I62" s="110">
        <f>Daily!AH62/Daily!AH63-1</f>
        <v>-6.5838976674190697E-3</v>
      </c>
      <c r="J62" s="110">
        <f>Daily!AL62/Daily!AL63-1</f>
        <v>-3.1245754652900359E-2</v>
      </c>
    </row>
    <row r="63" spans="1:10" ht="16" x14ac:dyDescent="0.2">
      <c r="A63" s="110">
        <f>Daily!B63/Daily!B64-1</f>
        <v>-1.1684167181387761E-2</v>
      </c>
      <c r="B63" s="110">
        <f>(Daily!F63/Daily!F64)-1</f>
        <v>-8.8575124421741425E-3</v>
      </c>
      <c r="C63" s="110">
        <f>Daily!J63/Daily!J64-1</f>
        <v>-6.3280599245875147E-3</v>
      </c>
      <c r="D63" s="110">
        <f>(Daily!N63/Daily!N64)-1</f>
        <v>6.8174260059858938E-3</v>
      </c>
      <c r="E63" s="110">
        <f>Daily!R63/Daily!R64-1</f>
        <v>1.2928873289879128E-2</v>
      </c>
      <c r="F63" s="110">
        <f>Daily!V63/Daily!V64-1</f>
        <v>-1.529450048812242E-2</v>
      </c>
      <c r="G63" s="110">
        <f>Daily!Z63/Daily!Z64-1</f>
        <v>-5.835010060362178E-2</v>
      </c>
      <c r="H63" s="110">
        <f>Daily!AD63/Daily!AD64-1</f>
        <v>1.6878437322207729E-2</v>
      </c>
      <c r="I63" s="110">
        <f>Daily!AH63/Daily!AH64-1</f>
        <v>-1.3216513216513182E-2</v>
      </c>
      <c r="J63" s="110">
        <f>Daily!AL63/Daily!AL64-1</f>
        <v>1.0199224858911116E-3</v>
      </c>
    </row>
    <row r="64" spans="1:10" ht="16" x14ac:dyDescent="0.2">
      <c r="A64" s="110">
        <f>Daily!B64/Daily!B65-1</f>
        <v>-4.0498282667760233E-3</v>
      </c>
      <c r="B64" s="110">
        <f>(Daily!F64/Daily!F65)-1</f>
        <v>8.6466165413534579E-3</v>
      </c>
      <c r="C64" s="110">
        <f>Daily!J64/Daily!J65-1</f>
        <v>6.4905126366030297E-2</v>
      </c>
      <c r="D64" s="110">
        <f>(Daily!N64/Daily!N65)-1</f>
        <v>9.6533199026274108E-3</v>
      </c>
      <c r="E64" s="110">
        <f>Daily!R64/Daily!R65-1</f>
        <v>-1.9282778968072845E-2</v>
      </c>
      <c r="F64" s="110">
        <f>Daily!V64/Daily!V65-1</f>
        <v>1.5196564255038014E-2</v>
      </c>
      <c r="G64" s="110">
        <f>Daily!Z64/Daily!Z65-1</f>
        <v>9.1108671789242646E-2</v>
      </c>
      <c r="H64" s="110">
        <f>Daily!AD64/Daily!AD65-1</f>
        <v>-1.6414847976124025E-2</v>
      </c>
      <c r="I64" s="110">
        <f>Daily!AH64/Daily!AH65-1</f>
        <v>1.0466294031586498E-2</v>
      </c>
      <c r="J64" s="110">
        <f>Daily!AL64/Daily!AL65-1</f>
        <v>4.43087410352907E-2</v>
      </c>
    </row>
    <row r="65" spans="1:10" ht="16" x14ac:dyDescent="0.2">
      <c r="A65" s="110">
        <f>Daily!B65/Daily!B66-1</f>
        <v>2.9821584657307998E-3</v>
      </c>
      <c r="B65" s="110">
        <f>(Daily!F65/Daily!F66)-1</f>
        <v>2.0491063368839102E-2</v>
      </c>
      <c r="C65" s="110">
        <f>Daily!J65/Daily!J66-1</f>
        <v>-2.117688059845102E-2</v>
      </c>
      <c r="D65" s="110">
        <f>(Daily!N65/Daily!N66)-1</f>
        <v>2.1522894872234577E-2</v>
      </c>
      <c r="E65" s="110">
        <f>Daily!R65/Daily!R66-1</f>
        <v>-7.6333217148832899E-3</v>
      </c>
      <c r="F65" s="110">
        <f>Daily!V65/Daily!V66-1</f>
        <v>9.3364454818272158E-3</v>
      </c>
      <c r="G65" s="110">
        <f>Daily!Z65/Daily!Z66-1</f>
        <v>2.015677491601342E-2</v>
      </c>
      <c r="H65" s="110">
        <f>Daily!AD65/Daily!AD66-1</f>
        <v>-6.6703724291273803E-3</v>
      </c>
      <c r="I65" s="110">
        <f>Daily!AH65/Daily!AH66-1</f>
        <v>1.2880918002887709E-2</v>
      </c>
      <c r="J65" s="110">
        <f>Daily!AL65/Daily!AL66-1</f>
        <v>2.265630673153729E-2</v>
      </c>
    </row>
    <row r="66" spans="1:10" ht="16" x14ac:dyDescent="0.2">
      <c r="A66" s="110">
        <f>Daily!B66/Daily!B67-1</f>
        <v>1.0915328239513578E-2</v>
      </c>
      <c r="B66" s="110">
        <f>(Daily!F66/Daily!F67)-1</f>
        <v>-6.3237206799120482E-3</v>
      </c>
      <c r="C66" s="110">
        <f>Daily!J66/Daily!J67-1</f>
        <v>-1.5718434742316045E-2</v>
      </c>
      <c r="D66" s="110">
        <f>(Daily!N66/Daily!N67)-1</f>
        <v>4.9968488340686124E-2</v>
      </c>
      <c r="E66" s="110">
        <f>Daily!R66/Daily!R67-1</f>
        <v>1.2214273250741314E-3</v>
      </c>
      <c r="F66" s="110">
        <f>Daily!V66/Daily!V67-1</f>
        <v>3.3543940264215921E-2</v>
      </c>
      <c r="G66" s="110">
        <f>Daily!Z66/Daily!Z67-1</f>
        <v>1.9406392694063967E-2</v>
      </c>
      <c r="H66" s="110">
        <f>Daily!AD66/Daily!AD67-1</f>
        <v>-1.3886351178512557E-2</v>
      </c>
      <c r="I66" s="110">
        <f>Daily!AH66/Daily!AH67-1</f>
        <v>1.9366333565729255E-2</v>
      </c>
      <c r="J66" s="110">
        <f>Daily!AL66/Daily!AL67-1</f>
        <v>3.0994983903571249E-2</v>
      </c>
    </row>
    <row r="67" spans="1:10" ht="16" x14ac:dyDescent="0.2">
      <c r="A67" s="110">
        <f>Daily!B67/Daily!B68-1</f>
        <v>-3.6768513723458573E-3</v>
      </c>
      <c r="B67" s="110">
        <f>(Daily!F67/Daily!F68)-1</f>
        <v>-4.5759949998883664E-3</v>
      </c>
      <c r="C67" s="110">
        <f>Daily!J67/Daily!J68-1</f>
        <v>-6.8294256776990636E-4</v>
      </c>
      <c r="D67" s="110">
        <f>(Daily!N67/Daily!N68)-1</f>
        <v>-1.0159522324213577E-2</v>
      </c>
      <c r="E67" s="110">
        <f>Daily!R67/Daily!R68-1</f>
        <v>9.9746228676160786E-3</v>
      </c>
      <c r="F67" s="110">
        <f>Daily!V67/Daily!V68-1</f>
        <v>1.0798885276358527E-2</v>
      </c>
      <c r="G67" s="110">
        <f>Daily!Z67/Daily!Z68-1</f>
        <v>6.1818181818181772E-2</v>
      </c>
      <c r="H67" s="110">
        <f>Daily!AD67/Daily!AD68-1</f>
        <v>2.4906367041198418E-2</v>
      </c>
      <c r="I67" s="110">
        <f>Daily!AH67/Daily!AH68-1</f>
        <v>-8.411107270422824E-3</v>
      </c>
      <c r="J67" s="110">
        <f>Daily!AL67/Daily!AL68-1</f>
        <v>-1.9597768643570324E-2</v>
      </c>
    </row>
    <row r="68" spans="1:10" ht="16" x14ac:dyDescent="0.2">
      <c r="A68" s="110">
        <f>Daily!B68/Daily!B69-1</f>
        <v>1.6743892165122176E-2</v>
      </c>
      <c r="B68" s="110">
        <f>(Daily!F68/Daily!F69)-1</f>
        <v>-5.637804363749499E-3</v>
      </c>
      <c r="C68" s="110">
        <f>Daily!J68/Daily!J69-1</f>
        <v>3.4264165619783959E-3</v>
      </c>
      <c r="D68" s="110">
        <f>(Daily!N68/Daily!N69)-1</f>
        <v>2.0554797635288669E-2</v>
      </c>
      <c r="E68" s="110">
        <f>Daily!R68/Daily!R69-1</f>
        <v>3.441738369549352E-2</v>
      </c>
      <c r="F68" s="110">
        <f>Daily!V68/Daily!V69-1</f>
        <v>4.0850858109741539E-2</v>
      </c>
      <c r="G68" s="110">
        <f>Daily!Z68/Daily!Z69-1</f>
        <v>6.5891472868216949E-2</v>
      </c>
      <c r="H68" s="110">
        <f>Daily!AD68/Daily!AD69-1</f>
        <v>1.9083969465648831E-2</v>
      </c>
      <c r="I68" s="110">
        <f>Daily!AH68/Daily!AH69-1</f>
        <v>1.8144136393853039E-2</v>
      </c>
      <c r="J68" s="110">
        <f>Daily!AL68/Daily!AL69-1</f>
        <v>3.4001214329083318E-2</v>
      </c>
    </row>
    <row r="69" spans="1:10" ht="16" x14ac:dyDescent="0.2">
      <c r="A69" s="110">
        <f>Daily!B69/Daily!B70-1</f>
        <v>-2.8790590641779579E-2</v>
      </c>
      <c r="B69" s="110">
        <f>(Daily!F69/Daily!F70)-1</f>
        <v>-2.9343962081223696E-2</v>
      </c>
      <c r="C69" s="110">
        <f>Daily!J69/Daily!J70-1</f>
        <v>-2.8946930679119798E-2</v>
      </c>
      <c r="D69" s="110">
        <f>(Daily!N69/Daily!N70)-1</f>
        <v>-5.0025920165889026E-2</v>
      </c>
      <c r="E69" s="110">
        <f>Daily!R69/Daily!R70-1</f>
        <v>-5.3978546545717876E-2</v>
      </c>
      <c r="F69" s="110">
        <f>Daily!V69/Daily!V70-1</f>
        <v>-4.2693509198195034E-2</v>
      </c>
      <c r="G69" s="110">
        <f>Daily!Z69/Daily!Z70-1</f>
        <v>-1.290322580645098E-3</v>
      </c>
      <c r="H69" s="110">
        <f>Daily!AD69/Daily!AD70-1</f>
        <v>-9.9965647543799441E-2</v>
      </c>
      <c r="I69" s="110">
        <f>Daily!AH69/Daily!AH70-1</f>
        <v>-2.7716523458292119E-2</v>
      </c>
      <c r="J69" s="110">
        <f>Daily!AL69/Daily!AL70-1</f>
        <v>-1.103355100202652E-2</v>
      </c>
    </row>
    <row r="70" spans="1:10" ht="16" x14ac:dyDescent="0.2">
      <c r="A70" s="110">
        <f>Daily!B70/Daily!B71-1</f>
        <v>-3.6557126668965934E-2</v>
      </c>
      <c r="B70" s="110">
        <f>(Daily!F70/Daily!F71)-1</f>
        <v>-1.2530848438430664E-2</v>
      </c>
      <c r="C70" s="110">
        <f>Daily!J70/Daily!J71-1</f>
        <v>2.8224428247777489E-2</v>
      </c>
      <c r="D70" s="110">
        <f>(Daily!N70/Daily!N71)-1</f>
        <v>-5.006565988181233E-2</v>
      </c>
      <c r="E70" s="110">
        <f>Daily!R70/Daily!R71-1</f>
        <v>9.681351210168998E-3</v>
      </c>
      <c r="F70" s="110">
        <f>Daily!V70/Daily!V71-1</f>
        <v>-1.5379357484620604E-2</v>
      </c>
      <c r="G70" s="110">
        <f>Daily!Z70/Daily!Z71-1</f>
        <v>-2.1464646464646409E-2</v>
      </c>
      <c r="H70" s="110">
        <f>Daily!AD70/Daily!AD71-1</f>
        <v>-0.10001545833977421</v>
      </c>
      <c r="I70" s="110">
        <f>Daily!AH70/Daily!AH71-1</f>
        <v>-6.0794893228977021E-4</v>
      </c>
      <c r="J70" s="110">
        <f>Daily!AL70/Daily!AL71-1</f>
        <v>-1.9718931645942184E-2</v>
      </c>
    </row>
    <row r="71" spans="1:10" ht="16" x14ac:dyDescent="0.2">
      <c r="A71" s="110">
        <f>Daily!B71/Daily!B72-1</f>
        <v>1.1108897080801095E-2</v>
      </c>
      <c r="B71" s="110">
        <f>(Daily!F71/Daily!F72)-1</f>
        <v>6.7898986870005285E-3</v>
      </c>
      <c r="C71" s="110">
        <f>Daily!J71/Daily!J72-1</f>
        <v>-1.7644094527462961E-2</v>
      </c>
      <c r="D71" s="110">
        <f>(Daily!N71/Daily!N72)-1</f>
        <v>-4.4392156862745114E-2</v>
      </c>
      <c r="E71" s="110">
        <f>Daily!R71/Daily!R72-1</f>
        <v>5.9202690394450919E-3</v>
      </c>
      <c r="F71" s="110">
        <f>Daily!V71/Daily!V72-1</f>
        <v>-1.6801075268817245E-2</v>
      </c>
      <c r="G71" s="110">
        <f>Daily!Z71/Daily!Z72-1</f>
        <v>-8.7609511889862324E-3</v>
      </c>
      <c r="H71" s="110">
        <f>Daily!AD71/Daily!AD72-1</f>
        <v>-8.2783995094281027E-3</v>
      </c>
      <c r="I71" s="110">
        <f>Daily!AH71/Daily!AH72-1</f>
        <v>-3.003722404452136E-2</v>
      </c>
      <c r="J71" s="110">
        <f>Daily!AL71/Daily!AL72-1</f>
        <v>-2.997644707729652E-2</v>
      </c>
    </row>
    <row r="72" spans="1:10" ht="16" x14ac:dyDescent="0.2">
      <c r="A72" s="110">
        <f>Daily!B72/Daily!B73-1</f>
        <v>-8.3975498913257951E-3</v>
      </c>
      <c r="B72" s="110">
        <f>(Daily!F72/Daily!F73)-1</f>
        <v>1.8210765070225898E-2</v>
      </c>
      <c r="C72" s="110">
        <f>Daily!J72/Daily!J73-1</f>
        <v>1.1902737209158243E-2</v>
      </c>
      <c r="D72" s="110">
        <f>(Daily!N72/Daily!N73)-1</f>
        <v>-1.0554089709762682E-2</v>
      </c>
      <c r="E72" s="110">
        <f>Daily!R72/Daily!R73-1</f>
        <v>4.5041874868041454E-3</v>
      </c>
      <c r="F72" s="110">
        <f>Daily!V72/Daily!V73-1</f>
        <v>-4.1271611823759935E-3</v>
      </c>
      <c r="G72" s="110">
        <f>Daily!Z72/Daily!Z73-1</f>
        <v>-8.6848635235732274E-3</v>
      </c>
      <c r="H72" s="110">
        <f>Daily!AD72/Daily!AD73-1</f>
        <v>-8.9638407778791507E-3</v>
      </c>
      <c r="I72" s="110">
        <f>Daily!AH72/Daily!AH73-1</f>
        <v>2.9754449884245915E-2</v>
      </c>
      <c r="J72" s="110">
        <f>Daily!AL72/Daily!AL73-1</f>
        <v>-2.1407164264286571E-4</v>
      </c>
    </row>
    <row r="73" spans="1:10" ht="16" x14ac:dyDescent="0.2">
      <c r="A73" s="110">
        <f>Daily!B73/Daily!B74-1</f>
        <v>2.1134930643127436E-2</v>
      </c>
      <c r="B73" s="110">
        <f>(Daily!F73/Daily!F74)-1</f>
        <v>1.1225547493548982E-2</v>
      </c>
      <c r="C73" s="110">
        <f>Daily!J73/Daily!J74-1</f>
        <v>-8.494730492337732E-4</v>
      </c>
      <c r="D73" s="110">
        <f>(Daily!N73/Daily!N74)-1</f>
        <v>2.5955414012738931E-2</v>
      </c>
      <c r="E73" s="110">
        <f>Daily!R73/Daily!R74-1</f>
        <v>2.6402282659732101E-2</v>
      </c>
      <c r="F73" s="110">
        <f>Daily!V73/Daily!V74-1</f>
        <v>1.3452407867962979E-2</v>
      </c>
      <c r="G73" s="110">
        <f>Daily!Z73/Daily!Z74-1</f>
        <v>2.2842639593908753E-2</v>
      </c>
      <c r="H73" s="110">
        <f>Daily!AD73/Daily!AD74-1</f>
        <v>1.2303906490310768E-2</v>
      </c>
      <c r="I73" s="110">
        <f>Daily!AH73/Daily!AH74-1</f>
        <v>3.5894008491901275E-2</v>
      </c>
      <c r="J73" s="110">
        <f>Daily!AL73/Daily!AL74-1</f>
        <v>-6.2169577728702574E-2</v>
      </c>
    </row>
    <row r="74" spans="1:10" ht="16" x14ac:dyDescent="0.2">
      <c r="A74" s="110">
        <f>Daily!B74/Daily!B75-1</f>
        <v>-3.5655219379317149E-2</v>
      </c>
      <c r="B74" s="110">
        <f>(Daily!F74/Daily!F75)-1</f>
        <v>-2.9452685203022244E-2</v>
      </c>
      <c r="C74" s="110">
        <f>Daily!J74/Daily!J75-1</f>
        <v>-5.0942279951837754E-4</v>
      </c>
      <c r="D74" s="110">
        <f>(Daily!N74/Daily!N75)-1</f>
        <v>-3.2282918560751939E-2</v>
      </c>
      <c r="E74" s="110">
        <f>Daily!R74/Daily!R75-1</f>
        <v>-3.9479618386817017E-2</v>
      </c>
      <c r="F74" s="110">
        <f>Daily!V74/Daily!V75-1</f>
        <v>-3.4806328423349631E-2</v>
      </c>
      <c r="G74" s="110">
        <f>Daily!Z74/Daily!Z75-1</f>
        <v>-4.7158403869407506E-2</v>
      </c>
      <c r="H74" s="110">
        <f>Daily!AD74/Daily!AD75-1</f>
        <v>-1.065124771758974E-2</v>
      </c>
      <c r="I74" s="110">
        <f>Daily!AH74/Daily!AH75-1</f>
        <v>-1.7497778979489231E-2</v>
      </c>
      <c r="J74" s="110">
        <f>Daily!AL74/Daily!AL75-1</f>
        <v>3.4332387346854176E-2</v>
      </c>
    </row>
    <row r="75" spans="1:10" ht="16" x14ac:dyDescent="0.2">
      <c r="A75" s="110">
        <f>Daily!B75/Daily!B76-1</f>
        <v>-3.4417567502059709E-3</v>
      </c>
      <c r="B75" s="110">
        <f>(Daily!F75/Daily!F76)-1</f>
        <v>-3.1153312706712066E-3</v>
      </c>
      <c r="C75" s="110">
        <f>Daily!J75/Daily!J76-1</f>
        <v>-3.0776828231104392E-2</v>
      </c>
      <c r="D75" s="110">
        <f>(Daily!N75/Daily!N76)-1</f>
        <v>-3.5316698656430168E-3</v>
      </c>
      <c r="E75" s="110">
        <f>Daily!R75/Daily!R76-1</f>
        <v>7.4958045869848888E-2</v>
      </c>
      <c r="F75" s="110">
        <f>Daily!V75/Daily!V76-1</f>
        <v>1.889938854919393E-2</v>
      </c>
      <c r="G75" s="110">
        <f>Daily!Z75/Daily!Z76-1</f>
        <v>1.5970515970515908E-2</v>
      </c>
      <c r="H75" s="110">
        <f>Daily!AD75/Daily!AD76-1</f>
        <v>-5.8992588110724498E-3</v>
      </c>
      <c r="I75" s="110">
        <f>Daily!AH75/Daily!AH76-1</f>
        <v>5.2098996220587557E-2</v>
      </c>
      <c r="J75" s="110">
        <f>Daily!AL75/Daily!AL76-1</f>
        <v>4.4537632853734355E-2</v>
      </c>
    </row>
    <row r="76" spans="1:10" ht="16" x14ac:dyDescent="0.2">
      <c r="A76" s="110">
        <f>Daily!B76/Daily!B77-1</f>
        <v>-6.6929892141757152E-3</v>
      </c>
      <c r="B76" s="110">
        <f>(Daily!F76/Daily!F77)-1</f>
        <v>1.674874709825791E-2</v>
      </c>
      <c r="C76" s="110">
        <f>Daily!J76/Daily!J77-1</f>
        <v>1.1655011243354219E-2</v>
      </c>
      <c r="D76" s="110">
        <f>(Daily!N76/Daily!N77)-1</f>
        <v>2.63178630525569E-2</v>
      </c>
      <c r="E76" s="110">
        <f>Daily!R76/Daily!R77-1</f>
        <v>6.1559778305621426E-2</v>
      </c>
      <c r="F76" s="110">
        <f>Daily!V76/Daily!V77-1</f>
        <v>1.1924850939363241E-2</v>
      </c>
      <c r="G76" s="110">
        <f>Daily!Z76/Daily!Z77-1</f>
        <v>1.6229712858926382E-2</v>
      </c>
      <c r="H76" s="110">
        <f>Daily!AD76/Daily!AD77-1</f>
        <v>5.6282324307879161E-3</v>
      </c>
      <c r="I76" s="110">
        <f>Daily!AH76/Daily!AH77-1</f>
        <v>3.8489132728423803E-2</v>
      </c>
      <c r="J76" s="110">
        <f>Daily!AL76/Daily!AL77-1</f>
        <v>2.9935214833569201E-2</v>
      </c>
    </row>
    <row r="77" spans="1:10" ht="16" x14ac:dyDescent="0.2">
      <c r="A77" s="110">
        <f>Daily!B77/Daily!B78-1</f>
        <v>-1.311537730469492E-2</v>
      </c>
      <c r="B77" s="110">
        <f>(Daily!F77/Daily!F78)-1</f>
        <v>1.0213250925986905E-2</v>
      </c>
      <c r="C77" s="110">
        <f>Daily!J77/Daily!J78-1</f>
        <v>-5.1349998314518253E-3</v>
      </c>
      <c r="D77" s="110">
        <f>(Daily!N77/Daily!N78)-1</f>
        <v>4.9971043269628534E-2</v>
      </c>
      <c r="E77" s="110">
        <f>Daily!R77/Daily!R78-1</f>
        <v>2.5287169704103718E-2</v>
      </c>
      <c r="F77" s="110">
        <f>Daily!V77/Daily!V78-1</f>
        <v>0</v>
      </c>
      <c r="G77" s="110">
        <f>Daily!Z77/Daily!Z78-1</f>
        <v>8.8161209068009505E-3</v>
      </c>
      <c r="H77" s="110">
        <f>Daily!AD77/Daily!AD78-1</f>
        <v>6.7034572309689899E-2</v>
      </c>
      <c r="I77" s="110">
        <f>Daily!AH77/Daily!AH78-1</f>
        <v>-9.6133751306165527E-3</v>
      </c>
      <c r="J77" s="110">
        <f>Daily!AL77/Daily!AL78-1</f>
        <v>-2.3274419957815207E-2</v>
      </c>
    </row>
    <row r="78" spans="1:10" ht="16" x14ac:dyDescent="0.2">
      <c r="A78" s="110">
        <f>Daily!B78/Daily!B79-1</f>
        <v>1.9771273502616982E-2</v>
      </c>
      <c r="B78" s="110">
        <f>(Daily!F78/Daily!F79)-1</f>
        <v>-3.0154047853163668E-3</v>
      </c>
      <c r="C78" s="110">
        <f>Daily!J78/Daily!J79-1</f>
        <v>-6.0915370647693923E-3</v>
      </c>
      <c r="D78" s="110">
        <f>(Daily!N78/Daily!N79)-1</f>
        <v>4.9947880472550388E-2</v>
      </c>
      <c r="E78" s="110">
        <f>Daily!R78/Daily!R79-1</f>
        <v>1.3743159280747097E-2</v>
      </c>
      <c r="F78" s="110">
        <f>Daily!V78/Daily!V79-1</f>
        <v>1.0917775503241245E-2</v>
      </c>
      <c r="G78" s="110">
        <f>Daily!Z78/Daily!Z79-1</f>
        <v>2.1879021879021909E-2</v>
      </c>
      <c r="H78" s="110">
        <f>Daily!AD78/Daily!AD79-1</f>
        <v>-6.296577946768056E-2</v>
      </c>
      <c r="I78" s="110">
        <f>Daily!AH78/Daily!AH79-1</f>
        <v>2.8368794326241176E-2</v>
      </c>
      <c r="J78" s="110">
        <f>Daily!AL78/Daily!AL79-1</f>
        <v>3.5033939128532587E-3</v>
      </c>
    </row>
    <row r="79" spans="1:10" ht="16" x14ac:dyDescent="0.2">
      <c r="A79" s="110">
        <f>Daily!B79/Daily!B80-1</f>
        <v>-1.3905480957614569E-2</v>
      </c>
      <c r="B79" s="110">
        <f>(Daily!F79/Daily!F80)-1</f>
        <v>7.4183323060668105E-3</v>
      </c>
      <c r="C79" s="110">
        <f>Daily!J79/Daily!J80-1</f>
        <v>-1.7470077258597727E-2</v>
      </c>
      <c r="D79" s="110">
        <f>(Daily!N79/Daily!N80)-1</f>
        <v>4.9981758482305683E-2</v>
      </c>
      <c r="E79" s="110">
        <f>Daily!R79/Daily!R80-1</f>
        <v>2.8219664917921827E-2</v>
      </c>
      <c r="F79" s="110">
        <f>Daily!V79/Daily!V80-1</f>
        <v>-2.5382398581245913E-2</v>
      </c>
      <c r="G79" s="110">
        <f>Daily!Z79/Daily!Z80-1</f>
        <v>4.016064257028118E-2</v>
      </c>
      <c r="H79" s="110">
        <f>Daily!AD79/Daily!AD80-1</f>
        <v>-1.3669501822599628E-3</v>
      </c>
      <c r="I79" s="110">
        <f>Daily!AH79/Daily!AH80-1</f>
        <v>-1.7940059096665295E-2</v>
      </c>
      <c r="J79" s="110">
        <f>Daily!AL79/Daily!AL80-1</f>
        <v>-2.086757664546568E-2</v>
      </c>
    </row>
    <row r="80" spans="1:10" ht="16" x14ac:dyDescent="0.2">
      <c r="A80" s="110">
        <f>Daily!B80/Daily!B81-1</f>
        <v>-1.0684063726185578E-2</v>
      </c>
      <c r="B80" s="110">
        <f>(Daily!F80/Daily!F81)-1</f>
        <v>3.978076379066442E-3</v>
      </c>
      <c r="C80" s="110">
        <f>Daily!J80/Daily!J81-1</f>
        <v>1.3276515088005203E-2</v>
      </c>
      <c r="D80" s="110">
        <f>(Daily!N80/Daily!N81)-1</f>
        <v>4.9990423290557251E-2</v>
      </c>
      <c r="E80" s="110">
        <f>Daily!R80/Daily!R81-1</f>
        <v>1.242182815043269E-2</v>
      </c>
      <c r="F80" s="110">
        <f>Daily!V80/Daily!V81-1</f>
        <v>-2.0306222173960164E-2</v>
      </c>
      <c r="G80" s="110">
        <f>Daily!Z80/Daily!Z81-1</f>
        <v>-1.1904761904761862E-2</v>
      </c>
      <c r="H80" s="110">
        <f>Daily!AD80/Daily!AD81-1</f>
        <v>2.5864755375506476E-2</v>
      </c>
      <c r="I80" s="110">
        <f>Daily!AH80/Daily!AH81-1</f>
        <v>-1.3943808532778323E-2</v>
      </c>
      <c r="J80" s="110">
        <f>Daily!AL80/Daily!AL81-1</f>
        <v>-2.068178576522528E-3</v>
      </c>
    </row>
    <row r="81" spans="1:10" ht="16" x14ac:dyDescent="0.2">
      <c r="A81" s="110">
        <f>Daily!B81/Daily!B82-1</f>
        <v>-9.3199700262268648E-3</v>
      </c>
      <c r="B81" s="110">
        <f>(Daily!F81/Daily!F82)-1</f>
        <v>-9.4570928196147097E-3</v>
      </c>
      <c r="C81" s="110">
        <f>Daily!J81/Daily!J82-1</f>
        <v>-8.1886976043321624E-4</v>
      </c>
      <c r="D81" s="110">
        <f>(Daily!N81/Daily!N82)-1</f>
        <v>4.9974861739567666E-2</v>
      </c>
      <c r="E81" s="110">
        <f>Daily!R81/Daily!R82-1</f>
        <v>-1.8374469158642825E-2</v>
      </c>
      <c r="F81" s="110">
        <f>Daily!V81/Daily!V82-1</f>
        <v>-3.5706557022290308E-3</v>
      </c>
      <c r="G81" s="110">
        <f>Daily!Z81/Daily!Z82-1</f>
        <v>1.3404825737265424E-2</v>
      </c>
      <c r="H81" s="110">
        <f>Daily!AD81/Daily!AD82-1</f>
        <v>7.0610387572571653E-3</v>
      </c>
      <c r="I81" s="110">
        <f>Daily!AH81/Daily!AH82-1</f>
        <v>5.4404687173048583E-3</v>
      </c>
      <c r="J81" s="110">
        <f>Daily!AL81/Daily!AL82-1</f>
        <v>3.9378535118494984E-3</v>
      </c>
    </row>
    <row r="82" spans="1:10" ht="16" x14ac:dyDescent="0.2">
      <c r="A82" s="110">
        <f>Daily!B82/Daily!B83-1</f>
        <v>3.2245588590766205E-2</v>
      </c>
      <c r="B82" s="110">
        <f>(Daily!F82/Daily!F83)-1</f>
        <v>2.1060021060022027E-3</v>
      </c>
      <c r="C82" s="110">
        <f>Daily!J82/Daily!J83-1</f>
        <v>-8.4442986644877038E-3</v>
      </c>
      <c r="D82" s="110">
        <f>(Daily!N82/Daily!N83)-1</f>
        <v>-3.90625E-3</v>
      </c>
      <c r="E82" s="110">
        <f>Daily!R82/Daily!R83-1</f>
        <v>2.2748774404403482E-2</v>
      </c>
      <c r="F82" s="110">
        <f>Daily!V82/Daily!V83-1</f>
        <v>-2.3457311918850254E-2</v>
      </c>
      <c r="G82" s="110">
        <f>Daily!Z82/Daily!Z83-1</f>
        <v>-1.3386880856760541E-3</v>
      </c>
      <c r="H82" s="110">
        <f>Daily!AD82/Daily!AD83-1</f>
        <v>8.8649675478864598E-3</v>
      </c>
      <c r="I82" s="110">
        <f>Daily!AH82/Daily!AH83-1</f>
        <v>-7.8887274237077198E-3</v>
      </c>
      <c r="J82" s="110">
        <f>Daily!AL82/Daily!AL83-1</f>
        <v>3.6896807720861124E-2</v>
      </c>
    </row>
    <row r="83" spans="1:10" ht="16" x14ac:dyDescent="0.2">
      <c r="A83" s="110">
        <f>Daily!B83/Daily!B84-1</f>
        <v>5.2485785099869453E-3</v>
      </c>
      <c r="B83" s="110">
        <f>(Daily!F83/Daily!F84)-1</f>
        <v>-1.380156417727374E-3</v>
      </c>
      <c r="C83" s="110">
        <f>Daily!J83/Daily!J84-1</f>
        <v>8.8466577113408551E-3</v>
      </c>
      <c r="D83" s="110">
        <f>(Daily!N83/Daily!N84)-1</f>
        <v>-1.6257759385161052E-2</v>
      </c>
      <c r="E83" s="110">
        <f>Daily!R83/Daily!R84-1</f>
        <v>2.4405286343612387E-2</v>
      </c>
      <c r="F83" s="110">
        <f>Daily!V83/Daily!V84-1</f>
        <v>-8.4861183865898582E-3</v>
      </c>
      <c r="G83" s="110">
        <f>Daily!Z83/Daily!Z84-1</f>
        <v>9.4594594594594739E-3</v>
      </c>
      <c r="H83" s="110">
        <f>Daily!AD83/Daily!AD84-1</f>
        <v>8.576830525953949E-2</v>
      </c>
      <c r="I83" s="110">
        <f>Daily!AH83/Daily!AH84-1</f>
        <v>1.5816111345423822E-2</v>
      </c>
      <c r="J83" s="110">
        <f>Daily!AL83/Daily!AL84-1</f>
        <v>3.0762167125803375E-2</v>
      </c>
    </row>
    <row r="84" spans="1:10" ht="16" x14ac:dyDescent="0.2">
      <c r="A84" s="110">
        <f>Daily!B84/Daily!B85-1</f>
        <v>-2.8974564673682313E-2</v>
      </c>
      <c r="B84" s="110">
        <f>(Daily!F84/Daily!F85)-1</f>
        <v>-4.1451229356197494E-3</v>
      </c>
      <c r="C84" s="110">
        <f>Daily!J84/Daily!J85-1</f>
        <v>-2.4140686751966456E-2</v>
      </c>
      <c r="D84" s="110">
        <f>(Daily!N84/Daily!N85)-1</f>
        <v>-4.7400037544584328E-2</v>
      </c>
      <c r="E84" s="110">
        <f>Daily!R84/Daily!R85-1</f>
        <v>-5.6071491151218344E-3</v>
      </c>
      <c r="F84" s="110">
        <f>Daily!V84/Daily!V85-1</f>
        <v>-3.0570790168596429E-2</v>
      </c>
      <c r="G84" s="110">
        <f>Daily!Z84/Daily!Z85-1</f>
        <v>-3.7711313394018231E-2</v>
      </c>
      <c r="H84" s="110">
        <f>Daily!AD84/Daily!AD85-1</f>
        <v>-2.0373800303081335E-2</v>
      </c>
      <c r="I84" s="110">
        <f>Daily!AH84/Daily!AH85-1</f>
        <v>-1.964027289642345E-2</v>
      </c>
      <c r="J84" s="110">
        <f>Daily!AL84/Daily!AL85-1</f>
        <v>1.3730509657901013E-2</v>
      </c>
    </row>
    <row r="85" spans="1:10" ht="16" x14ac:dyDescent="0.2">
      <c r="A85" s="110">
        <f>Daily!B85/Daily!B86-1</f>
        <v>2.2702549307098696E-3</v>
      </c>
      <c r="B85" s="110">
        <f>(Daily!F85/Daily!F86)-1</f>
        <v>-2.2852757466584217E-2</v>
      </c>
      <c r="C85" s="110">
        <f>Daily!J85/Daily!J86-1</f>
        <v>4.7984498694098043E-4</v>
      </c>
      <c r="D85" s="110">
        <f>(Daily!N85/Daily!N86)-1</f>
        <v>-1.8516812528788451E-2</v>
      </c>
      <c r="E85" s="110">
        <f>Daily!R85/Daily!R86-1</f>
        <v>-3.1357406543047306E-2</v>
      </c>
      <c r="F85" s="110">
        <f>Daily!V85/Daily!V86-1</f>
        <v>-8.9582284851534855E-3</v>
      </c>
      <c r="G85" s="110">
        <f>Daily!Z85/Daily!Z86-1</f>
        <v>-1.2836970474967901E-2</v>
      </c>
      <c r="H85" s="110">
        <f>Daily!AD85/Daily!AD86-1</f>
        <v>-7.1882313607489756E-3</v>
      </c>
      <c r="I85" s="110">
        <f>Daily!AH85/Daily!AH86-1</f>
        <v>-9.4204382551710264E-3</v>
      </c>
      <c r="J85" s="110">
        <f>Daily!AL85/Daily!AL86-1</f>
        <v>-1.135056369353471E-2</v>
      </c>
    </row>
    <row r="86" spans="1:10" ht="16" x14ac:dyDescent="0.2">
      <c r="A86" s="110">
        <f>Daily!B86/Daily!B87-1</f>
        <v>-1.4450193446138071E-2</v>
      </c>
      <c r="B86" s="110">
        <f>(Daily!F86/Daily!F87)-1</f>
        <v>-4.4779286926995843E-3</v>
      </c>
      <c r="C86" s="110">
        <f>Daily!J86/Daily!J87-1</f>
        <v>1.214181907478129E-2</v>
      </c>
      <c r="D86" s="110">
        <f>(Daily!N86/Daily!N87)-1</f>
        <v>-2.1983962519145805E-2</v>
      </c>
      <c r="E86" s="110">
        <f>Daily!R86/Daily!R87-1</f>
        <v>2.1321776814734461E-2</v>
      </c>
      <c r="F86" s="110">
        <f>Daily!V86/Daily!V87-1</f>
        <v>-1.2817965023847355E-2</v>
      </c>
      <c r="G86" s="110">
        <f>Daily!Z86/Daily!Z87-1</f>
        <v>-2.5608194622278591E-3</v>
      </c>
      <c r="H86" s="110">
        <f>Daily!AD86/Daily!AD87-1</f>
        <v>-1.2545394519643316E-2</v>
      </c>
      <c r="I86" s="110">
        <f>Daily!AH86/Daily!AH87-1</f>
        <v>-1.3136620856911918E-2</v>
      </c>
      <c r="J86" s="110">
        <f>Daily!AL86/Daily!AL87-1</f>
        <v>-1.2196969696969817E-2</v>
      </c>
    </row>
    <row r="87" spans="1:10" ht="16" x14ac:dyDescent="0.2">
      <c r="A87" s="110">
        <f>Daily!B87/Daily!B88-1</f>
        <v>-1.1154643927172025E-2</v>
      </c>
      <c r="B87" s="110">
        <f>(Daily!F87/Daily!F88)-1</f>
        <v>-1.9252783848475397E-2</v>
      </c>
      <c r="C87" s="110">
        <f>Daily!J87/Daily!J88-1</f>
        <v>-1.1319543786837416E-3</v>
      </c>
      <c r="D87" s="110">
        <f>(Daily!N87/Daily!N88)-1</f>
        <v>-1.4560951789043819E-2</v>
      </c>
      <c r="E87" s="110">
        <f>Daily!R87/Daily!R88-1</f>
        <v>4.3525571273121955E-3</v>
      </c>
      <c r="F87" s="110">
        <f>Daily!V87/Daily!V88-1</f>
        <v>-1.9962995423118191E-2</v>
      </c>
      <c r="G87" s="110">
        <f>Daily!Z87/Daily!Z88-1</f>
        <v>-2.2528160200250391E-2</v>
      </c>
      <c r="H87" s="110">
        <f>Daily!AD87/Daily!AD88-1</f>
        <v>-9.1593065096500226E-3</v>
      </c>
      <c r="I87" s="110">
        <f>Daily!AH87/Daily!AH88-1</f>
        <v>-1.7474185861795055E-2</v>
      </c>
      <c r="J87" s="110">
        <f>Daily!AL87/Daily!AL88-1</f>
        <v>-1.6759776536312887E-2</v>
      </c>
    </row>
    <row r="88" spans="1:10" ht="16" x14ac:dyDescent="0.2">
      <c r="A88" s="110">
        <f>Daily!B88/Daily!B89-1</f>
        <v>-8.0471857711124084E-3</v>
      </c>
      <c r="B88" s="110">
        <f>(Daily!F88/Daily!F89)-1</f>
        <v>-2.2428509127158103E-3</v>
      </c>
      <c r="C88" s="110">
        <f>Daily!J88/Daily!J89-1</f>
        <v>-2.4197443335333135E-3</v>
      </c>
      <c r="D88" s="110">
        <f>(Daily!N88/Daily!N89)-1</f>
        <v>-2.5681898689338123E-3</v>
      </c>
      <c r="E88" s="110">
        <f>Daily!R88/Daily!R89-1</f>
        <v>2.966880293999008E-2</v>
      </c>
      <c r="F88" s="110">
        <f>Daily!V88/Daily!V89-1</f>
        <v>-1.1645813282001871E-2</v>
      </c>
      <c r="G88" s="110">
        <f>Daily!Z88/Daily!Z89-1</f>
        <v>0</v>
      </c>
      <c r="H88" s="110">
        <f>Daily!AD88/Daily!AD89-1</f>
        <v>-1.1436039862767755E-3</v>
      </c>
      <c r="I88" s="110">
        <f>Daily!AH88/Daily!AH89-1</f>
        <v>-9.6361848574237907E-3</v>
      </c>
      <c r="J88" s="110">
        <f>Daily!AL88/Daily!AL89-1</f>
        <v>-2.249890782000874E-2</v>
      </c>
    </row>
    <row r="89" spans="1:10" ht="16" x14ac:dyDescent="0.2">
      <c r="A89" s="110">
        <f>Daily!B89/Daily!B90-1</f>
        <v>-6.1346905389438877E-3</v>
      </c>
      <c r="B89" s="110">
        <f>(Daily!F89/Daily!F90)-1</f>
        <v>7.5746479462659444E-3</v>
      </c>
      <c r="C89" s="110">
        <f>Daily!J89/Daily!J90-1</f>
        <v>2.7499162384472253E-3</v>
      </c>
      <c r="D89" s="110">
        <f>(Daily!N89/Daily!N90)-1</f>
        <v>-5.3730291552893661E-3</v>
      </c>
      <c r="E89" s="110">
        <f>Daily!R89/Daily!R90-1</f>
        <v>1.5889637588781591E-2</v>
      </c>
      <c r="F89" s="110">
        <f>Daily!V89/Daily!V90-1</f>
        <v>-4.7892720306513814E-3</v>
      </c>
      <c r="G89" s="110">
        <f>Daily!Z89/Daily!Z90-1</f>
        <v>1.653944020356235E-2</v>
      </c>
      <c r="H89" s="110">
        <f>Daily!AD89/Daily!AD90-1</f>
        <v>-4.5535859489347352E-3</v>
      </c>
      <c r="I89" s="110">
        <f>Daily!AH89/Daily!AH90-1</f>
        <v>7.8724660499895904E-4</v>
      </c>
      <c r="J89" s="110">
        <f>Daily!AL89/Daily!AL90-1</f>
        <v>-1.4141124111693326E-2</v>
      </c>
    </row>
    <row r="90" spans="1:10" ht="16" x14ac:dyDescent="0.2">
      <c r="A90" s="110">
        <f>Daily!B90/Daily!B91-1</f>
        <v>-2.252032159196915E-2</v>
      </c>
      <c r="B90" s="110">
        <f>(Daily!F90/Daily!F91)-1</f>
        <v>-1.1479750134447575E-2</v>
      </c>
      <c r="C90" s="110">
        <f>Daily!J90/Daily!J91-1</f>
        <v>3.2362580994460544E-4</v>
      </c>
      <c r="D90" s="110">
        <f>(Daily!N90/Daily!N91)-1</f>
        <v>-9.1639029499039903E-3</v>
      </c>
      <c r="E90" s="110">
        <f>Daily!R90/Daily!R91-1</f>
        <v>-1.7490494296577896E-2</v>
      </c>
      <c r="F90" s="110">
        <f>Daily!V90/Daily!V91-1</f>
        <v>1.4873140857392775E-2</v>
      </c>
      <c r="G90" s="110">
        <f>Daily!Z90/Daily!Z91-1</f>
        <v>-2.1170610211705965E-2</v>
      </c>
      <c r="H90" s="110">
        <f>Daily!AD90/Daily!AD91-1</f>
        <v>4.8812235600381726E-4</v>
      </c>
      <c r="I90" s="110">
        <f>Daily!AH90/Daily!AH91-1</f>
        <v>-9.9376461418551054E-3</v>
      </c>
      <c r="J90" s="110">
        <f>Daily!AL90/Daily!AL91-1</f>
        <v>3.1391130524913047E-2</v>
      </c>
    </row>
    <row r="91" spans="1:10" ht="16" x14ac:dyDescent="0.2">
      <c r="A91" s="110">
        <f>Daily!B91/Daily!B92-1</f>
        <v>1.9136626613263097E-3</v>
      </c>
      <c r="B91" s="110">
        <f>(Daily!F91/Daily!F92)-1</f>
        <v>1.1888316798526644E-2</v>
      </c>
      <c r="C91" s="110">
        <f>Daily!J91/Daily!J92-1</f>
        <v>2.9211305380449915E-3</v>
      </c>
      <c r="D91" s="110">
        <f>(Daily!N91/Daily!N92)-1</f>
        <v>9.2486567427112476E-3</v>
      </c>
      <c r="E91" s="110">
        <f>Daily!R91/Daily!R92-1</f>
        <v>-6.7093219585887542E-3</v>
      </c>
      <c r="F91" s="110">
        <f>Daily!V91/Daily!V92-1</f>
        <v>2.8185907046476721E-2</v>
      </c>
      <c r="G91" s="110">
        <f>Daily!Z91/Daily!Z92-1</f>
        <v>-6.1881188118813046E-3</v>
      </c>
      <c r="H91" s="110">
        <f>Daily!AD91/Daily!AD92-1</f>
        <v>-1.6268098259319963E-4</v>
      </c>
      <c r="I91" s="110">
        <f>Daily!AH91/Daily!AH92-1</f>
        <v>-1.1677695601399751E-3</v>
      </c>
      <c r="J91" s="110">
        <f>Daily!AL91/Daily!AL92-1</f>
        <v>-2.6943303796556517E-2</v>
      </c>
    </row>
    <row r="92" spans="1:10" ht="16" x14ac:dyDescent="0.2">
      <c r="A92" s="110">
        <f>Daily!B92/Daily!B93-1</f>
        <v>1.5776863613760739E-2</v>
      </c>
      <c r="B92" s="110">
        <f>(Daily!F92/Daily!F93)-1</f>
        <v>-1.2333549344648587E-3</v>
      </c>
      <c r="C92" s="110">
        <f>Daily!J92/Daily!J93-1</f>
        <v>1.4320987690798592E-2</v>
      </c>
      <c r="D92" s="110">
        <f>(Daily!N92/Daily!N93)-1</f>
        <v>-1.406860616587069E-2</v>
      </c>
      <c r="E92" s="110">
        <f>Daily!R92/Daily!R93-1</f>
        <v>2.4863387978142137E-2</v>
      </c>
      <c r="F92" s="110">
        <f>Daily!V92/Daily!V93-1</f>
        <v>6.4379841062267573E-3</v>
      </c>
      <c r="G92" s="110">
        <f>Daily!Z92/Daily!Z93-1</f>
        <v>-1.2360939431396156E-3</v>
      </c>
      <c r="H92" s="110">
        <f>Daily!AD92/Daily!AD93-1</f>
        <v>-1.2847277982977356E-2</v>
      </c>
      <c r="I92" s="110">
        <f>Daily!AH92/Daily!AH93-1</f>
        <v>-7.7249903437620615E-3</v>
      </c>
      <c r="J92" s="110">
        <f>Daily!AL92/Daily!AL93-1</f>
        <v>-2.5484414490311691E-2</v>
      </c>
    </row>
    <row r="93" spans="1:10" ht="16" x14ac:dyDescent="0.2">
      <c r="A93" s="110">
        <f>Daily!B93/Daily!B94-1</f>
        <v>-1.2014292094685186E-2</v>
      </c>
      <c r="B93" s="110">
        <f>(Daily!F93/Daily!F94)-1</f>
        <v>-1.557805490389752E-2</v>
      </c>
      <c r="C93" s="110">
        <f>Daily!J93/Daily!J94-1</f>
        <v>2.1523455650425349E-2</v>
      </c>
      <c r="D93" s="110">
        <f>(Daily!N93/Daily!N94)-1</f>
        <v>-1.8663712289074486E-2</v>
      </c>
      <c r="E93" s="110">
        <f>Daily!R93/Daily!R94-1</f>
        <v>4.4918157594213914E-2</v>
      </c>
      <c r="F93" s="110">
        <f>Daily!V93/Daily!V94-1</f>
        <v>-8.6757080175507983E-3</v>
      </c>
      <c r="G93" s="110">
        <f>Daily!Z93/Daily!Z94-1</f>
        <v>-3.6945812807881451E-3</v>
      </c>
      <c r="H93" s="110">
        <f>Daily!AD93/Daily!AD94-1</f>
        <v>-4.7946300143838494E-3</v>
      </c>
      <c r="I93" s="110">
        <f>Daily!AH93/Daily!AH94-1</f>
        <v>-4.4222264949049794E-3</v>
      </c>
      <c r="J93" s="110">
        <f>Daily!AL93/Daily!AL94-1</f>
        <v>-1.8061491796498075E-2</v>
      </c>
    </row>
    <row r="94" spans="1:10" ht="16" x14ac:dyDescent="0.2">
      <c r="A94" s="110">
        <f>Daily!B94/Daily!B95-1</f>
        <v>-1.5131521069763343E-2</v>
      </c>
      <c r="B94" s="110">
        <f>(Daily!F94/Daily!F95)-1</f>
        <v>-9.1754343038903396E-3</v>
      </c>
      <c r="C94" s="110">
        <f>Daily!J94/Daily!J95-1</f>
        <v>-6.5152027286331515E-3</v>
      </c>
      <c r="D94" s="110">
        <f>(Daily!N94/Daily!N95)-1</f>
        <v>4.0248226950354571E-2</v>
      </c>
      <c r="E94" s="110">
        <f>Daily!R94/Daily!R95-1</f>
        <v>-8.8662516506320399E-3</v>
      </c>
      <c r="F94" s="110">
        <f>Daily!V94/Daily!V95-1</f>
        <v>6.1164021164021198E-2</v>
      </c>
      <c r="G94" s="110">
        <f>Daily!Z94/Daily!Z95-1</f>
        <v>4.9504950495049549E-3</v>
      </c>
      <c r="H94" s="110">
        <f>Daily!AD94/Daily!AD95-1</f>
        <v>6.7578439259856626E-3</v>
      </c>
      <c r="I94" s="110">
        <f>Daily!AH94/Daily!AH95-1</f>
        <v>-4.783773440489858E-3</v>
      </c>
      <c r="J94" s="110">
        <f>Daily!AL94/Daily!AL95-1</f>
        <v>-5.5119195259734077E-4</v>
      </c>
    </row>
    <row r="95" spans="1:10" ht="16" x14ac:dyDescent="0.2">
      <c r="A95" s="110">
        <f>Daily!B95/Daily!B96-1</f>
        <v>9.5474932279409064E-3</v>
      </c>
      <c r="B95" s="110">
        <f>(Daily!F95/Daily!F96)-1</f>
        <v>-2.9478135355465174E-3</v>
      </c>
      <c r="C95" s="110">
        <f>Daily!J95/Daily!J96-1</f>
        <v>1.8027212637706569E-2</v>
      </c>
      <c r="D95" s="110">
        <f>(Daily!N95/Daily!N96)-1</f>
        <v>-9.2226613965744608E-3</v>
      </c>
      <c r="E95" s="110">
        <f>Daily!R95/Daily!R96-1</f>
        <v>-8.5565998036188917E-3</v>
      </c>
      <c r="F95" s="110">
        <f>Daily!V95/Daily!V96-1</f>
        <v>8.753202391118764E-3</v>
      </c>
      <c r="G95" s="110">
        <f>Daily!Z95/Daily!Z96-1</f>
        <v>-4.0380047505938266E-2</v>
      </c>
      <c r="H95" s="110">
        <f>Daily!AD95/Daily!AD96-1</f>
        <v>-4.485023226013074E-3</v>
      </c>
      <c r="I95" s="110">
        <f>Daily!AH95/Daily!AH96-1</f>
        <v>2.3014959723821615E-3</v>
      </c>
      <c r="J95" s="110">
        <f>Daily!AL95/Daily!AL96-1</f>
        <v>3.4792528161984748E-2</v>
      </c>
    </row>
    <row r="96" spans="1:10" ht="16" x14ac:dyDescent="0.2">
      <c r="A96" s="110">
        <f>Daily!B96/Daily!B97-1</f>
        <v>-9.1957057374164597E-3</v>
      </c>
      <c r="B96" s="110">
        <f>(Daily!F96/Daily!F97)-1</f>
        <v>-4.0293188628818255E-3</v>
      </c>
      <c r="C96" s="110">
        <f>Daily!J96/Daily!J97-1</f>
        <v>8.0576020530438441E-3</v>
      </c>
      <c r="D96" s="110">
        <f>(Daily!N96/Daily!N97)-1</f>
        <v>-1.2490241998438845E-2</v>
      </c>
      <c r="E96" s="110">
        <f>Daily!R96/Daily!R97-1</f>
        <v>1.139695450676248E-2</v>
      </c>
      <c r="F96" s="110">
        <f>Daily!V96/Daily!V97-1</f>
        <v>1.0675776662738556E-4</v>
      </c>
      <c r="G96" s="110">
        <f>Daily!Z96/Daily!Z97-1</f>
        <v>2.5578562728379994E-2</v>
      </c>
      <c r="H96" s="110">
        <f>Daily!AD96/Daily!AD97-1</f>
        <v>-4.6237244897960883E-3</v>
      </c>
      <c r="I96" s="110">
        <f>Daily!AH96/Daily!AH97-1</f>
        <v>-6.2893081761007386E-3</v>
      </c>
      <c r="J96" s="110">
        <f>Daily!AL96/Daily!AL97-1</f>
        <v>1.1757916756834685E-2</v>
      </c>
    </row>
    <row r="97" spans="1:10" ht="16" x14ac:dyDescent="0.2">
      <c r="A97" s="110">
        <f>Daily!B97/Daily!B98-1</f>
        <v>5.8417419012215532E-3</v>
      </c>
      <c r="B97" s="110">
        <f>(Daily!F97/Daily!F98)-1</f>
        <v>-3.8926201569149388E-3</v>
      </c>
      <c r="C97" s="110">
        <f>Daily!J97/Daily!J98-1</f>
        <v>-2.1383946181637858E-3</v>
      </c>
      <c r="D97" s="110">
        <f>(Daily!N97/Daily!N98)-1</f>
        <v>-1.385681293302532E-2</v>
      </c>
      <c r="E97" s="110">
        <f>Daily!R97/Daily!R98-1</f>
        <v>6.712687455367794E-3</v>
      </c>
      <c r="F97" s="110">
        <f>Daily!V97/Daily!V98-1</f>
        <v>1.6936271848876361E-2</v>
      </c>
      <c r="G97" s="110">
        <f>Daily!Z97/Daily!Z98-1</f>
        <v>-8.4541062801930522E-3</v>
      </c>
      <c r="H97" s="110">
        <f>Daily!AD97/Daily!AD98-1</f>
        <v>1.226597805035512E-2</v>
      </c>
      <c r="I97" s="110">
        <f>Daily!AH97/Daily!AH98-1</f>
        <v>1.863715783343034E-2</v>
      </c>
      <c r="J97" s="110">
        <f>Daily!AL97/Daily!AL98-1</f>
        <v>2.7486437613020165E-3</v>
      </c>
    </row>
    <row r="98" spans="1:10" ht="16" x14ac:dyDescent="0.2">
      <c r="A98" s="110">
        <f>Daily!B98/Daily!B99-1</f>
        <v>1.6235664492916468E-2</v>
      </c>
      <c r="B98" s="110">
        <f>(Daily!F98/Daily!F99)-1</f>
        <v>-2.2180996934983988E-4</v>
      </c>
      <c r="C98" s="110">
        <f>Daily!J98/Daily!J99-1</f>
        <v>1.159470212602387E-2</v>
      </c>
      <c r="D98" s="110">
        <f>(Daily!N98/Daily!N99)-1</f>
        <v>1.9089958158995834E-2</v>
      </c>
      <c r="E98" s="110">
        <f>Daily!R98/Daily!R99-1</f>
        <v>1.0341510341510318E-2</v>
      </c>
      <c r="F98" s="110">
        <f>Daily!V98/Daily!V99-1</f>
        <v>1.5545755237045267E-2</v>
      </c>
      <c r="G98" s="110">
        <f>Daily!Z98/Daily!Z99-1</f>
        <v>-9.5693779904306719E-3</v>
      </c>
      <c r="H98" s="110">
        <f>Daily!AD98/Daily!AD99-1</f>
        <v>-1.2274828630639112E-2</v>
      </c>
      <c r="I98" s="110">
        <f>Daily!AH98/Daily!AH99-1</f>
        <v>3.3112582781458233E-3</v>
      </c>
      <c r="J98" s="110">
        <f>Daily!AL98/Daily!AL99-1</f>
        <v>2.1501403871730496E-2</v>
      </c>
    </row>
    <row r="99" spans="1:10" ht="16" x14ac:dyDescent="0.2">
      <c r="A99" s="110">
        <f>Daily!B99/Daily!B100-1</f>
        <v>7.1567694886081057E-3</v>
      </c>
      <c r="B99" s="110">
        <f>(Daily!F99/Daily!F100)-1</f>
        <v>8.7671121417383091E-3</v>
      </c>
      <c r="C99" s="110">
        <f>Daily!J99/Daily!J100-1</f>
        <v>9.8741712876602161E-3</v>
      </c>
      <c r="D99" s="110">
        <f>(Daily!N99/Daily!N100)-1</f>
        <v>-6.6672439172222875E-3</v>
      </c>
      <c r="E99" s="110">
        <f>Daily!R99/Daily!R100-1</f>
        <v>7.3087643233199051E-2</v>
      </c>
      <c r="F99" s="110">
        <f>Daily!V99/Daily!V100-1</f>
        <v>3.6516543100586496E-3</v>
      </c>
      <c r="G99" s="110">
        <f>Daily!Z99/Daily!Z100-1</f>
        <v>0</v>
      </c>
      <c r="H99" s="110">
        <f>Daily!AD99/Daily!AD100-1</f>
        <v>7.977026164645018E-4</v>
      </c>
      <c r="I99" s="110">
        <f>Daily!AH99/Daily!AH100-1</f>
        <v>1.784298176050747E-2</v>
      </c>
      <c r="J99" s="110">
        <f>Daily!AL99/Daily!AL100-1</f>
        <v>-1.1539585159216936E-2</v>
      </c>
    </row>
    <row r="100" spans="1:10" ht="16" x14ac:dyDescent="0.2">
      <c r="A100" s="110">
        <f>Daily!B100/Daily!B101-1</f>
        <v>-2.9806259314457684E-3</v>
      </c>
      <c r="B100" s="110">
        <f>(Daily!F100/Daily!F101)-1</f>
        <v>-1.358401219952643E-2</v>
      </c>
      <c r="C100" s="110">
        <f>Daily!J100/Daily!J101-1</f>
        <v>-1.8356492333117091E-2</v>
      </c>
      <c r="D100" s="110">
        <f>(Daily!N100/Daily!N101)-1</f>
        <v>3.4647033347767753E-4</v>
      </c>
      <c r="E100" s="110">
        <f>Daily!R100/Daily!R101-1</f>
        <v>7.7503250975292648E-3</v>
      </c>
      <c r="F100" s="110">
        <f>Daily!V100/Daily!V101-1</f>
        <v>1.3571108120233211E-2</v>
      </c>
      <c r="G100" s="110">
        <f>Daily!Z100/Daily!Z101-1</f>
        <v>2.3980815347721673E-3</v>
      </c>
      <c r="H100" s="110">
        <f>Daily!AD100/Daily!AD101-1</f>
        <v>-4.2891183478952488E-3</v>
      </c>
      <c r="I100" s="110">
        <f>Daily!AH100/Daily!AH101-1</f>
        <v>-8.2579630357846323E-3</v>
      </c>
      <c r="J100" s="110">
        <f>Daily!AL100/Daily!AL101-1</f>
        <v>6.6166740185265027E-3</v>
      </c>
    </row>
    <row r="101" spans="1:10" ht="16" x14ac:dyDescent="0.2">
      <c r="A101" s="110">
        <f>Daily!B101/Daily!B102-1</f>
        <v>1.081895371131214E-2</v>
      </c>
      <c r="B101" s="110">
        <f>(Daily!F101/Daily!F102)-1</f>
        <v>-5.2295409181636332E-3</v>
      </c>
      <c r="C101" s="110">
        <f>Daily!J101/Daily!J102-1</f>
        <v>-1.0356537286879464E-2</v>
      </c>
      <c r="D101" s="110">
        <f>(Daily!N101/Daily!N102)-1</f>
        <v>4.9927246271371573E-2</v>
      </c>
      <c r="E101" s="110">
        <f>Daily!R101/Daily!R102-1</f>
        <v>3.2354015550801751E-3</v>
      </c>
      <c r="F101" s="110">
        <f>Daily!V101/Daily!V102-1</f>
        <v>-5.7983942908117481E-3</v>
      </c>
      <c r="G101" s="110">
        <f>Daily!Z101/Daily!Z102-1</f>
        <v>0.10904255319148937</v>
      </c>
      <c r="H101" s="110">
        <f>Daily!AD101/Daily!AD102-1</f>
        <v>8.3663281115510468E-2</v>
      </c>
      <c r="I101" s="110">
        <f>Daily!AH101/Daily!AH102-1</f>
        <v>1.9665683382497079E-4</v>
      </c>
      <c r="J101" s="110">
        <f>Daily!AL101/Daily!AL102-1</f>
        <v>-4.1775272983444744E-2</v>
      </c>
    </row>
    <row r="102" spans="1:10" ht="16" x14ac:dyDescent="0.2">
      <c r="A102" s="110">
        <f>Daily!B102/Daily!B103-1</f>
        <v>1.2338832663246757E-2</v>
      </c>
      <c r="B102" s="110">
        <f>(Daily!F102/Daily!F103)-1</f>
        <v>1.8416880107330336E-2</v>
      </c>
      <c r="C102" s="110">
        <f>Daily!J102/Daily!J103-1</f>
        <v>1.1245600674331557E-2</v>
      </c>
      <c r="D102" s="110">
        <f>(Daily!N102/Daily!N103)-1</f>
        <v>4.9937935644037035E-2</v>
      </c>
      <c r="E102" s="110">
        <f>Daily!R102/Daily!R103-1</f>
        <v>-7.6126359399275589E-3</v>
      </c>
      <c r="F102" s="110">
        <f>Daily!V102/Daily!V103-1</f>
        <v>1.036502929247396E-2</v>
      </c>
      <c r="G102" s="110">
        <f>Daily!Z102/Daily!Z103-1</f>
        <v>7.8909612625537973E-2</v>
      </c>
      <c r="H102" s="110">
        <f>Daily!AD102/Daily!AD103-1</f>
        <v>-2.3369199731001933E-2</v>
      </c>
      <c r="I102" s="110">
        <f>Daily!AH102/Daily!AH103-1</f>
        <v>-1.4152772392400093E-2</v>
      </c>
      <c r="J102" s="110">
        <f>Daily!AL102/Daily!AL103-1</f>
        <v>-3.2181086793481972E-2</v>
      </c>
    </row>
    <row r="103" spans="1:10" ht="16" x14ac:dyDescent="0.2">
      <c r="A103" s="110">
        <f>Daily!B103/Daily!B104-1</f>
        <v>1.1262734835031374E-2</v>
      </c>
      <c r="B103" s="110">
        <f>(Daily!F103/Daily!F104)-1</f>
        <v>-5.0562252244964467E-3</v>
      </c>
      <c r="C103" s="110">
        <f>Daily!J103/Daily!J104-1</f>
        <v>1.8892678641184268E-2</v>
      </c>
      <c r="D103" s="110">
        <f>(Daily!N103/Daily!N104)-1</f>
        <v>4.9924812030075261E-2</v>
      </c>
      <c r="E103" s="110">
        <f>Daily!R103/Daily!R104-1</f>
        <v>5.7271134472185681E-2</v>
      </c>
      <c r="F103" s="110">
        <f>Daily!V103/Daily!V104-1</f>
        <v>-3.48040866734034E-3</v>
      </c>
      <c r="G103" s="110">
        <f>Daily!Z103/Daily!Z104-1</f>
        <v>4.4977511244377766E-2</v>
      </c>
      <c r="H103" s="110">
        <f>Daily!AD103/Daily!AD104-1</f>
        <v>1.7273815631947853E-2</v>
      </c>
      <c r="I103" s="110">
        <f>Daily!AH103/Daily!AH104-1</f>
        <v>5.0081433224755667E-2</v>
      </c>
      <c r="J103" s="110">
        <f>Daily!AL103/Daily!AL104-1</f>
        <v>5.3464939337857231E-3</v>
      </c>
    </row>
    <row r="104" spans="1:10" ht="16" x14ac:dyDescent="0.2">
      <c r="A104" s="110">
        <f>Daily!B104/Daily!B105-1</f>
        <v>2.3729786623289728E-2</v>
      </c>
      <c r="B104" s="110">
        <f>(Daily!F104/Daily!F105)-1</f>
        <v>1.8141383357700214E-2</v>
      </c>
      <c r="C104" s="110">
        <f>Daily!J104/Daily!J105-1</f>
        <v>2.6025306181461705E-2</v>
      </c>
      <c r="D104" s="110">
        <f>(Daily!N104/Daily!N105)-1</f>
        <v>1.227927745078139E-2</v>
      </c>
      <c r="E104" s="110">
        <f>Daily!R104/Daily!R105-1</f>
        <v>-1.9126728236515955E-3</v>
      </c>
      <c r="F104" s="110">
        <f>Daily!V104/Daily!V105-1</f>
        <v>5.7588075880758982E-3</v>
      </c>
      <c r="G104" s="110">
        <f>Daily!Z104/Daily!Z105-1</f>
        <v>-3.4732272069464609E-2</v>
      </c>
      <c r="H104" s="110">
        <f>Daily!AD104/Daily!AD105-1</f>
        <v>-8.6469989827058225E-3</v>
      </c>
      <c r="I104" s="110">
        <f>Daily!AH104/Daily!AH105-1</f>
        <v>1.4247367334296879E-2</v>
      </c>
      <c r="J104" s="110">
        <f>Daily!AL104/Daily!AL105-1</f>
        <v>-7.618529351744785E-3</v>
      </c>
    </row>
    <row r="105" spans="1:10" ht="16" x14ac:dyDescent="0.2">
      <c r="A105" s="110">
        <f>Daily!B105/Daily!B106-1</f>
        <v>-2.1670957172946537E-2</v>
      </c>
      <c r="B105" s="110">
        <f>(Daily!F105/Daily!F106)-1</f>
        <v>-2.2365825180174603E-2</v>
      </c>
      <c r="C105" s="110">
        <f>Daily!J105/Daily!J106-1</f>
        <v>-8.6298929600914231E-3</v>
      </c>
      <c r="D105" s="110">
        <f>(Daily!N105/Daily!N106)-1</f>
        <v>-4.3208078454218701E-2</v>
      </c>
      <c r="E105" s="110">
        <f>Daily!R105/Daily!R106-1</f>
        <v>-3.5574997364814953E-2</v>
      </c>
      <c r="F105" s="110">
        <f>Daily!V105/Daily!V106-1</f>
        <v>-1.690902942171113E-3</v>
      </c>
      <c r="G105" s="110">
        <f>Daily!Z105/Daily!Z106-1</f>
        <v>-2.6760563380281654E-2</v>
      </c>
      <c r="H105" s="110">
        <f>Daily!AD105/Daily!AD106-1</f>
        <v>-9.9954219441477199E-2</v>
      </c>
      <c r="I105" s="110">
        <f>Daily!AH105/Daily!AH106-1</f>
        <v>-2.3588709677419328E-2</v>
      </c>
      <c r="J105" s="110">
        <f>Daily!AL105/Daily!AL106-1</f>
        <v>4.8947556189796515E-2</v>
      </c>
    </row>
    <row r="106" spans="1:10" ht="16" x14ac:dyDescent="0.2">
      <c r="A106" s="110">
        <f>Daily!B106/Daily!B107-1</f>
        <v>8.7822843382594495E-3</v>
      </c>
      <c r="B106" s="110">
        <f>(Daily!F106/Daily!F107)-1</f>
        <v>0</v>
      </c>
      <c r="C106" s="110">
        <f>Daily!J106/Daily!J107-1</f>
        <v>1.6550600808981075E-2</v>
      </c>
      <c r="D106" s="110">
        <f>(Daily!N106/Daily!N107)-1</f>
        <v>7.3356807511737454E-3</v>
      </c>
      <c r="E106" s="110">
        <f>Daily!R106/Daily!R107-1</f>
        <v>2.6509413546851324E-2</v>
      </c>
      <c r="F106" s="110">
        <f>Daily!V106/Daily!V107-1</f>
        <v>-8.8268156424581301E-3</v>
      </c>
      <c r="G106" s="110">
        <f>Daily!Z106/Daily!Z107-1</f>
        <v>-2.0689655172413834E-2</v>
      </c>
      <c r="H106" s="110">
        <f>Daily!AD106/Daily!AD107-1</f>
        <v>7.6887590342917811E-3</v>
      </c>
      <c r="I106" s="110">
        <f>Daily!AH106/Daily!AH107-1</f>
        <v>-1.057251147017757E-2</v>
      </c>
      <c r="J106" s="110">
        <f>Daily!AL106/Daily!AL107-1</f>
        <v>-1.288913931539637E-2</v>
      </c>
    </row>
    <row r="107" spans="1:10" ht="16" x14ac:dyDescent="0.2">
      <c r="A107" s="110">
        <f>Daily!B107/Daily!B108-1</f>
        <v>3.7787539558831185E-4</v>
      </c>
      <c r="B107" s="110">
        <f>(Daily!F107/Daily!F108)-1</f>
        <v>2.2149286188910544E-4</v>
      </c>
      <c r="C107" s="110">
        <f>Daily!J107/Daily!J108-1</f>
        <v>-2.4439737005563233E-2</v>
      </c>
      <c r="D107" s="110">
        <f>(Daily!N107/Daily!N108)-1</f>
        <v>-5.060334760607299E-3</v>
      </c>
      <c r="E107" s="110">
        <f>Daily!R107/Daily!R108-1</f>
        <v>-5.4097917230100379E-5</v>
      </c>
      <c r="F107" s="110">
        <f>Daily!V107/Daily!V108-1</f>
        <v>3.2533456391324433E-2</v>
      </c>
      <c r="G107" s="110">
        <f>Daily!Z107/Daily!Z108-1</f>
        <v>-1.2261580381471404E-2</v>
      </c>
      <c r="H107" s="110">
        <f>Daily!AD107/Daily!AD108-1</f>
        <v>-1.7822081256607891E-2</v>
      </c>
      <c r="I107" s="110">
        <f>Daily!AH107/Daily!AH108-1</f>
        <v>-5.9808612440193087E-4</v>
      </c>
      <c r="J107" s="110">
        <f>Daily!AL107/Daily!AL108-1</f>
        <v>-3.2570182611065701E-2</v>
      </c>
    </row>
    <row r="108" spans="1:10" ht="16" x14ac:dyDescent="0.2">
      <c r="A108" s="110">
        <f>Daily!B108/Daily!B109-1</f>
        <v>1.6712289295490512E-2</v>
      </c>
      <c r="B108" s="110">
        <f>(Daily!F108/Daily!F109)-1</f>
        <v>5.1204209674156065E-3</v>
      </c>
      <c r="C108" s="110">
        <f>Daily!J108/Daily!J109-1</f>
        <v>-4.0421800941121688E-3</v>
      </c>
      <c r="D108" s="110">
        <f>(Daily!N108/Daily!N109)-1</f>
        <v>-2.2332265268472096E-3</v>
      </c>
      <c r="E108" s="110">
        <f>Daily!R108/Daily!R109-1</f>
        <v>-1.8894963112361274E-2</v>
      </c>
      <c r="F108" s="110">
        <f>Daily!V108/Daily!V109-1</f>
        <v>-3.1052328924670025E-3</v>
      </c>
      <c r="G108" s="110">
        <f>Daily!Z108/Daily!Z109-1</f>
        <v>-2.7173913043478937E-3</v>
      </c>
      <c r="H108" s="110">
        <f>Daily!AD108/Daily!AD109-1</f>
        <v>2.349667645694864E-2</v>
      </c>
      <c r="I108" s="110">
        <f>Daily!AH108/Daily!AH109-1</f>
        <v>-6.9293209265491873E-3</v>
      </c>
      <c r="J108" s="110">
        <f>Daily!AL108/Daily!AL109-1</f>
        <v>3.3499692349763244E-3</v>
      </c>
    </row>
    <row r="109" spans="1:10" ht="16" x14ac:dyDescent="0.2">
      <c r="A109" s="110">
        <f>Daily!B109/Daily!B110-1</f>
        <v>-2.9094978318645826E-2</v>
      </c>
      <c r="B109" s="110">
        <f>(Daily!F109/Daily!F110)-1</f>
        <v>-1.7576822837747086E-3</v>
      </c>
      <c r="C109" s="110">
        <f>Daily!J109/Daily!J110-1</f>
        <v>-2.8914397151570403E-3</v>
      </c>
      <c r="D109" s="110">
        <f>(Daily!N109/Daily!N110)-1</f>
        <v>-3.5944959281100863E-2</v>
      </c>
      <c r="E109" s="110">
        <f>Daily!R109/Daily!R110-1</f>
        <v>-5.0687761374515139E-2</v>
      </c>
      <c r="F109" s="110">
        <f>Daily!V109/Daily!V110-1</f>
        <v>-2.2484541877459296E-2</v>
      </c>
      <c r="G109" s="110">
        <f>Daily!Z109/Daily!Z110-1</f>
        <v>-4.0417209908735319E-2</v>
      </c>
      <c r="H109" s="110">
        <f>Daily!AD109/Daily!AD110-1</f>
        <v>-3.0134932533733116E-2</v>
      </c>
      <c r="I109" s="110">
        <f>Daily!AH109/Daily!AH110-1</f>
        <v>-1.4054265079055162E-2</v>
      </c>
      <c r="J109" s="110">
        <f>Daily!AL109/Daily!AL110-1</f>
        <v>-1.3621956976195171E-2</v>
      </c>
    </row>
    <row r="110" spans="1:10" ht="16" x14ac:dyDescent="0.2">
      <c r="A110" s="110">
        <f>Daily!B110/Daily!B111-1</f>
        <v>-2.2069217089964011E-2</v>
      </c>
      <c r="B110" s="110">
        <f>(Daily!F110/Daily!F111)-1</f>
        <v>-2.6837324525185835E-2</v>
      </c>
      <c r="C110" s="110">
        <f>Daily!J110/Daily!J111-1</f>
        <v>-4.9694864782287018E-3</v>
      </c>
      <c r="D110" s="110">
        <f>(Daily!N110/Daily!N111)-1</f>
        <v>-1.7203311867525328E-2</v>
      </c>
      <c r="E110" s="110">
        <f>Daily!R110/Daily!R111-1</f>
        <v>3.5282258064528449E-4</v>
      </c>
      <c r="F110" s="110">
        <f>Daily!V110/Daily!V111-1</f>
        <v>-2.5098640946953021E-2</v>
      </c>
      <c r="G110" s="110">
        <f>Daily!Z110/Daily!Z111-1</f>
        <v>-2.0434227330779042E-2</v>
      </c>
      <c r="H110" s="110">
        <f>Daily!AD110/Daily!AD111-1</f>
        <v>1.7233490925728123E-2</v>
      </c>
      <c r="I110" s="110">
        <f>Daily!AH110/Daily!AH111-1</f>
        <v>-2.9194239003503819E-3</v>
      </c>
      <c r="J110" s="110">
        <f>Daily!AL110/Daily!AL111-1</f>
        <v>2.0859149111937203E-2</v>
      </c>
    </row>
    <row r="111" spans="1:10" ht="16" x14ac:dyDescent="0.2">
      <c r="A111" s="110">
        <f>Daily!B111/Daily!B112-1</f>
        <v>-4.4938719927372084E-3</v>
      </c>
      <c r="B111" s="110">
        <f>(Daily!F111/Daily!F112)-1</f>
        <v>-8.1731029626821217E-2</v>
      </c>
      <c r="C111" s="110">
        <f>Daily!J111/Daily!J112-1</f>
        <v>7.9086126041703064E-3</v>
      </c>
      <c r="D111" s="110">
        <f>(Daily!N111/Daily!N112)-1</f>
        <v>-9.8378575332482843E-3</v>
      </c>
      <c r="E111" s="110">
        <f>Daily!R111/Daily!R112-1</f>
        <v>-1.3965508672531102E-2</v>
      </c>
      <c r="F111" s="110">
        <f>Daily!V111/Daily!V112-1</f>
        <v>-3.7126010045861468E-3</v>
      </c>
      <c r="G111" s="110">
        <f>Daily!Z111/Daily!Z112-1</f>
        <v>-6.345177664974555E-3</v>
      </c>
      <c r="H111" s="110">
        <f>Daily!AD111/Daily!AD112-1</f>
        <v>-1.7383485688595712E-2</v>
      </c>
      <c r="I111" s="110">
        <f>Daily!AH111/Daily!AH112-1</f>
        <v>-2.1519710531327507E-2</v>
      </c>
      <c r="J111" s="110">
        <f>Daily!AL111/Daily!AL112-1</f>
        <v>-1.6053647632594981E-2</v>
      </c>
    </row>
    <row r="112" spans="1:10" ht="16" x14ac:dyDescent="0.2">
      <c r="A112" s="110">
        <f>Daily!B112/Daily!B113-1</f>
        <v>-1.6737335416201704E-2</v>
      </c>
      <c r="B112" s="110">
        <f>(Daily!F112/Daily!F113)-1</f>
        <v>-2.5819160349649151E-2</v>
      </c>
      <c r="C112" s="110">
        <f>Daily!J112/Daily!J113-1</f>
        <v>9.9396532251609937E-3</v>
      </c>
      <c r="D112" s="110">
        <f>(Daily!N112/Daily!N113)-1</f>
        <v>-5.0017307026652857E-2</v>
      </c>
      <c r="E112" s="110">
        <f>Daily!R112/Daily!R113-1</f>
        <v>1.0343961837810722E-2</v>
      </c>
      <c r="F112" s="110">
        <f>Daily!V112/Daily!V113-1</f>
        <v>0</v>
      </c>
      <c r="G112" s="110">
        <f>Daily!Z112/Daily!Z113-1</f>
        <v>-2.1118012422360333E-2</v>
      </c>
      <c r="H112" s="110">
        <f>Daily!AD112/Daily!AD113-1</f>
        <v>-3.4856812264969617E-2</v>
      </c>
      <c r="I112" s="110">
        <f>Daily!AH112/Daily!AH113-1</f>
        <v>-9.9924585218702511E-3</v>
      </c>
      <c r="J112" s="110">
        <f>Daily!AL112/Daily!AL113-1</f>
        <v>-8.396023643202577E-3</v>
      </c>
    </row>
    <row r="113" spans="1:10" ht="16" x14ac:dyDescent="0.2">
      <c r="A113" s="110">
        <f>Daily!B113/Daily!B114-1</f>
        <v>-2.6335230976489488E-2</v>
      </c>
      <c r="B113" s="110">
        <f>(Daily!F113/Daily!F114)-1</f>
        <v>-1.879335933455295E-2</v>
      </c>
      <c r="C113" s="110">
        <f>Daily!J113/Daily!J114-1</f>
        <v>-8.8668174780537345E-4</v>
      </c>
      <c r="D113" s="110">
        <f>(Daily!N113/Daily!N114)-1</f>
        <v>-1.8765390167275187E-2</v>
      </c>
      <c r="E113" s="110">
        <f>Daily!R113/Daily!R114-1</f>
        <v>-1.9979331725800797E-2</v>
      </c>
      <c r="F113" s="110">
        <f>Daily!V113/Daily!V114-1</f>
        <v>-3.3966244725738393E-2</v>
      </c>
      <c r="G113" s="110">
        <f>Daily!Z113/Daily!Z114-1</f>
        <v>-1.4687882496939975E-2</v>
      </c>
      <c r="H113" s="110">
        <f>Daily!AD113/Daily!AD114-1</f>
        <v>6.1117578579743537E-3</v>
      </c>
      <c r="I113" s="110">
        <f>Daily!AH113/Daily!AH114-1</f>
        <v>-1.4309607879576358E-2</v>
      </c>
      <c r="J113" s="110">
        <f>Daily!AL113/Daily!AL114-1</f>
        <v>2.2457248815328512E-2</v>
      </c>
    </row>
    <row r="114" spans="1:10" ht="16" x14ac:dyDescent="0.2">
      <c r="A114" s="110">
        <f>Daily!B114/Daily!B115-1</f>
        <v>1.836608249247651E-2</v>
      </c>
      <c r="B114" s="110">
        <f>(Daily!F114/Daily!F115)-1</f>
        <v>3.463443355383955E-3</v>
      </c>
      <c r="C114" s="110">
        <f>Daily!J114/Daily!J115-1</f>
        <v>3.715283846241646E-2</v>
      </c>
      <c r="D114" s="110">
        <f>(Daily!N114/Daily!N115)-1</f>
        <v>9.8610872920597004E-3</v>
      </c>
      <c r="E114" s="110">
        <f>Daily!R114/Daily!R115-1</f>
        <v>4.1568426447975426E-2</v>
      </c>
      <c r="F114" s="110">
        <f>Daily!V114/Daily!V115-1</f>
        <v>8.9399744572158379E-3</v>
      </c>
      <c r="G114" s="110">
        <f>Daily!Z114/Daily!Z115-1</f>
        <v>3.6855036855036882E-3</v>
      </c>
      <c r="H114" s="110">
        <f>Daily!AD114/Daily!AD115-1</f>
        <v>3.6512341171315299E-3</v>
      </c>
      <c r="I114" s="110">
        <f>Daily!AH114/Daily!AH115-1</f>
        <v>6.1705310396411583E-3</v>
      </c>
      <c r="J114" s="110">
        <f>Daily!AL114/Daily!AL115-1</f>
        <v>4.0740476020298955E-2</v>
      </c>
    </row>
    <row r="115" spans="1:10" ht="16" x14ac:dyDescent="0.2">
      <c r="A115" s="110">
        <f>Daily!B115/Daily!B116-1</f>
        <v>3.5976015989340748E-3</v>
      </c>
      <c r="B115" s="110">
        <f>(Daily!F115/Daily!F116)-1</f>
        <v>-9.6045003944705831E-3</v>
      </c>
      <c r="C115" s="110">
        <f>Daily!J115/Daily!J116-1</f>
        <v>5.3624273013417323E-3</v>
      </c>
      <c r="D115" s="110">
        <f>(Daily!N115/Daily!N116)-1</f>
        <v>3.7636800427084394E-2</v>
      </c>
      <c r="E115" s="110">
        <f>Daily!R115/Daily!R116-1</f>
        <v>5.5146111426067623E-3</v>
      </c>
      <c r="F115" s="110">
        <f>Daily!V115/Daily!V116-1</f>
        <v>2.3975588491717437E-2</v>
      </c>
      <c r="G115" s="110">
        <f>Daily!Z115/Daily!Z116-1</f>
        <v>3.2994923857868175E-2</v>
      </c>
      <c r="H115" s="110">
        <f>Daily!AD115/Daily!AD116-1</f>
        <v>3.3197525275388662E-2</v>
      </c>
      <c r="I115" s="110">
        <f>Daily!AH115/Daily!AH116-1</f>
        <v>7.9155672823216783E-3</v>
      </c>
      <c r="J115" s="110">
        <f>Daily!AL115/Daily!AL116-1</f>
        <v>2.8371922087467638E-2</v>
      </c>
    </row>
    <row r="116" spans="1:10" ht="16" x14ac:dyDescent="0.2">
      <c r="A116" s="110">
        <f>Daily!B116/Daily!B117-1</f>
        <v>-2.5113660965576989E-2</v>
      </c>
      <c r="B116" s="110">
        <f>(Daily!F116/Daily!F117)-1</f>
        <v>-8.3507661955540824E-3</v>
      </c>
      <c r="C116" s="110">
        <f>Daily!J116/Daily!J117-1</f>
        <v>-1.9134852310660921E-2</v>
      </c>
      <c r="D116" s="110">
        <f>(Daily!N116/Daily!N117)-1</f>
        <v>-4.0877282812766702E-2</v>
      </c>
      <c r="E116" s="110">
        <f>Daily!R116/Daily!R117-1</f>
        <v>-8.1280032716491979E-3</v>
      </c>
      <c r="F116" s="110">
        <f>Daily!V116/Daily!V117-1</f>
        <v>-1.8294639991441097E-2</v>
      </c>
      <c r="G116" s="110">
        <f>Daily!Z116/Daily!Z117-1</f>
        <v>-6.7455621301775071E-2</v>
      </c>
      <c r="H116" s="110">
        <f>Daily!AD116/Daily!AD117-1</f>
        <v>-3.6633231574356606E-2</v>
      </c>
      <c r="I116" s="110">
        <f>Daily!AH116/Daily!AH117-1</f>
        <v>-2.3735050597976093E-2</v>
      </c>
      <c r="J116" s="110">
        <f>Daily!AL116/Daily!AL117-1</f>
        <v>4.8005908419497256E-3</v>
      </c>
    </row>
    <row r="117" spans="1:10" ht="16" x14ac:dyDescent="0.2">
      <c r="A117" s="110">
        <f>Daily!B117/Daily!B118-1</f>
        <v>5.0918269649229408E-3</v>
      </c>
      <c r="B117" s="110">
        <f>(Daily!F117/Daily!F118)-1</f>
        <v>1.43068826324666E-3</v>
      </c>
      <c r="C117" s="110">
        <f>Daily!J117/Daily!J118-1</f>
        <v>-8.155122302382356E-4</v>
      </c>
      <c r="D117" s="110">
        <f>(Daily!N117/Daily!N118)-1</f>
        <v>-5.0942435048394463E-3</v>
      </c>
      <c r="E117" s="110">
        <f>Daily!R117/Daily!R118-1</f>
        <v>5.3965153929176335E-3</v>
      </c>
      <c r="F117" s="110">
        <f>Daily!V117/Daily!V118-1</f>
        <v>7.1113026613511821E-3</v>
      </c>
      <c r="G117" s="110">
        <f>Daily!Z117/Daily!Z118-1</f>
        <v>4.0640394088669929E-2</v>
      </c>
      <c r="H117" s="110">
        <f>Daily!AD117/Daily!AD118-1</f>
        <v>-6.2120774342676599E-3</v>
      </c>
      <c r="I117" s="110">
        <f>Daily!AH117/Daily!AH118-1</f>
        <v>2.1040766485064921E-2</v>
      </c>
      <c r="J117" s="110">
        <f>Daily!AL117/Daily!AL118-1</f>
        <v>1.9885507683037096E-2</v>
      </c>
    </row>
    <row r="118" spans="1:10" ht="16" x14ac:dyDescent="0.2">
      <c r="A118" s="110">
        <f>Daily!B118/Daily!B119-1</f>
        <v>1.5153523304616723E-2</v>
      </c>
      <c r="B118" s="110">
        <f>(Daily!F118/Daily!F119)-1</f>
        <v>-2.0356064271770169E-2</v>
      </c>
      <c r="C118" s="110">
        <f>Daily!J118/Daily!J119-1</f>
        <v>-2.3794780155812489E-2</v>
      </c>
      <c r="D118" s="110">
        <f>(Daily!N118/Daily!N119)-1</f>
        <v>-1.3319929630560501E-2</v>
      </c>
      <c r="E118" s="110">
        <f>Daily!R118/Daily!R119-1</f>
        <v>1.789170808265772E-2</v>
      </c>
      <c r="F118" s="110">
        <f>Daily!V118/Daily!V119-1</f>
        <v>-9.4983991462113115E-3</v>
      </c>
      <c r="G118" s="110">
        <f>Daily!Z118/Daily!Z119-1</f>
        <v>5.7291666666666519E-2</v>
      </c>
      <c r="H118" s="110">
        <f>Daily!AD118/Daily!AD119-1</f>
        <v>2.3056458764410426E-2</v>
      </c>
      <c r="I118" s="110">
        <f>Daily!AH118/Daily!AH119-1</f>
        <v>1.7198547678196174E-2</v>
      </c>
      <c r="J118" s="110">
        <f>Daily!AL118/Daily!AL119-1</f>
        <v>-4.7188430760397693E-2</v>
      </c>
    </row>
    <row r="119" spans="1:10" ht="16" x14ac:dyDescent="0.2">
      <c r="A119" s="110">
        <f>Daily!B119/Daily!B120-1</f>
        <v>3.24302134646961E-2</v>
      </c>
      <c r="B119" s="110">
        <f>(Daily!F119/Daily!F120)-1</f>
        <v>1.2696927677631198E-3</v>
      </c>
      <c r="C119" s="110">
        <f>Daily!J119/Daily!J120-1</f>
        <v>5.425114200680925E-3</v>
      </c>
      <c r="D119" s="110">
        <f>(Daily!N119/Daily!N120)-1</f>
        <v>3.3775006495193605E-2</v>
      </c>
      <c r="E119" s="110">
        <f>Daily!R119/Daily!R120-1</f>
        <v>5.153283903875483E-3</v>
      </c>
      <c r="F119" s="110">
        <f>Daily!V119/Daily!V120-1</f>
        <v>-8.0457336438704008E-3</v>
      </c>
      <c r="G119" s="110">
        <f>Daily!Z119/Daily!Z120-1</f>
        <v>-3.5175879396984966E-2</v>
      </c>
      <c r="H119" s="110">
        <f>Daily!AD119/Daily!AD120-1</f>
        <v>8.9472114524307145E-3</v>
      </c>
      <c r="I119" s="110">
        <f>Daily!AH119/Daily!AH120-1</f>
        <v>-1.2641509433962361E-2</v>
      </c>
      <c r="J119" s="110">
        <f>Daily!AL119/Daily!AL120-1</f>
        <v>-1.3557522123893717E-2</v>
      </c>
    </row>
    <row r="120" spans="1:10" ht="16" x14ac:dyDescent="0.2">
      <c r="A120" s="110">
        <f>Daily!B120/Daily!B121-1</f>
        <v>4.1680025649246666E-3</v>
      </c>
      <c r="B120" s="110">
        <f>(Daily!F120/Daily!F121)-1</f>
        <v>-2.9981511401302452E-3</v>
      </c>
      <c r="C120" s="110">
        <f>Daily!J120/Daily!J121-1</f>
        <v>6.4446854191055891E-3</v>
      </c>
      <c r="D120" s="110">
        <f>(Daily!N120/Daily!N121)-1</f>
        <v>-3.8391072618254474E-2</v>
      </c>
      <c r="E120" s="110">
        <f>Daily!R120/Daily!R121-1</f>
        <v>1.2727660027691989E-2</v>
      </c>
      <c r="F120" s="110">
        <f>Daily!V120/Daily!V121-1</f>
        <v>6.7142704891827165E-3</v>
      </c>
      <c r="G120" s="110">
        <f>Daily!Z120/Daily!Z121-1</f>
        <v>-3.5151515151515156E-2</v>
      </c>
      <c r="H120" s="110">
        <f>Daily!AD120/Daily!AD121-1</f>
        <v>3.2645518940560558E-2</v>
      </c>
      <c r="I120" s="110">
        <f>Daily!AH120/Daily!AH121-1</f>
        <v>6.2654262388455173E-3</v>
      </c>
      <c r="J120" s="110">
        <f>Daily!AL120/Daily!AL121-1</f>
        <v>5.1949900370054092E-3</v>
      </c>
    </row>
    <row r="121" spans="1:10" ht="16" x14ac:dyDescent="0.2">
      <c r="A121" s="110">
        <f>Daily!B121/Daily!B122-1</f>
        <v>2.5264146513266139E-2</v>
      </c>
      <c r="B121" s="110">
        <f>(Daily!F121/Daily!F122)-1</f>
        <v>1.482420554428665E-2</v>
      </c>
      <c r="C121" s="110">
        <f>Daily!J121/Daily!J122-1</f>
        <v>2.7877449167409862E-2</v>
      </c>
      <c r="D121" s="110">
        <f>(Daily!N121/Daily!N122)-1</f>
        <v>4.4991732660342842E-2</v>
      </c>
      <c r="E121" s="110">
        <f>Daily!R121/Daily!R122-1</f>
        <v>-2.5076579616842287E-2</v>
      </c>
      <c r="F121" s="110">
        <f>Daily!V121/Daily!V122-1</f>
        <v>3.0193236714975757E-2</v>
      </c>
      <c r="G121" s="110">
        <f>Daily!Z121/Daily!Z122-1</f>
        <v>7.7023498694516856E-2</v>
      </c>
      <c r="H121" s="110">
        <f>Daily!AD121/Daily!AD122-1</f>
        <v>1.3878180416344588E-3</v>
      </c>
      <c r="I121" s="110">
        <f>Daily!AH121/Daily!AH122-1</f>
        <v>-2.6510130657072528E-3</v>
      </c>
      <c r="J121" s="110">
        <f>Daily!AL121/Daily!AL122-1</f>
        <v>-7.2064434082237394E-3</v>
      </c>
    </row>
    <row r="122" spans="1:10" ht="16" x14ac:dyDescent="0.2">
      <c r="A122" s="110">
        <f>Daily!B122/Daily!B123-1</f>
        <v>-3.8383382253330378E-2</v>
      </c>
      <c r="B122" s="110">
        <f>(Daily!F122/Daily!F123)-1</f>
        <v>-4.710632570659512E-3</v>
      </c>
      <c r="C122" s="110">
        <f>Daily!J122/Daily!J123-1</f>
        <v>-6.3082843408692746E-3</v>
      </c>
      <c r="D122" s="110">
        <f>(Daily!N122/Daily!N123)-1</f>
        <v>-5.0016534391534417E-2</v>
      </c>
      <c r="E122" s="110">
        <f>Daily!R122/Daily!R123-1</f>
        <v>-3.4149032193360851E-2</v>
      </c>
      <c r="F122" s="110">
        <f>Daily!V122/Daily!V123-1</f>
        <v>-2.9101375119923278E-2</v>
      </c>
      <c r="G122" s="110">
        <f>Daily!Z122/Daily!Z123-1</f>
        <v>-5.7810578105781163E-2</v>
      </c>
      <c r="H122" s="110">
        <f>Daily!AD122/Daily!AD123-1</f>
        <v>-4.7164266823391143E-2</v>
      </c>
      <c r="I122" s="110">
        <f>Daily!AH122/Daily!AH123-1</f>
        <v>-1.8766257896692728E-2</v>
      </c>
      <c r="J122" s="110">
        <f>Daily!AL122/Daily!AL123-1</f>
        <v>8.0478598390427702E-3</v>
      </c>
    </row>
    <row r="123" spans="1:10" ht="16" x14ac:dyDescent="0.2">
      <c r="A123" s="110">
        <f>Daily!B123/Daily!B124-1</f>
        <v>-1.5646530648530832E-2</v>
      </c>
      <c r="B123" s="110">
        <f>(Daily!F123/Daily!F124)-1</f>
        <v>-5.920326454159186E-3</v>
      </c>
      <c r="C123" s="110">
        <f>Daily!J123/Daily!J124-1</f>
        <v>-5.4824394438190982E-4</v>
      </c>
      <c r="D123" s="110">
        <f>(Daily!N123/Daily!N124)-1</f>
        <v>-9.9042318081362657E-3</v>
      </c>
      <c r="E123" s="110">
        <f>Daily!R123/Daily!R124-1</f>
        <v>2.2824024208852656E-2</v>
      </c>
      <c r="F123" s="110">
        <f>Daily!V123/Daily!V124-1</f>
        <v>1.3066954643628614E-2</v>
      </c>
      <c r="G123" s="110">
        <f>Daily!Z123/Daily!Z124-1</f>
        <v>-1.4545454545454417E-2</v>
      </c>
      <c r="H123" s="110">
        <f>Daily!AD123/Daily!AD124-1</f>
        <v>6.9285153181461112E-2</v>
      </c>
      <c r="I123" s="110">
        <f>Daily!AH123/Daily!AH124-1</f>
        <v>-6.4611408528706393E-3</v>
      </c>
      <c r="J123" s="110">
        <f>Daily!AL123/Daily!AL124-1</f>
        <v>6.0905703640010689E-3</v>
      </c>
    </row>
    <row r="124" spans="1:10" ht="16" x14ac:dyDescent="0.2">
      <c r="A124" s="110">
        <f>Daily!B124/Daily!B125-1</f>
        <v>-1.6137496720021072E-2</v>
      </c>
      <c r="B124" s="110">
        <f>(Daily!F124/Daily!F125)-1</f>
        <v>-5.7036433476894688E-3</v>
      </c>
      <c r="C124" s="110">
        <f>Daily!J124/Daily!J125-1</f>
        <v>3.2083608968331845E-3</v>
      </c>
      <c r="D124" s="110">
        <f>(Daily!N124/Daily!N125)-1</f>
        <v>4.1094764526998784E-3</v>
      </c>
      <c r="E124" s="110">
        <f>Daily!R124/Daily!R125-1</f>
        <v>-2.7620070584624123E-3</v>
      </c>
      <c r="F124" s="110">
        <f>Daily!V124/Daily!V125-1</f>
        <v>4.8833423765599626E-3</v>
      </c>
      <c r="G124" s="110">
        <f>Daily!Z124/Daily!Z125-1</f>
        <v>-1.7857142857142905E-2</v>
      </c>
      <c r="H124" s="110">
        <f>Daily!AD124/Daily!AD125-1</f>
        <v>1.1119936457505863E-2</v>
      </c>
      <c r="I124" s="110">
        <f>Daily!AH124/Daily!AH125-1</f>
        <v>1.8463810930580138E-4</v>
      </c>
      <c r="J124" s="110">
        <f>Daily!AL124/Daily!AL125-1</f>
        <v>-2.8066021310676259E-2</v>
      </c>
    </row>
    <row r="125" spans="1:10" ht="16" x14ac:dyDescent="0.2">
      <c r="A125" s="110">
        <f>Daily!B125/Daily!B126-1</f>
        <v>-3.8435660218671175E-2</v>
      </c>
      <c r="B125" s="110">
        <f>(Daily!F125/Daily!F126)-1</f>
        <v>-1.388888888888884E-2</v>
      </c>
      <c r="C125" s="110">
        <f>Daily!J125/Daily!J126-1</f>
        <v>-4.8348873961744365E-3</v>
      </c>
      <c r="D125" s="110">
        <f>(Daily!N125/Daily!N126)-1</f>
        <v>-5.0046845721424149E-2</v>
      </c>
      <c r="E125" s="110">
        <f>Daily!R125/Daily!R126-1</f>
        <v>-2.3280211819953101E-2</v>
      </c>
      <c r="F125" s="110">
        <f>Daily!V125/Daily!V126-1</f>
        <v>-3.0000000000000027E-2</v>
      </c>
      <c r="G125" s="110">
        <f>Daily!Z125/Daily!Z126-1</f>
        <v>-1.1764705882352899E-2</v>
      </c>
      <c r="H125" s="110">
        <f>Daily!AD125/Daily!AD126-1</f>
        <v>-2.9148673658235591E-2</v>
      </c>
      <c r="I125" s="110">
        <f>Daily!AH125/Daily!AH126-1</f>
        <v>-2.0968908170643563E-2</v>
      </c>
      <c r="J125" s="110">
        <f>Daily!AL125/Daily!AL126-1</f>
        <v>-8.3501496068472125E-4</v>
      </c>
    </row>
    <row r="126" spans="1:10" ht="16" x14ac:dyDescent="0.2">
      <c r="A126" s="110">
        <f>Daily!B126/Daily!B127-1</f>
        <v>9.273044756915727E-2</v>
      </c>
      <c r="B126" s="110">
        <f>(Daily!F126/Daily!F127)-1</f>
        <v>1.9066557492104286E-2</v>
      </c>
      <c r="C126" s="110">
        <f>Daily!J126/Daily!J127-1</f>
        <v>-1.0024569137427886E-3</v>
      </c>
      <c r="D126" s="110">
        <f>(Daily!N126/Daily!N127)-1</f>
        <v>-4.808621330360463E-2</v>
      </c>
      <c r="E126" s="110">
        <f>Daily!R126/Daily!R127-1</f>
        <v>3.1572617019144378E-3</v>
      </c>
      <c r="F126" s="110">
        <f>Daily!V126/Daily!V127-1</f>
        <v>-1.216595611937199E-2</v>
      </c>
      <c r="G126" s="110">
        <f>Daily!Z126/Daily!Z127-1</f>
        <v>-5.7649667405764937E-2</v>
      </c>
      <c r="H126" s="110">
        <f>Daily!AD126/Daily!AD127-1</f>
        <v>-1.4589665653495509E-2</v>
      </c>
      <c r="I126" s="110">
        <f>Daily!AH126/Daily!AH127-1</f>
        <v>-2.3649841157783236E-2</v>
      </c>
      <c r="J126" s="110">
        <f>Daily!AL126/Daily!AL127-1</f>
        <v>4.1376811594203033E-2</v>
      </c>
    </row>
    <row r="127" spans="1:10" ht="16" x14ac:dyDescent="0.2">
      <c r="A127" s="110">
        <f>Daily!B127/Daily!B128-1</f>
        <v>1.3270009777901937E-2</v>
      </c>
      <c r="B127" s="110">
        <f>(Daily!F127/Daily!F128)-1</f>
        <v>-2.0845264001832509E-2</v>
      </c>
      <c r="C127" s="110">
        <f>Daily!J127/Daily!J128-1</f>
        <v>3.7635932339320943E-2</v>
      </c>
      <c r="D127" s="110">
        <f>(Daily!N127/Daily!N128)-1</f>
        <v>1.754518641760594E-2</v>
      </c>
      <c r="E127" s="110">
        <f>Daily!R127/Daily!R128-1</f>
        <v>-3.6450791431567042E-3</v>
      </c>
      <c r="F127" s="110">
        <f>Daily!V127/Daily!V128-1</f>
        <v>1.8426347559038492E-2</v>
      </c>
      <c r="G127" s="110">
        <f>Daily!Z127/Daily!Z128-1</f>
        <v>-3.3149171270719924E-3</v>
      </c>
      <c r="H127" s="110">
        <f>Daily!AD127/Daily!AD128-1</f>
        <v>4.2735042735042583E-3</v>
      </c>
      <c r="I127" s="110">
        <f>Daily!AH127/Daily!AH128-1</f>
        <v>6.0369318181818787E-3</v>
      </c>
      <c r="J127" s="110">
        <f>Daily!AL127/Daily!AL128-1</f>
        <v>7.814211640984503E-3</v>
      </c>
    </row>
    <row r="128" spans="1:10" ht="16" x14ac:dyDescent="0.2">
      <c r="A128" s="110">
        <f>Daily!B128/Daily!B129-1</f>
        <v>-2.4083246239832823E-2</v>
      </c>
      <c r="B128" s="110">
        <f>(Daily!F128/Daily!F129)-1</f>
        <v>-8.5169202816262057E-3</v>
      </c>
      <c r="C128" s="110">
        <f>Daily!J128/Daily!J129-1</f>
        <v>-6.3891769616477578E-3</v>
      </c>
      <c r="D128" s="110">
        <f>(Daily!N128/Daily!N129)-1</f>
        <v>-3.5169646114556863E-2</v>
      </c>
      <c r="E128" s="110">
        <f>Daily!R128/Daily!R129-1</f>
        <v>-4.6717359972168193E-3</v>
      </c>
      <c r="F128" s="110">
        <f>Daily!V128/Daily!V129-1</f>
        <v>-2.9895212656667391E-2</v>
      </c>
      <c r="G128" s="110">
        <f>Daily!Z128/Daily!Z129-1</f>
        <v>-2.5834230355220478E-2</v>
      </c>
      <c r="H128" s="110">
        <f>Daily!AD128/Daily!AD129-1</f>
        <v>-1.2955709551069505E-2</v>
      </c>
      <c r="I128" s="110">
        <f>Daily!AH128/Daily!AH129-1</f>
        <v>-1.331464611072164E-2</v>
      </c>
      <c r="J128" s="110">
        <f>Daily!AL128/Daily!AL129-1</f>
        <v>8.915414087828033E-3</v>
      </c>
    </row>
    <row r="129" spans="1:10" ht="16" x14ac:dyDescent="0.2">
      <c r="A129" s="110">
        <f>Daily!B129/Daily!B130-1</f>
        <v>1.2283894449498511E-3</v>
      </c>
      <c r="B129" s="110">
        <f>(Daily!F129/Daily!F130)-1</f>
        <v>4.8906132829056315E-3</v>
      </c>
      <c r="C129" s="110">
        <f>Daily!J129/Daily!J130-1</f>
        <v>-1.501076881800345E-3</v>
      </c>
      <c r="D129" s="110">
        <f>(Daily!N129/Daily!N130)-1</f>
        <v>-6.6681162571572417E-3</v>
      </c>
      <c r="E129" s="110">
        <f>Daily!R129/Daily!R130-1</f>
        <v>8.6219860644642932E-3</v>
      </c>
      <c r="F129" s="110">
        <f>Daily!V129/Daily!V130-1</f>
        <v>-6.4305399612126779E-3</v>
      </c>
      <c r="G129" s="110">
        <f>Daily!Z129/Daily!Z130-1</f>
        <v>1.8640350877193068E-2</v>
      </c>
      <c r="H129" s="110">
        <f>Daily!AD129/Daily!AD130-1</f>
        <v>-1.2055365381753225E-2</v>
      </c>
      <c r="I129" s="110">
        <f>Daily!AH129/Daily!AH130-1</f>
        <v>5.9922453295735423E-3</v>
      </c>
      <c r="J129" s="110">
        <f>Daily!AL129/Daily!AL130-1</f>
        <v>3.130699088145894E-2</v>
      </c>
    </row>
    <row r="130" spans="1:10" ht="16" x14ac:dyDescent="0.2">
      <c r="A130" s="110">
        <f>Daily!B130/Daily!B131-1</f>
        <v>-4.9796287913083104E-3</v>
      </c>
      <c r="B130" s="110">
        <f>(Daily!F130/Daily!F131)-1</f>
        <v>9.1966503792177967E-3</v>
      </c>
      <c r="C130" s="110">
        <f>Daily!J130/Daily!J131-1</f>
        <v>-3.020653461745415E-2</v>
      </c>
      <c r="D130" s="110">
        <f>(Daily!N130/Daily!N131)-1</f>
        <v>-2.1836228287841264E-2</v>
      </c>
      <c r="E130" s="110">
        <f>Daily!R130/Daily!R131-1</f>
        <v>-1.8512959071349533E-3</v>
      </c>
      <c r="F130" s="110">
        <f>Daily!V130/Daily!V131-1</f>
        <v>-1.8631673845537322E-2</v>
      </c>
      <c r="G130" s="110">
        <f>Daily!Z130/Daily!Z131-1</f>
        <v>3.3003300330032292E-3</v>
      </c>
      <c r="H130" s="110">
        <f>Daily!AD130/Daily!AD131-1</f>
        <v>-1.9310754604873193E-3</v>
      </c>
      <c r="I130" s="110">
        <f>Daily!AH130/Daily!AH131-1</f>
        <v>-9.7731239092495592E-3</v>
      </c>
      <c r="J130" s="110">
        <f>Daily!AL130/Daily!AL131-1</f>
        <v>-4.6860288259578442E-2</v>
      </c>
    </row>
    <row r="131" spans="1:10" ht="16" x14ac:dyDescent="0.2">
      <c r="A131" s="110">
        <f>Daily!B131/Daily!B132-1</f>
        <v>-6.6435635195672305E-2</v>
      </c>
      <c r="B131" s="110">
        <f>(Daily!F131/Daily!F132)-1</f>
        <v>6.4203871987356109E-4</v>
      </c>
      <c r="C131" s="110">
        <f>Daily!J131/Daily!J132-1</f>
        <v>4.0223358315477853E-2</v>
      </c>
      <c r="D131" s="110">
        <f>(Daily!N131/Daily!N132)-1</f>
        <v>4.9947893404793886E-2</v>
      </c>
      <c r="E131" s="110">
        <f>Daily!R131/Daily!R132-1</f>
        <v>1.6013420771694431E-2</v>
      </c>
      <c r="F131" s="110">
        <f>Daily!V131/Daily!V132-1</f>
        <v>3.3165829145727077E-3</v>
      </c>
      <c r="G131" s="110">
        <f>Daily!Z131/Daily!Z132-1</f>
        <v>-9.8039215686274161E-3</v>
      </c>
      <c r="H131" s="110">
        <f>Daily!AD131/Daily!AD132-1</f>
        <v>-2.5188916876572875E-3</v>
      </c>
      <c r="I131" s="110">
        <f>Daily!AH131/Daily!AH132-1</f>
        <v>-2.0680225602461189E-2</v>
      </c>
      <c r="J131" s="110">
        <f>Daily!AL131/Daily!AL132-1</f>
        <v>2.4258160237388582E-2</v>
      </c>
    </row>
    <row r="132" spans="1:10" ht="16" x14ac:dyDescent="0.2">
      <c r="A132" s="110">
        <f>Daily!B132/Daily!B133-1</f>
        <v>2.7710215427380058E-2</v>
      </c>
      <c r="B132" s="110">
        <f>(Daily!F132/Daily!F133)-1</f>
        <v>-7.1589683240168567E-3</v>
      </c>
      <c r="C132" s="110">
        <f>Daily!J132/Daily!J133-1</f>
        <v>6.28571456545024E-3</v>
      </c>
      <c r="D132" s="110">
        <f>(Daily!N132/Daily!N133)-1</f>
        <v>-7.8286558345642687E-3</v>
      </c>
      <c r="E132" s="110">
        <f>Daily!R132/Daily!R133-1</f>
        <v>-1.0712130356065219E-2</v>
      </c>
      <c r="F132" s="110">
        <f>Daily!V132/Daily!V133-1</f>
        <v>1.0152284263959421E-2</v>
      </c>
      <c r="G132" s="110">
        <f>Daily!Z132/Daily!Z133-1</f>
        <v>-1.3963480128893702E-2</v>
      </c>
      <c r="H132" s="110">
        <f>Daily!AD132/Daily!AD133-1</f>
        <v>2.3763552651121511E-3</v>
      </c>
      <c r="I132" s="110">
        <f>Daily!AH132/Daily!AH133-1</f>
        <v>1.316017316017315E-2</v>
      </c>
      <c r="J132" s="110">
        <f>Daily!AL132/Daily!AL133-1</f>
        <v>-7.4178473406960599E-5</v>
      </c>
    </row>
    <row r="133" spans="1:10" ht="16" x14ac:dyDescent="0.2">
      <c r="A133" s="110">
        <f>Daily!B133/Daily!B134-1</f>
        <v>4.1480074184647497E-2</v>
      </c>
      <c r="B133" s="110">
        <f>(Daily!F133/Daily!F134)-1</f>
        <v>-6.4147327736004955E-3</v>
      </c>
      <c r="C133" s="110">
        <f>Daily!J133/Daily!J134-1</f>
        <v>-1.1578651298306042E-2</v>
      </c>
      <c r="D133" s="110">
        <f>(Daily!N133/Daily!N134)-1</f>
        <v>-9.0024152821488457E-3</v>
      </c>
      <c r="E133" s="110">
        <f>Daily!R133/Daily!R134-1</f>
        <v>1.1085121529543551E-2</v>
      </c>
      <c r="F133" s="110">
        <f>Daily!V133/Daily!V134-1</f>
        <v>-7.5566750629723067E-3</v>
      </c>
      <c r="G133" s="110">
        <f>Daily!Z133/Daily!Z134-1</f>
        <v>1.305767138193703E-2</v>
      </c>
      <c r="H133" s="110">
        <f>Daily!AD133/Daily!AD134-1</f>
        <v>7.4316290130793661E-4</v>
      </c>
      <c r="I133" s="110">
        <f>Daily!AH133/Daily!AH134-1</f>
        <v>8.6655112651645716E-4</v>
      </c>
      <c r="J133" s="110">
        <f>Daily!AL133/Daily!AL134-1</f>
        <v>1.6283452695062151E-2</v>
      </c>
    </row>
    <row r="134" spans="1:10" ht="16" x14ac:dyDescent="0.2">
      <c r="A134" s="110">
        <f>Daily!B134/Daily!B135-1</f>
        <v>1.8098922354241376E-2</v>
      </c>
      <c r="B134" s="110">
        <f>(Daily!F134/Daily!F135)-1</f>
        <v>-2.9792263726300394E-3</v>
      </c>
      <c r="C134" s="110">
        <f>Daily!J134/Daily!J135-1</f>
        <v>7.9703985038999114E-3</v>
      </c>
      <c r="D134" s="110">
        <f>(Daily!N134/Daily!N135)-1</f>
        <v>-1.0716095865614506E-2</v>
      </c>
      <c r="E134" s="110">
        <f>Daily!R134/Daily!R135-1</f>
        <v>5.9248087902617597E-2</v>
      </c>
      <c r="F134" s="110">
        <f>Daily!V134/Daily!V135-1</f>
        <v>-2.4123027439943989E-3</v>
      </c>
      <c r="G134" s="110">
        <f>Daily!Z134/Daily!Z135-1</f>
        <v>-3.2631578947368456E-2</v>
      </c>
      <c r="H134" s="110">
        <f>Daily!AD134/Daily!AD135-1</f>
        <v>-7.9622530227072552E-3</v>
      </c>
      <c r="I134" s="110">
        <f>Daily!AH134/Daily!AH135-1</f>
        <v>-1.686829102061671E-2</v>
      </c>
      <c r="J134" s="110">
        <f>Daily!AL134/Daily!AL135-1</f>
        <v>-1.8060049665135081E-3</v>
      </c>
    </row>
    <row r="135" spans="1:10" ht="16" x14ac:dyDescent="0.2">
      <c r="A135" s="110">
        <f>Daily!B135/Daily!B136-1</f>
        <v>7.4699577784995697E-3</v>
      </c>
      <c r="B135" s="110">
        <f>(Daily!F135/Daily!F136)-1</f>
        <v>8.4251775655155292E-3</v>
      </c>
      <c r="C135" s="110">
        <f>Daily!J135/Daily!J136-1</f>
        <v>-8.4674015869931063E-3</v>
      </c>
      <c r="D135" s="110">
        <f>(Daily!N135/Daily!N136)-1</f>
        <v>-5.6875449964002289E-3</v>
      </c>
      <c r="E135" s="110">
        <f>Daily!R135/Daily!R136-1</f>
        <v>2.173793407077218E-2</v>
      </c>
      <c r="F135" s="110">
        <f>Daily!V135/Daily!V136-1</f>
        <v>-5.6965820507696163E-3</v>
      </c>
      <c r="G135" s="110">
        <f>Daily!Z135/Daily!Z136-1</f>
        <v>3.7117903930131035E-2</v>
      </c>
      <c r="H135" s="110">
        <f>Daily!AD135/Daily!AD136-1</f>
        <v>2.4007247470934745E-2</v>
      </c>
      <c r="I135" s="110">
        <f>Daily!AH135/Daily!AH136-1</f>
        <v>1.381931248920365E-2</v>
      </c>
      <c r="J135" s="110">
        <f>Daily!AL135/Daily!AL136-1</f>
        <v>4.0479173191356077E-2</v>
      </c>
    </row>
    <row r="136" spans="1:10" ht="16" x14ac:dyDescent="0.2">
      <c r="A136" s="110">
        <f>Daily!B136/Daily!B137-1</f>
        <v>-4.5186727506312807E-2</v>
      </c>
      <c r="B136" s="110">
        <f>(Daily!F136/Daily!F137)-1</f>
        <v>-3.3360455655003785E-3</v>
      </c>
      <c r="C136" s="110">
        <f>Daily!J136/Daily!J137-1</f>
        <v>-3.9359005243120304E-3</v>
      </c>
      <c r="D136" s="110">
        <f>(Daily!N136/Daily!N137)-1</f>
        <v>-5.0061551087402512E-2</v>
      </c>
      <c r="E136" s="110">
        <f>Daily!R136/Daily!R137-1</f>
        <v>-6.5902431501567937E-2</v>
      </c>
      <c r="F136" s="110">
        <f>Daily!V136/Daily!V137-1</f>
        <v>-1.6512679378808737E-2</v>
      </c>
      <c r="G136" s="110">
        <f>Daily!Z136/Daily!Z137-1</f>
        <v>-6.4351378958120486E-2</v>
      </c>
      <c r="H136" s="110">
        <f>Daily!AD136/Daily!AD137-1</f>
        <v>-1.5752712141477221E-2</v>
      </c>
      <c r="I136" s="110">
        <f>Daily!AH136/Daily!AH137-1</f>
        <v>-1.9644369178662191E-2</v>
      </c>
      <c r="J136" s="110">
        <f>Daily!AL136/Daily!AL137-1</f>
        <v>2.2414345180915785E-2</v>
      </c>
    </row>
    <row r="137" spans="1:10" ht="16" x14ac:dyDescent="0.2">
      <c r="A137" s="110">
        <f>Daily!B137/Daily!B138-1</f>
        <v>-3.883323772119418E-3</v>
      </c>
      <c r="B137" s="110">
        <f>(Daily!F137/Daily!F138)-1</f>
        <v>-2.4386371574635635E-2</v>
      </c>
      <c r="C137" s="110">
        <f>Daily!J137/Daily!J138-1</f>
        <v>6.413276386316058E-3</v>
      </c>
      <c r="D137" s="110">
        <f>(Daily!N137/Daily!N138)-1</f>
        <v>-2.3637820512820484E-2</v>
      </c>
      <c r="E137" s="110">
        <f>Daily!R137/Daily!R138-1</f>
        <v>-1.3139204545454586E-2</v>
      </c>
      <c r="F137" s="110">
        <f>Daily!V137/Daily!V138-1</f>
        <v>-5.9599413776257881E-3</v>
      </c>
      <c r="G137" s="110">
        <f>Daily!Z137/Daily!Z138-1</f>
        <v>-8.1053698074974312E-3</v>
      </c>
      <c r="H137" s="110">
        <f>Daily!AD137/Daily!AD138-1</f>
        <v>-1.0877554020285118E-2</v>
      </c>
      <c r="I137" s="110">
        <f>Daily!AH137/Daily!AH138-1</f>
        <v>1.0957027906180361E-2</v>
      </c>
      <c r="J137" s="110">
        <f>Daily!AL137/Daily!AL138-1</f>
        <v>1.6849816849817012E-2</v>
      </c>
    </row>
    <row r="138" spans="1:10" ht="16" x14ac:dyDescent="0.2">
      <c r="A138" s="110">
        <f>Daily!B138/Daily!B139-1</f>
        <v>3.9731591029501523E-4</v>
      </c>
      <c r="B138" s="110">
        <f>(Daily!F138/Daily!F139)-1</f>
        <v>-3.9071200817733742E-2</v>
      </c>
      <c r="C138" s="110">
        <f>Daily!J138/Daily!J139-1</f>
        <v>-3.0361223719504671E-2</v>
      </c>
      <c r="D138" s="110">
        <f>(Daily!N138/Daily!N139)-1</f>
        <v>-3.5921205098493725E-2</v>
      </c>
      <c r="E138" s="110">
        <f>Daily!R138/Daily!R139-1</f>
        <v>4.9451950038237324E-3</v>
      </c>
      <c r="F138" s="110">
        <f>Daily!V138/Daily!V139-1</f>
        <v>-8.524653685944017E-3</v>
      </c>
      <c r="G138" s="110">
        <f>Daily!Z138/Daily!Z139-1</f>
        <v>-2.9498525073746396E-2</v>
      </c>
      <c r="H138" s="110">
        <f>Daily!AD138/Daily!AD139-1</f>
        <v>-2.5637353193927348E-2</v>
      </c>
      <c r="I138" s="110">
        <f>Daily!AH138/Daily!AH139-1</f>
        <v>3.4252440486381985E-4</v>
      </c>
      <c r="J138" s="110">
        <f>Daily!AL138/Daily!AL139-1</f>
        <v>3.3655868742112016E-2</v>
      </c>
    </row>
    <row r="139" spans="1:10" ht="16" x14ac:dyDescent="0.2">
      <c r="A139" s="110">
        <f>Daily!B139/Daily!B140-1</f>
        <v>3.8035010539822167E-2</v>
      </c>
      <c r="B139" s="110">
        <f>(Daily!F139/Daily!F140)-1</f>
        <v>-1.5544741822114072E-2</v>
      </c>
      <c r="C139" s="110">
        <f>Daily!J139/Daily!J140-1</f>
        <v>9.7885298527899955E-3</v>
      </c>
      <c r="D139" s="110">
        <f>(Daily!N139/Daily!N140)-1</f>
        <v>-2.7301189730745024E-2</v>
      </c>
      <c r="E139" s="110">
        <f>Daily!R139/Daily!R140-1</f>
        <v>3.4164601676596185E-2</v>
      </c>
      <c r="F139" s="110">
        <f>Daily!V139/Daily!V140-1</f>
        <v>6.8272700672973308E-3</v>
      </c>
      <c r="G139" s="110">
        <f>Daily!Z139/Daily!Z140-1</f>
        <v>-1.8339768339768248E-2</v>
      </c>
      <c r="H139" s="110">
        <f>Daily!AD139/Daily!AD140-1</f>
        <v>2.296870513924798E-3</v>
      </c>
      <c r="I139" s="110">
        <f>Daily!AH139/Daily!AH140-1</f>
        <v>-1.8985215053763604E-2</v>
      </c>
      <c r="J139" s="110">
        <f>Daily!AL139/Daily!AL140-1</f>
        <v>1.5811965811965756E-2</v>
      </c>
    </row>
    <row r="140" spans="1:10" ht="16" x14ac:dyDescent="0.2">
      <c r="A140" s="110">
        <f>Daily!B140/Daily!B141-1</f>
        <v>2.2395052473763055E-2</v>
      </c>
      <c r="B140" s="110">
        <f>(Daily!F140/Daily!F141)-1</f>
        <v>5.5425507815449748E-3</v>
      </c>
      <c r="C140" s="110">
        <f>Daily!J140/Daily!J141-1</f>
        <v>-6.4599349200422651E-4</v>
      </c>
      <c r="D140" s="110">
        <f>(Daily!N140/Daily!N141)-1</f>
        <v>6.301197227473132E-3</v>
      </c>
      <c r="E140" s="110">
        <f>Daily!R140/Daily!R141-1</f>
        <v>5.8333775255872133E-3</v>
      </c>
      <c r="F140" s="110">
        <f>Daily!V140/Daily!V141-1</f>
        <v>-6.8226120857706185E-4</v>
      </c>
      <c r="G140" s="110">
        <f>Daily!Z140/Daily!Z141-1</f>
        <v>-2.8142589118198891E-2</v>
      </c>
      <c r="H140" s="110">
        <f>Daily!AD140/Daily!AD141-1</f>
        <v>1.235285568958E-2</v>
      </c>
      <c r="I140" s="110">
        <f>Daily!AH140/Daily!AH141-1</f>
        <v>1.3458950201885589E-3</v>
      </c>
      <c r="J140" s="110">
        <f>Daily!AL140/Daily!AL141-1</f>
        <v>-3.6561264822134398E-2</v>
      </c>
    </row>
    <row r="141" spans="1:10" ht="16" x14ac:dyDescent="0.2">
      <c r="A141" s="110">
        <f>Daily!B141/Daily!B142-1</f>
        <v>1.2091611740717934E-2</v>
      </c>
      <c r="B141" s="110">
        <f>(Daily!F141/Daily!F142)-1</f>
        <v>1.0283639248714449E-2</v>
      </c>
      <c r="C141" s="110">
        <f>Daily!J141/Daily!J142-1</f>
        <v>-1.8453658475070522E-4</v>
      </c>
      <c r="D141" s="110">
        <f>(Daily!N141/Daily!N142)-1</f>
        <v>-2.2723074080916339E-2</v>
      </c>
      <c r="E141" s="110">
        <f>Daily!R141/Daily!R142-1</f>
        <v>2.5673103073157399E-2</v>
      </c>
      <c r="F141" s="110">
        <f>Daily!V141/Daily!V142-1</f>
        <v>2.2421524663677195E-2</v>
      </c>
      <c r="G141" s="110">
        <f>Daily!Z141/Daily!Z142-1</f>
        <v>2.6974951830443183E-2</v>
      </c>
      <c r="H141" s="110">
        <f>Daily!AD141/Daily!AD142-1</f>
        <v>-4.6289599305655571E-3</v>
      </c>
      <c r="I141" s="110">
        <f>Daily!AH141/Daily!AH142-1</f>
        <v>6.7750677506774881E-3</v>
      </c>
      <c r="J141" s="110">
        <f>Daily!AL141/Daily!AL142-1</f>
        <v>3.2948929159792861E-4</v>
      </c>
    </row>
    <row r="142" spans="1:10" ht="16" x14ac:dyDescent="0.2">
      <c r="A142" s="110">
        <f>Daily!B142/Daily!B143-1</f>
        <v>-3.4024857048342572E-3</v>
      </c>
      <c r="B142" s="110">
        <f>(Daily!F142/Daily!F143)-1</f>
        <v>9.9545419523847656E-3</v>
      </c>
      <c r="C142" s="110">
        <f>Daily!J142/Daily!J143-1</f>
        <v>1.0630363677534227E-2</v>
      </c>
      <c r="D142" s="110">
        <f>(Daily!N142/Daily!N143)-1</f>
        <v>-9.8431251922503904E-4</v>
      </c>
      <c r="E142" s="110">
        <f>Daily!R142/Daily!R143-1</f>
        <v>5.2194814857208227E-2</v>
      </c>
      <c r="F142" s="110">
        <f>Daily!V142/Daily!V143-1</f>
        <v>4.5639262269459246E-2</v>
      </c>
      <c r="G142" s="110">
        <f>Daily!Z142/Daily!Z143-1</f>
        <v>1.9305019305020377E-3</v>
      </c>
      <c r="H142" s="110">
        <f>Daily!AD142/Daily!AD143-1</f>
        <v>1.0136113524470414E-3</v>
      </c>
      <c r="I142" s="110">
        <f>Daily!AH142/Daily!AH143-1</f>
        <v>-1.1717442249748911E-2</v>
      </c>
      <c r="J142" s="110">
        <f>Daily!AL142/Daily!AL143-1</f>
        <v>-2.1283456949371171E-2</v>
      </c>
    </row>
    <row r="143" spans="1:10" ht="16" x14ac:dyDescent="0.2">
      <c r="A143" s="110">
        <f>Daily!B143/Daily!B144-1</f>
        <v>7.7146530787179923E-3</v>
      </c>
      <c r="B143" s="110">
        <f>(Daily!F143/Daily!F144)-1</f>
        <v>-1.123630094815975E-3</v>
      </c>
      <c r="C143" s="110">
        <f>Daily!J143/Daily!J144-1</f>
        <v>-6.2088783938564207E-3</v>
      </c>
      <c r="D143" s="110">
        <f>(Daily!N143/Daily!N144)-1</f>
        <v>4.1720071776467638E-2</v>
      </c>
      <c r="E143" s="110">
        <f>Daily!R143/Daily!R144-1</f>
        <v>-4.1037332573382601E-3</v>
      </c>
      <c r="F143" s="110">
        <f>Daily!V143/Daily!V144-1</f>
        <v>2.052318162484057E-2</v>
      </c>
      <c r="G143" s="110">
        <f>Daily!Z143/Daily!Z144-1</f>
        <v>-2.9053420805998154E-2</v>
      </c>
      <c r="H143" s="110">
        <f>Daily!AD143/Daily!AD144-1</f>
        <v>-1.2441012441012367E-2</v>
      </c>
      <c r="I143" s="110">
        <f>Daily!AH143/Daily!AH144-1</f>
        <v>-2.5045917515444938E-3</v>
      </c>
      <c r="J143" s="110">
        <f>Daily!AL143/Daily!AL144-1</f>
        <v>4.2911505141283168E-3</v>
      </c>
    </row>
    <row r="144" spans="1:10" ht="16" x14ac:dyDescent="0.2">
      <c r="A144" s="110">
        <f>Daily!B144/Daily!B145-1</f>
        <v>1.5327337781646078E-2</v>
      </c>
      <c r="B144" s="110">
        <f>(Daily!F144/Daily!F145)-1</f>
        <v>-8.8635982242291078E-3</v>
      </c>
      <c r="C144" s="110">
        <f>Daily!J144/Daily!J145-1</f>
        <v>8.6932119845293254E-3</v>
      </c>
      <c r="D144" s="110">
        <f>(Daily!N144/Daily!N145)-1</f>
        <v>4.9996635488863239E-2</v>
      </c>
      <c r="E144" s="110">
        <f>Daily!R144/Daily!R145-1</f>
        <v>6.9444444444444198E-3</v>
      </c>
      <c r="F144" s="110">
        <f>Daily!V144/Daily!V145-1</f>
        <v>3.7740013242109738E-2</v>
      </c>
      <c r="G144" s="110">
        <f>Daily!Z144/Daily!Z145-1</f>
        <v>-1.3863216266173817E-2</v>
      </c>
      <c r="H144" s="110">
        <f>Daily!AD144/Daily!AD145-1</f>
        <v>-4.8384801480007011E-3</v>
      </c>
      <c r="I144" s="110">
        <f>Daily!AH144/Daily!AH145-1</f>
        <v>1.3538669825689631E-2</v>
      </c>
      <c r="J144" s="110">
        <f>Daily!AL144/Daily!AL145-1</f>
        <v>2.1841648051625695E-2</v>
      </c>
    </row>
    <row r="145" spans="1:10" ht="16" x14ac:dyDescent="0.2">
      <c r="A145" s="110">
        <f>Daily!B145/Daily!B146-1</f>
        <v>8.1895291020765981E-3</v>
      </c>
      <c r="B145" s="110">
        <f>(Daily!F145/Daily!F146)-1</f>
        <v>-8.9206066012489371E-3</v>
      </c>
      <c r="C145" s="110">
        <f>Daily!J145/Daily!J146-1</f>
        <v>-7.7907613542576026E-3</v>
      </c>
      <c r="D145" s="110">
        <f>(Daily!N145/Daily!N146)-1</f>
        <v>4.9950544015826104E-2</v>
      </c>
      <c r="E145" s="110">
        <f>Daily!R145/Daily!R146-1</f>
        <v>3.3390664847873897E-2</v>
      </c>
      <c r="F145" s="110">
        <f>Daily!V145/Daily!V146-1</f>
        <v>7.0007778642071639E-3</v>
      </c>
      <c r="G145" s="110">
        <f>Daily!Z145/Daily!Z146-1</f>
        <v>3.3428844317096473E-2</v>
      </c>
      <c r="H145" s="110">
        <f>Daily!AD145/Daily!AD146-1</f>
        <v>1.48757943385327E-2</v>
      </c>
      <c r="I145" s="110">
        <f>Daily!AH145/Daily!AH146-1</f>
        <v>3.2139737991266237E-2</v>
      </c>
      <c r="J145" s="110">
        <f>Daily!AL145/Daily!AL146-1</f>
        <v>3.9652503010493723E-2</v>
      </c>
    </row>
    <row r="146" spans="1:10" ht="16" x14ac:dyDescent="0.2">
      <c r="A146" s="110">
        <f>Daily!B146/Daily!B147-1</f>
        <v>3.1295843520782185E-3</v>
      </c>
      <c r="B146" s="110">
        <f>(Daily!F146/Daily!F147)-1</f>
        <v>3.9771088543800737E-3</v>
      </c>
      <c r="C146" s="110">
        <f>Daily!J146/Daily!J147-1</f>
        <v>1.0780911475211541E-2</v>
      </c>
      <c r="D146" s="110">
        <f>(Daily!N146/Daily!N147)-1</f>
        <v>4.4498560991808711E-2</v>
      </c>
      <c r="E146" s="110">
        <f>Daily!R146/Daily!R147-1</f>
        <v>4.9940843140917845E-2</v>
      </c>
      <c r="F146" s="110">
        <f>Daily!V146/Daily!V147-1</f>
        <v>4.4469149527515128E-4</v>
      </c>
      <c r="G146" s="110">
        <f>Daily!Z146/Daily!Z147-1</f>
        <v>8.6705202312138407E-3</v>
      </c>
      <c r="H146" s="110">
        <f>Daily!AD146/Daily!AD147-1</f>
        <v>4.3516100957354809E-3</v>
      </c>
      <c r="I146" s="110">
        <f>Daily!AH146/Daily!AH147-1</f>
        <v>3.5056967572304476E-3</v>
      </c>
      <c r="J146" s="110">
        <f>Daily!AL146/Daily!AL147-1</f>
        <v>2.2413793103448487E-3</v>
      </c>
    </row>
    <row r="147" spans="1:10" ht="16" x14ac:dyDescent="0.2">
      <c r="A147" s="110">
        <f>Daily!B147/Daily!B148-1</f>
        <v>4.815251572326984E-3</v>
      </c>
      <c r="B147" s="110">
        <f>(Daily!F147/Daily!F148)-1</f>
        <v>5.8632220237275767E-3</v>
      </c>
      <c r="C147" s="110">
        <f>Daily!J147/Daily!J148-1</f>
        <v>-8.9194456076511219E-3</v>
      </c>
      <c r="D147" s="110">
        <f>(Daily!N147/Daily!N148)-1</f>
        <v>-3.2831346798943839E-2</v>
      </c>
      <c r="E147" s="110">
        <f>Daily!R147/Daily!R148-1</f>
        <v>-1.6474767270945545E-2</v>
      </c>
      <c r="F147" s="110">
        <f>Daily!V147/Daily!V148-1</f>
        <v>3.2344412223956898E-3</v>
      </c>
      <c r="G147" s="110">
        <f>Daily!Z147/Daily!Z148-1</f>
        <v>-0.1953488372093023</v>
      </c>
      <c r="H147" s="110">
        <f>Daily!AD147/Daily!AD148-1</f>
        <v>-2.5031820110309799E-2</v>
      </c>
      <c r="I147" s="110">
        <f>Daily!AH147/Daily!AH148-1</f>
        <v>-1.7734159779614234E-2</v>
      </c>
      <c r="J147" s="110">
        <f>Daily!AL147/Daily!AL148-1</f>
        <v>-1.5864935946381609E-2</v>
      </c>
    </row>
    <row r="148" spans="1:10" ht="16" x14ac:dyDescent="0.2">
      <c r="A148" s="110">
        <f>Daily!B148/Daily!B149-1</f>
        <v>-1.28534704370179E-2</v>
      </c>
      <c r="B148" s="110">
        <f>(Daily!F148/Daily!F149)-1</f>
        <v>-1.1515938179183838E-2</v>
      </c>
      <c r="C148" s="110">
        <f>Daily!J148/Daily!J149-1</f>
        <v>-2.4913934746723765E-2</v>
      </c>
      <c r="D148" s="110">
        <f>(Daily!N148/Daily!N149)-1</f>
        <v>-1.9944440487211779E-3</v>
      </c>
      <c r="E148" s="110">
        <f>Daily!R148/Daily!R149-1</f>
        <v>-5.4212097216300714E-3</v>
      </c>
      <c r="F148" s="110">
        <f>Daily!V148/Daily!V149-1</f>
        <v>-3.3348154735437507E-3</v>
      </c>
      <c r="G148" s="110">
        <f>Daily!Z148/Daily!Z149-1</f>
        <v>-1.6768292682926789E-2</v>
      </c>
      <c r="H148" s="110">
        <f>Daily!AD148/Daily!AD149-1</f>
        <v>-1.215423302598484E-2</v>
      </c>
      <c r="I148" s="110">
        <f>Daily!AH148/Daily!AH149-1</f>
        <v>-1.4423892754115042E-2</v>
      </c>
      <c r="J148" s="110">
        <f>Daily!AL148/Daily!AL149-1</f>
        <v>3.9693040486901365E-2</v>
      </c>
    </row>
    <row r="149" spans="1:10" ht="16" x14ac:dyDescent="0.2">
      <c r="A149" s="110">
        <f>Daily!B149/Daily!B150-1</f>
        <v>-1.0463162946964366E-2</v>
      </c>
      <c r="B149" s="110">
        <f>(Daily!F149/Daily!F150)-1</f>
        <v>-6.8948977756460028E-3</v>
      </c>
      <c r="C149" s="110">
        <f>Daily!J149/Daily!J150-1</f>
        <v>0</v>
      </c>
      <c r="D149" s="110">
        <f>(Daily!N149/Daily!N150)-1</f>
        <v>-1.356098931984262E-2</v>
      </c>
      <c r="E149" s="110">
        <f>Daily!R149/Daily!R150-1</f>
        <v>3.9050632911392436E-2</v>
      </c>
      <c r="F149" s="110">
        <f>Daily!V149/Daily!V150-1</f>
        <v>7.8422585704682746E-3</v>
      </c>
      <c r="G149" s="110">
        <f>Daily!Z149/Daily!Z150-1</f>
        <v>-9.0634441087613649E-3</v>
      </c>
      <c r="H149" s="110">
        <f>Daily!AD149/Daily!AD150-1</f>
        <v>-2.1061269146608441E-2</v>
      </c>
      <c r="I149" s="110">
        <f>Daily!AH149/Daily!AH150-1</f>
        <v>7.3504273504272355E-3</v>
      </c>
      <c r="J149" s="110">
        <f>Daily!AL149/Daily!AL150-1</f>
        <v>-1.9205813651699932E-2</v>
      </c>
    </row>
    <row r="150" spans="1:10" ht="16" x14ac:dyDescent="0.2">
      <c r="A150" s="110">
        <f>Daily!B150/Daily!B151-1</f>
        <v>-1.1340988896270332E-2</v>
      </c>
      <c r="B150" s="110">
        <f>(Daily!F150/Daily!F151)-1</f>
        <v>-6.6258691800300529E-3</v>
      </c>
      <c r="C150" s="110">
        <f>Daily!J150/Daily!J151-1</f>
        <v>2.3610621123826281E-3</v>
      </c>
      <c r="D150" s="110">
        <f>(Daily!N150/Daily!N151)-1</f>
        <v>4.9557522123893749E-2</v>
      </c>
      <c r="E150" s="110">
        <f>Daily!R150/Daily!R151-1</f>
        <v>2.0539981914481364E-2</v>
      </c>
      <c r="F150" s="110">
        <f>Daily!V150/Daily!V151-1</f>
        <v>-1.7068604779209351E-2</v>
      </c>
      <c r="G150" s="110">
        <f>Daily!Z150/Daily!Z151-1</f>
        <v>-1.2677106636838187E-2</v>
      </c>
      <c r="H150" s="110">
        <f>Daily!AD150/Daily!AD151-1</f>
        <v>1.4428412874583962E-2</v>
      </c>
      <c r="I150" s="110">
        <f>Daily!AH150/Daily!AH151-1</f>
        <v>3.6026762738035067E-3</v>
      </c>
      <c r="J150" s="110">
        <f>Daily!AL150/Daily!AL151-1</f>
        <v>-1.0190101044699418E-2</v>
      </c>
    </row>
    <row r="151" spans="1:10" ht="16" x14ac:dyDescent="0.2">
      <c r="A151" s="110">
        <f>Daily!B151/Daily!B152-1</f>
        <v>9.629665117615982E-3</v>
      </c>
      <c r="B151" s="110">
        <f>(Daily!F151/Daily!F152)-1</f>
        <v>-7.4484593216581629E-3</v>
      </c>
      <c r="C151" s="110">
        <f>Daily!J151/Daily!J152-1</f>
        <v>3.8769926598315463E-2</v>
      </c>
      <c r="D151" s="110">
        <f>(Daily!N151/Daily!N152)-1</f>
        <v>-1.9877123238164041E-2</v>
      </c>
      <c r="E151" s="110">
        <f>Daily!R151/Daily!R152-1</f>
        <v>2.6249502850324902E-2</v>
      </c>
      <c r="F151" s="110">
        <f>Daily!V151/Daily!V152-1</f>
        <v>2.7960153950645328E-2</v>
      </c>
      <c r="G151" s="110">
        <f>Daily!Z151/Daily!Z152-1</f>
        <v>-8.1360946745561158E-3</v>
      </c>
      <c r="H151" s="110">
        <f>Daily!AD151/Daily!AD152-1</f>
        <v>-4.5573815771303705E-3</v>
      </c>
      <c r="I151" s="110">
        <f>Daily!AH151/Daily!AH152-1</f>
        <v>-8.8420336677436095E-3</v>
      </c>
      <c r="J151" s="110">
        <f>Daily!AL151/Daily!AL152-1</f>
        <v>-1.9479429051217356E-2</v>
      </c>
    </row>
    <row r="152" spans="1:10" ht="16" x14ac:dyDescent="0.2">
      <c r="A152" s="110">
        <f>Daily!B152/Daily!B153-1</f>
        <v>1.3055717336439621E-2</v>
      </c>
      <c r="B152" s="110">
        <f>(Daily!F152/Daily!F153)-1</f>
        <v>4.6919776091702836E-3</v>
      </c>
      <c r="C152" s="110">
        <f>Daily!J152/Daily!J153-1</f>
        <v>3.0523961789434173E-2</v>
      </c>
      <c r="D152" s="110">
        <f>(Daily!N152/Daily!N153)-1</f>
        <v>-7.6746521302538673E-3</v>
      </c>
      <c r="E152" s="110">
        <f>Daily!R152/Daily!R153-1</f>
        <v>1.9324324324324182E-2</v>
      </c>
      <c r="F152" s="110">
        <f>Daily!V152/Daily!V153-1</f>
        <v>3.7341474870831393E-2</v>
      </c>
      <c r="G152" s="110">
        <f>Daily!Z152/Daily!Z153-1</f>
        <v>2.8919330289193246E-2</v>
      </c>
      <c r="H152" s="110">
        <f>Daily!AD152/Daily!AD153-1</f>
        <v>1.3577827547592403E-2</v>
      </c>
      <c r="I152" s="110">
        <f>Daily!AH152/Daily!AH153-1</f>
        <v>3.0669470732562321E-2</v>
      </c>
      <c r="J152" s="110">
        <f>Daily!AL152/Daily!AL153-1</f>
        <v>-3.3573946617426742E-4</v>
      </c>
    </row>
    <row r="153" spans="1:10" ht="16" x14ac:dyDescent="0.2">
      <c r="A153" s="110">
        <f>Daily!B153/Daily!B154-1</f>
        <v>-3.0719292468363246E-2</v>
      </c>
      <c r="B153" s="110">
        <f>(Daily!F153/Daily!F154)-1</f>
        <v>2.1972352468095924E-2</v>
      </c>
      <c r="C153" s="110">
        <f>Daily!J153/Daily!J154-1</f>
        <v>-2.1683309432694919E-2</v>
      </c>
      <c r="D153" s="110">
        <f>(Daily!N153/Daily!N154)-1</f>
        <v>-4.4983934309177354E-3</v>
      </c>
      <c r="E153" s="110">
        <f>Daily!R153/Daily!R154-1</f>
        <v>-1.4319014319014278E-2</v>
      </c>
      <c r="F153" s="110">
        <f>Daily!V153/Daily!V154-1</f>
        <v>-3.2272727272727231E-2</v>
      </c>
      <c r="G153" s="110">
        <f>Daily!Z153/Daily!Z154-1</f>
        <v>-2.8824833702882358E-2</v>
      </c>
      <c r="H153" s="110">
        <f>Daily!AD153/Daily!AD154-1</f>
        <v>-1.2714206744057543E-2</v>
      </c>
      <c r="I153" s="110">
        <f>Daily!AH153/Daily!AH154-1</f>
        <v>-3.4844384303112319E-2</v>
      </c>
      <c r="J153" s="110">
        <f>Daily!AL153/Daily!AL154-1</f>
        <v>1.9074501753485684E-2</v>
      </c>
    </row>
    <row r="154" spans="1:10" ht="16" x14ac:dyDescent="0.2">
      <c r="A154" s="110">
        <f>Daily!B154/Daily!B155-1</f>
        <v>1.0265671783660446E-2</v>
      </c>
      <c r="B154" s="110">
        <f>(Daily!F154/Daily!F155)-1</f>
        <v>4.3587594300085186E-3</v>
      </c>
      <c r="C154" s="110">
        <f>Daily!J154/Daily!J155-1</f>
        <v>2.1171215111651875E-2</v>
      </c>
      <c r="D154" s="110">
        <f>(Daily!N154/Daily!N155)-1</f>
        <v>6.9020058954634145E-3</v>
      </c>
      <c r="E154" s="110">
        <f>Daily!R154/Daily!R155-1</f>
        <v>-1.19760479041916E-2</v>
      </c>
      <c r="F154" s="110">
        <f>Daily!V154/Daily!V155-1</f>
        <v>-4.3997827267789225E-2</v>
      </c>
      <c r="G154" s="110">
        <f>Daily!Z154/Daily!Z155-1</f>
        <v>2.4999999999999911E-2</v>
      </c>
      <c r="H154" s="110">
        <f>Daily!AD154/Daily!AD155-1</f>
        <v>3.7453183520599342E-3</v>
      </c>
      <c r="I154" s="110">
        <f>Daily!AH154/Daily!AH155-1</f>
        <v>-1.1040481766476984E-2</v>
      </c>
      <c r="J154" s="110">
        <f>Daily!AL154/Daily!AL155-1</f>
        <v>8.1498612395929815E-2</v>
      </c>
    </row>
    <row r="155" spans="1:10" ht="16" x14ac:dyDescent="0.2">
      <c r="A155" s="110">
        <f>Daily!B155/Daily!B156-1</f>
        <v>-4.3533809681541857E-3</v>
      </c>
      <c r="B155" s="110">
        <f>(Daily!F155/Daily!F156)-1</f>
        <v>2.1535265907077772E-3</v>
      </c>
      <c r="C155" s="110">
        <f>Daily!J155/Daily!J156-1</f>
        <v>-1.1044907747487676E-2</v>
      </c>
      <c r="D155" s="110">
        <f>(Daily!N155/Daily!N156)-1</f>
        <v>4.8403409911863537E-3</v>
      </c>
      <c r="E155" s="110">
        <f>Daily!R155/Daily!R156-1</f>
        <v>-1.2925435177968181E-2</v>
      </c>
      <c r="F155" s="110">
        <f>Daily!V155/Daily!V156-1</f>
        <v>9.7868638538489705E-4</v>
      </c>
      <c r="G155" s="110">
        <f>Daily!Z155/Daily!Z156-1</f>
        <v>-1.1235955056179803E-2</v>
      </c>
      <c r="H155" s="110">
        <f>Daily!AD155/Daily!AD156-1</f>
        <v>-5.9293987865417508E-3</v>
      </c>
      <c r="I155" s="110">
        <f>Daily!AH155/Daily!AH156-1</f>
        <v>-3.2059585492228093E-2</v>
      </c>
      <c r="J155" s="110">
        <f>Daily!AL155/Daily!AL156-1</f>
        <v>1.5309476847938264E-2</v>
      </c>
    </row>
    <row r="156" spans="1:10" ht="16" x14ac:dyDescent="0.2">
      <c r="A156" s="110">
        <f>Daily!B156/Daily!B157-1</f>
        <v>-2.2751445086705124E-2</v>
      </c>
      <c r="B156" s="110">
        <f>(Daily!F156/Daily!F157)-1</f>
        <v>1.0947270902493589E-2</v>
      </c>
      <c r="C156" s="110">
        <f>Daily!J156/Daily!J157-1</f>
        <v>-8.0975513052763404E-3</v>
      </c>
      <c r="D156" s="110">
        <f>(Daily!N156/Daily!N157)-1</f>
        <v>-3.4660715531069086E-2</v>
      </c>
      <c r="E156" s="110">
        <f>Daily!R156/Daily!R157-1</f>
        <v>-1.2127045235803768E-2</v>
      </c>
      <c r="F156" s="110">
        <f>Daily!V156/Daily!V157-1</f>
        <v>-1.4784658238697235E-2</v>
      </c>
      <c r="G156" s="110">
        <f>Daily!Z156/Daily!Z157-1</f>
        <v>-0.11530815109343939</v>
      </c>
      <c r="H156" s="110">
        <f>Daily!AD156/Daily!AD157-1</f>
        <v>-1.0641200545702501E-2</v>
      </c>
      <c r="I156" s="110">
        <f>Daily!AH156/Daily!AH157-1</f>
        <v>-8.3493898522799537E-3</v>
      </c>
      <c r="J156" s="110">
        <f>Daily!AL156/Daily!AL157-1</f>
        <v>3.539823008849563E-2</v>
      </c>
    </row>
    <row r="157" spans="1:10" ht="16" x14ac:dyDescent="0.2">
      <c r="A157" s="110">
        <f>Daily!B157/Daily!B158-1</f>
        <v>-1.3870908082125322E-4</v>
      </c>
      <c r="B157" s="110">
        <f>(Daily!F157/Daily!F158)-1</f>
        <v>2.0423003728744504E-3</v>
      </c>
      <c r="C157" s="110">
        <f>Daily!J157/Daily!J158-1</f>
        <v>1.097944438591969E-2</v>
      </c>
      <c r="D157" s="110">
        <f>(Daily!N157/Daily!N158)-1</f>
        <v>-2.5750781356162711E-2</v>
      </c>
      <c r="E157" s="110">
        <f>Daily!R157/Daily!R158-1</f>
        <v>-1.2831205491758979E-4</v>
      </c>
      <c r="F157" s="110">
        <f>Daily!V157/Daily!V158-1</f>
        <v>1.600087079568957E-2</v>
      </c>
      <c r="G157" s="110">
        <f>Daily!Z157/Daily!Z158-1</f>
        <v>1.7532029669588667E-2</v>
      </c>
      <c r="H157" s="110">
        <f>Daily!AD157/Daily!AD158-1</f>
        <v>-1.7294543504491222E-2</v>
      </c>
      <c r="I157" s="110">
        <f>Daily!AH157/Daily!AH158-1</f>
        <v>-9.5419847328244156E-3</v>
      </c>
      <c r="J157" s="110">
        <f>Daily!AL157/Daily!AL158-1</f>
        <v>-4.0854397910642604E-2</v>
      </c>
    </row>
    <row r="158" spans="1:10" ht="16" x14ac:dyDescent="0.2">
      <c r="A158" s="110">
        <f>Daily!B158/Daily!B159-1</f>
        <v>-2.427140665884675E-2</v>
      </c>
      <c r="B158" s="110">
        <f>(Daily!F158/Daily!F159)-1</f>
        <v>2.4343471163446706E-2</v>
      </c>
      <c r="C158" s="110">
        <f>Daily!J158/Daily!J159-1</f>
        <v>-3.1526891702808646E-2</v>
      </c>
      <c r="D158" s="110">
        <f>(Daily!N158/Daily!N159)-1</f>
        <v>4.2277459103462922E-2</v>
      </c>
      <c r="E158" s="110">
        <f>Daily!R158/Daily!R159-1</f>
        <v>9.2592592592593004E-3</v>
      </c>
      <c r="F158" s="110">
        <f>Daily!V158/Daily!V159-1</f>
        <v>-1.1193628242385123E-2</v>
      </c>
      <c r="G158" s="110">
        <f>Daily!Z158/Daily!Z159-1</f>
        <v>-1.8530774321641297E-2</v>
      </c>
      <c r="H158" s="110">
        <f>Daily!AD158/Daily!AD159-1</f>
        <v>8.9273637224400737E-3</v>
      </c>
      <c r="I158" s="110">
        <f>Daily!AH158/Daily!AH159-1</f>
        <v>-2.4208566108007479E-2</v>
      </c>
      <c r="J158" s="110">
        <f>Daily!AL158/Daily!AL159-1</f>
        <v>9.4153092929103455E-3</v>
      </c>
    </row>
    <row r="159" spans="1:10" ht="16" x14ac:dyDescent="0.2">
      <c r="A159" s="110">
        <f>Daily!B159/Daily!B160-1</f>
        <v>2.2275515380712818E-2</v>
      </c>
      <c r="B159" s="110">
        <f>(Daily!F159/Daily!F160)-1</f>
        <v>1.2377219568702191E-3</v>
      </c>
      <c r="C159" s="110">
        <f>Daily!J159/Daily!J160-1</f>
        <v>6.7611621944858591E-3</v>
      </c>
      <c r="D159" s="110">
        <f>(Daily!N159/Daily!N160)-1</f>
        <v>4.9966540263216563E-2</v>
      </c>
      <c r="E159" s="110">
        <f>Daily!R159/Daily!R160-1</f>
        <v>7.6335877862596657E-3</v>
      </c>
      <c r="F159" s="110">
        <f>Daily!V159/Daily!V160-1</f>
        <v>2.8062601187264224E-3</v>
      </c>
      <c r="G159" s="110">
        <f>Daily!Z159/Daily!Z160-1</f>
        <v>3.9867109634550424E-3</v>
      </c>
      <c r="H159" s="110">
        <f>Daily!AD159/Daily!AD160-1</f>
        <v>-1.7672070156789843E-2</v>
      </c>
      <c r="I159" s="110">
        <f>Daily!AH159/Daily!AH160-1</f>
        <v>-1.2262415695892037E-2</v>
      </c>
      <c r="J159" s="110">
        <f>Daily!AL159/Daily!AL160-1</f>
        <v>-1.6574074074074185E-2</v>
      </c>
    </row>
    <row r="160" spans="1:10" ht="16" x14ac:dyDescent="0.2">
      <c r="A160" s="110">
        <f>Daily!B160/Daily!B161-1</f>
        <v>1.3854893086409081E-3</v>
      </c>
      <c r="B160" s="110">
        <f>(Daily!F160/Daily!F161)-1</f>
        <v>7.7235512344888679E-3</v>
      </c>
      <c r="C160" s="110">
        <f>Daily!J160/Daily!J161-1</f>
        <v>-1.1051281342827957E-2</v>
      </c>
      <c r="D160" s="110">
        <f>(Daily!N160/Daily!N161)-1</f>
        <v>-2.4798781814226567E-2</v>
      </c>
      <c r="E160" s="110">
        <f>Daily!R160/Daily!R161-1</f>
        <v>-1.0459035444508991E-2</v>
      </c>
      <c r="F160" s="110">
        <f>Daily!V160/Daily!V161-1</f>
        <v>-1.1100437613405845E-2</v>
      </c>
      <c r="G160" s="110">
        <f>Daily!Z160/Daily!Z161-1</f>
        <v>-3.772378516624042E-2</v>
      </c>
      <c r="H160" s="110">
        <f>Daily!AD160/Daily!AD161-1</f>
        <v>3.9502762430939198E-2</v>
      </c>
      <c r="I160" s="110">
        <f>Daily!AH160/Daily!AH161-1</f>
        <v>-1.3756613756613745E-2</v>
      </c>
      <c r="J160" s="110">
        <f>Daily!AL160/Daily!AL161-1</f>
        <v>-9.5250062829856819E-2</v>
      </c>
    </row>
    <row r="161" spans="1:10" ht="16" x14ac:dyDescent="0.2">
      <c r="A161" s="110">
        <f>Daily!B161/Daily!B162-1</f>
        <v>8.711450666169851E-3</v>
      </c>
      <c r="B161" s="110">
        <f>(Daily!F161/Daily!F162)-1</f>
        <v>3.514289840653495E-3</v>
      </c>
      <c r="C161" s="110">
        <f>Daily!J161/Daily!J162-1</f>
        <v>-5.5687937871429227E-4</v>
      </c>
      <c r="D161" s="110">
        <f>(Daily!N161/Daily!N162)-1</f>
        <v>-1.3034977188790542E-3</v>
      </c>
      <c r="E161" s="110">
        <f>Daily!R161/Daily!R162-1</f>
        <v>6.7598310042249476E-3</v>
      </c>
      <c r="F161" s="110">
        <f>Daily!V161/Daily!V162-1</f>
        <v>1.0897712559343908E-2</v>
      </c>
      <c r="G161" s="110">
        <f>Daily!Z161/Daily!Z162-1</f>
        <v>-4.0490797546012258E-2</v>
      </c>
      <c r="H161" s="110">
        <f>Daily!AD161/Daily!AD162-1</f>
        <v>-4.5373298501305559E-3</v>
      </c>
      <c r="I161" s="110">
        <f>Daily!AH161/Daily!AH162-1</f>
        <v>3.489077669902807E-3</v>
      </c>
      <c r="J161" s="110">
        <f>Daily!AL161/Daily!AL162-1</f>
        <v>1.5137341610681254E-2</v>
      </c>
    </row>
    <row r="162" spans="1:10" ht="16" x14ac:dyDescent="0.2">
      <c r="A162" s="110">
        <f>Daily!B162/Daily!B163-1</f>
        <v>-2.1847255148050859E-3</v>
      </c>
      <c r="B162" s="110">
        <f>(Daily!F162/Daily!F163)-1</f>
        <v>-3.0875059990401743E-3</v>
      </c>
      <c r="C162" s="110">
        <f>Daily!J162/Daily!J163-1</f>
        <v>7.6693412122155191E-3</v>
      </c>
      <c r="D162" s="110">
        <f>(Daily!N162/Daily!N163)-1</f>
        <v>4.085324489334452E-2</v>
      </c>
      <c r="E162" s="110">
        <f>Daily!R162/Daily!R163-1</f>
        <v>-1.4476971366344182E-2</v>
      </c>
      <c r="F162" s="110">
        <f>Daily!V162/Daily!V163-1</f>
        <v>-5.6860851839931614E-3</v>
      </c>
      <c r="G162" s="110">
        <f>Daily!Z162/Daily!Z163-1</f>
        <v>2.0663744520976746E-2</v>
      </c>
      <c r="H162" s="110">
        <f>Daily!AD162/Daily!AD163-1</f>
        <v>-9.5328884652049473E-3</v>
      </c>
      <c r="I162" s="110">
        <f>Daily!AH162/Daily!AH163-1</f>
        <v>5.4911531421599769E-3</v>
      </c>
      <c r="J162" s="110">
        <f>Daily!AL162/Daily!AL163-1</f>
        <v>-6.3848419711806326E-2</v>
      </c>
    </row>
    <row r="163" spans="1:10" ht="16" x14ac:dyDescent="0.2">
      <c r="A163" s="110">
        <f>Daily!B163/Daily!B164-1</f>
        <v>-1.0259477364740421E-2</v>
      </c>
      <c r="B163" s="110">
        <f>(Daily!F163/Daily!F164)-1</f>
        <v>-1.2854525930137028E-2</v>
      </c>
      <c r="C163" s="110">
        <f>Daily!J163/Daily!J164-1</f>
        <v>3.3742552078696919E-2</v>
      </c>
      <c r="D163" s="110">
        <f>(Daily!N163/Daily!N164)-1</f>
        <v>1.4341787439613451E-3</v>
      </c>
      <c r="E163" s="110">
        <f>Daily!R163/Daily!R164-1</f>
        <v>4.8274974253346148E-3</v>
      </c>
      <c r="F163" s="110">
        <f>Daily!V163/Daily!V164-1</f>
        <v>4.6346195300712711E-3</v>
      </c>
      <c r="G163" s="110">
        <f>Daily!Z163/Daily!Z164-1</f>
        <v>-4.3640897755610197E-3</v>
      </c>
      <c r="H163" s="110">
        <f>Daily!AD163/Daily!AD164-1</f>
        <v>-1.8184249231180671E-2</v>
      </c>
      <c r="I163" s="110">
        <f>Daily!AH163/Daily!AH164-1</f>
        <v>-3.1929451117531649E-3</v>
      </c>
      <c r="J163" s="110">
        <f>Daily!AL163/Daily!AL164-1</f>
        <v>-2.0966484801247187E-2</v>
      </c>
    </row>
    <row r="164" spans="1:10" ht="16" x14ac:dyDescent="0.2">
      <c r="A164" s="110">
        <f>Daily!B164/Daily!B165-1</f>
        <v>1.2719563900666087E-2</v>
      </c>
      <c r="B164" s="110">
        <f>(Daily!F164/Daily!F165)-1</f>
        <v>-1.6239141059801732E-3</v>
      </c>
      <c r="C164" s="110">
        <f>Daily!J164/Daily!J165-1</f>
        <v>-5.4807309663771342E-3</v>
      </c>
      <c r="D164" s="110">
        <f>(Daily!N164/Daily!N165)-1</f>
        <v>4.9928673323822892E-2</v>
      </c>
      <c r="E164" s="110">
        <f>Daily!R164/Daily!R165-1</f>
        <v>-2.3759070185578324E-3</v>
      </c>
      <c r="F164" s="110">
        <f>Daily!V164/Daily!V165-1</f>
        <v>1.7274886633555919E-3</v>
      </c>
      <c r="G164" s="110">
        <f>Daily!Z164/Daily!Z165-1</f>
        <v>1.583280557314759E-2</v>
      </c>
      <c r="H164" s="110">
        <f>Daily!AD164/Daily!AD165-1</f>
        <v>-1.189060642092743E-2</v>
      </c>
      <c r="I164" s="110">
        <f>Daily!AH164/Daily!AH165-1</f>
        <v>3.0501753850846747E-3</v>
      </c>
      <c r="J164" s="110">
        <f>Daily!AL164/Daily!AL165-1</f>
        <v>1.4550055353471647E-2</v>
      </c>
    </row>
    <row r="165" spans="1:10" ht="16" x14ac:dyDescent="0.2">
      <c r="A165" s="110">
        <f>Daily!B165/Daily!B166-1</f>
        <v>7.9268861326142748E-4</v>
      </c>
      <c r="B165" s="110">
        <f>(Daily!F165/Daily!F166)-1</f>
        <v>5.2937726847668287E-3</v>
      </c>
      <c r="C165" s="110">
        <f>Daily!J165/Daily!J166-1</f>
        <v>1.483212192228156E-2</v>
      </c>
      <c r="D165" s="110">
        <f>(Daily!N165/Daily!N166)-1</f>
        <v>3.3753891528756297E-2</v>
      </c>
      <c r="E165" s="110">
        <f>Daily!R165/Daily!R166-1</f>
        <v>1.3339406559083722E-2</v>
      </c>
      <c r="F165" s="110">
        <f>Daily!V165/Daily!V166-1</f>
        <v>3.0714444691742671E-2</v>
      </c>
      <c r="G165" s="110">
        <f>Daily!Z165/Daily!Z166-1</f>
        <v>-1.8963337547408532E-3</v>
      </c>
      <c r="H165" s="110">
        <f>Daily!AD165/Daily!AD166-1</f>
        <v>3.9793076004774885E-3</v>
      </c>
      <c r="I165" s="110">
        <f>Daily!AH165/Daily!AH166-1</f>
        <v>2.8065224208215778E-2</v>
      </c>
      <c r="J165" s="110">
        <f>Daily!AL165/Daily!AL166-1</f>
        <v>-2.2493622941949565E-2</v>
      </c>
    </row>
    <row r="166" spans="1:10" ht="16" x14ac:dyDescent="0.2">
      <c r="A166" s="110">
        <f>Daily!B166/Daily!B167-1</f>
        <v>-1.2114791100465316E-2</v>
      </c>
      <c r="B166" s="110">
        <f>(Daily!F166/Daily!F167)-1</f>
        <v>-1.0026360384108424E-2</v>
      </c>
      <c r="C166" s="110">
        <f>Daily!J166/Daily!J167-1</f>
        <v>-1.2716724272338387E-2</v>
      </c>
      <c r="D166" s="110">
        <f>(Daily!N166/Daily!N167)-1</f>
        <v>4.9978494623655889E-2</v>
      </c>
      <c r="E166" s="110">
        <f>Daily!R166/Daily!R167-1</f>
        <v>-1.0495138754748501E-2</v>
      </c>
      <c r="F166" s="110">
        <f>Daily!V166/Daily!V167-1</f>
        <v>-2.2304428245022323E-2</v>
      </c>
      <c r="G166" s="110">
        <f>Daily!Z166/Daily!Z167-1</f>
        <v>-2.3456790123456694E-2</v>
      </c>
      <c r="H166" s="110">
        <f>Daily!AD166/Daily!AD167-1</f>
        <v>-9.329829172141979E-3</v>
      </c>
      <c r="I166" s="110">
        <f>Daily!AH166/Daily!AH167-1</f>
        <v>-1.680283644211511E-2</v>
      </c>
      <c r="J166" s="110">
        <f>Daily!AL166/Daily!AL167-1</f>
        <v>4.5498626151608379E-2</v>
      </c>
    </row>
    <row r="167" spans="1:10" ht="16" x14ac:dyDescent="0.2">
      <c r="A167" s="110">
        <f>Daily!B167/Daily!B168-1</f>
        <v>2.1792337381154159E-2</v>
      </c>
      <c r="B167" s="110">
        <f>(Daily!F167/Daily!F168)-1</f>
        <v>1.1121511637130821E-2</v>
      </c>
      <c r="C167" s="110">
        <f>Daily!J167/Daily!J168-1</f>
        <v>-1.3964056127012014E-2</v>
      </c>
      <c r="D167" s="110">
        <f>(Daily!N167/Daily!N168)-1</f>
        <v>-3.5989717223650408E-2</v>
      </c>
      <c r="E167" s="110">
        <f>Daily!R167/Daily!R168-1</f>
        <v>2.7998411437648807E-2</v>
      </c>
      <c r="F167" s="110">
        <f>Daily!V167/Daily!V168-1</f>
        <v>9.3345047221611299E-3</v>
      </c>
      <c r="G167" s="110">
        <f>Daily!Z167/Daily!Z168-1</f>
        <v>1.6311166875784266E-2</v>
      </c>
      <c r="H167" s="110">
        <f>Daily!AD167/Daily!AD168-1</f>
        <v>-3.3159700165163231E-2</v>
      </c>
      <c r="I167" s="110">
        <f>Daily!AH167/Daily!AH168-1</f>
        <v>-1.0222764723832656E-2</v>
      </c>
      <c r="J167" s="110">
        <f>Daily!AL167/Daily!AL168-1</f>
        <v>-3.7042801556420257E-2</v>
      </c>
    </row>
    <row r="168" spans="1:10" ht="16" x14ac:dyDescent="0.2">
      <c r="A168" s="110">
        <f>Daily!B168/Daily!B169-1</f>
        <v>2.5008257443495108E-3</v>
      </c>
      <c r="B168" s="110">
        <f>(Daily!F168/Daily!F169)-1</f>
        <v>1.5580690899716476E-2</v>
      </c>
      <c r="C168" s="110">
        <f>Daily!J168/Daily!J169-1</f>
        <v>3.2401819196798964E-3</v>
      </c>
      <c r="D168" s="110">
        <f>(Daily!N168/Daily!N169)-1</f>
        <v>4.7242726877985142E-2</v>
      </c>
      <c r="E168" s="110">
        <f>Daily!R168/Daily!R169-1</f>
        <v>1.0433386837881198E-2</v>
      </c>
      <c r="F168" s="110">
        <f>Daily!V168/Daily!V169-1</f>
        <v>1.9366394268442999E-2</v>
      </c>
      <c r="G168" s="110">
        <f>Daily!Z168/Daily!Z169-1</f>
        <v>0</v>
      </c>
      <c r="H168" s="110">
        <f>Daily!AD168/Daily!AD169-1</f>
        <v>9.9916154276131985E-2</v>
      </c>
      <c r="I168" s="110">
        <f>Daily!AH168/Daily!AH169-1</f>
        <v>-7.270524083611174E-3</v>
      </c>
      <c r="J168" s="110">
        <f>Daily!AL168/Daily!AL169-1</f>
        <v>9.8231827111985304E-3</v>
      </c>
    </row>
    <row r="169" spans="1:10" ht="16" x14ac:dyDescent="0.2">
      <c r="A169" s="110">
        <f>Daily!B169/Daily!B170-1</f>
        <v>6.3630751697612009E-3</v>
      </c>
      <c r="B169" s="110">
        <f>(Daily!F169/Daily!F170)-1</f>
        <v>8.7442707148195353E-3</v>
      </c>
      <c r="C169" s="110">
        <f>Daily!J169/Daily!J170-1</f>
        <v>9.4276447980234934E-3</v>
      </c>
      <c r="D169" s="110">
        <f>(Daily!N169/Daily!N170)-1</f>
        <v>4.9968086076411122E-2</v>
      </c>
      <c r="E169" s="110">
        <f>Daily!R169/Daily!R170-1</f>
        <v>-4.6598322460391639E-3</v>
      </c>
      <c r="F169" s="110">
        <f>Daily!V169/Daily!V170-1</f>
        <v>8.8085827216262125E-3</v>
      </c>
      <c r="G169" s="110">
        <f>Daily!Z169/Daily!Z170-1</f>
        <v>-6.2695924764888389E-4</v>
      </c>
      <c r="H169" s="110">
        <f>Daily!AD169/Daily!AD170-1</f>
        <v>-5.558643690939391E-3</v>
      </c>
      <c r="I169" s="110">
        <f>Daily!AH169/Daily!AH170-1</f>
        <v>-1.5508499850879764E-2</v>
      </c>
      <c r="J169" s="110">
        <f>Daily!AL169/Daily!AL170-1</f>
        <v>-2.115384615384619E-2</v>
      </c>
    </row>
    <row r="170" spans="1:10" ht="16" x14ac:dyDescent="0.2">
      <c r="A170" s="110">
        <f>Daily!B170/Daily!B171-1</f>
        <v>1.0169328920228482E-2</v>
      </c>
      <c r="B170" s="110">
        <f>(Daily!F170/Daily!F171)-1</f>
        <v>9.2351098207108517E-3</v>
      </c>
      <c r="C170" s="110">
        <f>Daily!J170/Daily!J171-1</f>
        <v>6.7796627581000468E-3</v>
      </c>
      <c r="D170" s="110">
        <f>(Daily!N170/Daily!N171)-1</f>
        <v>4.9976065102919964E-2</v>
      </c>
      <c r="E170" s="110">
        <f>Daily!R170/Daily!R171-1</f>
        <v>1.5000000000000124E-2</v>
      </c>
      <c r="F170" s="110">
        <f>Daily!V170/Daily!V171-1</f>
        <v>3.1931010371751611E-2</v>
      </c>
      <c r="G170" s="110">
        <f>Daily!Z170/Daily!Z171-1</f>
        <v>4.4080604534004753E-3</v>
      </c>
      <c r="H170" s="110">
        <f>Daily!AD170/Daily!AD171-1</f>
        <v>-9.6339113680153909E-3</v>
      </c>
      <c r="I170" s="110">
        <f>Daily!AH170/Daily!AH171-1</f>
        <v>1.7293689320388328E-2</v>
      </c>
      <c r="J170" s="110">
        <f>Daily!AL170/Daily!AL171-1</f>
        <v>4.3506180767378444E-2</v>
      </c>
    </row>
    <row r="171" spans="1:10" ht="16" x14ac:dyDescent="0.2">
      <c r="A171" s="110">
        <f>Daily!B171/Daily!B172-1</f>
        <v>2.2162294680068584E-2</v>
      </c>
      <c r="B171" s="110">
        <f>(Daily!F171/Daily!F172)-1</f>
        <v>7.3698299651339116E-3</v>
      </c>
      <c r="C171" s="110">
        <f>Daily!J171/Daily!J172-1</f>
        <v>4.2613370226616709E-2</v>
      </c>
      <c r="D171" s="110">
        <f>(Daily!N171/Daily!N172)-1</f>
        <v>4.9959790912746271E-2</v>
      </c>
      <c r="E171" s="110">
        <f>Daily!R171/Daily!R172-1</f>
        <v>7.96839882857725E-3</v>
      </c>
      <c r="F171" s="110">
        <f>Daily!V171/Daily!V172-1</f>
        <v>2.1061399333650588E-2</v>
      </c>
      <c r="G171" s="110">
        <f>Daily!Z171/Daily!Z172-1</f>
        <v>5.6998100063332391E-3</v>
      </c>
      <c r="H171" s="110">
        <f>Daily!AD171/Daily!AD172-1</f>
        <v>3.1223389156968429E-2</v>
      </c>
      <c r="I171" s="110">
        <f>Daily!AH171/Daily!AH172-1</f>
        <v>4.4187109553559534E-3</v>
      </c>
      <c r="J171" s="110">
        <f>Daily!AL171/Daily!AL172-1</f>
        <v>1.3999674426176112E-2</v>
      </c>
    </row>
    <row r="172" spans="1:10" ht="16" x14ac:dyDescent="0.2">
      <c r="A172" s="110">
        <f>Daily!B172/Daily!B173-1</f>
        <v>-7.7839941620043707E-3</v>
      </c>
      <c r="B172" s="110">
        <f>(Daily!F172/Daily!F173)-1</f>
        <v>7.6069520927379841E-4</v>
      </c>
      <c r="C172" s="110">
        <f>Daily!J172/Daily!J173-1</f>
        <v>9.4801038627314593E-3</v>
      </c>
      <c r="D172" s="110">
        <f>(Daily!N172/Daily!N173)-1</f>
        <v>-3.6046511627906952E-2</v>
      </c>
      <c r="E172" s="110">
        <f>Daily!R172/Daily!R173-1</f>
        <v>-1.6938939475093728E-2</v>
      </c>
      <c r="F172" s="110">
        <f>Daily!V172/Daily!V173-1</f>
        <v>-5.090564697525779E-3</v>
      </c>
      <c r="G172" s="110">
        <f>Daily!Z172/Daily!Z173-1</f>
        <v>2.0685197155785318E-2</v>
      </c>
      <c r="H172" s="110">
        <f>Daily!AD172/Daily!AD173-1</f>
        <v>-2.2475027746947762E-2</v>
      </c>
      <c r="I172" s="110">
        <f>Daily!AH172/Daily!AH173-1</f>
        <v>-2.3072342959214009E-2</v>
      </c>
      <c r="J172" s="110">
        <f>Daily!AL172/Daily!AL173-1</f>
        <v>4.0481029810298219E-2</v>
      </c>
    </row>
    <row r="173" spans="1:10" ht="16" x14ac:dyDescent="0.2">
      <c r="A173" s="110">
        <f>Daily!B173/Daily!B174-1</f>
        <v>-1.9649926074307156E-2</v>
      </c>
      <c r="B173" s="110">
        <f>(Daily!F173/Daily!F174)-1</f>
        <v>-9.7111227564521396E-3</v>
      </c>
      <c r="C173" s="110">
        <f>Daily!J173/Daily!J174-1</f>
        <v>2.9649515441119156E-3</v>
      </c>
      <c r="D173" s="110">
        <f>(Daily!N173/Daily!N174)-1</f>
        <v>-2.0129130269654349E-2</v>
      </c>
      <c r="E173" s="110">
        <f>Daily!R173/Daily!R174-1</f>
        <v>-1.6656791098821677E-2</v>
      </c>
      <c r="F173" s="110">
        <f>Daily!V173/Daily!V174-1</f>
        <v>-2.2564221245082172E-2</v>
      </c>
      <c r="G173" s="110">
        <f>Daily!Z173/Daily!Z174-1</f>
        <v>-3.3728919425359161E-2</v>
      </c>
      <c r="H173" s="110">
        <f>Daily!AD173/Daily!AD174-1</f>
        <v>-2.357084800866982E-2</v>
      </c>
      <c r="I173" s="110">
        <f>Daily!AH173/Daily!AH174-1</f>
        <v>-1.5821857603281697E-2</v>
      </c>
      <c r="J173" s="110">
        <f>Daily!AL173/Daily!AL174-1</f>
        <v>1.6703977957637228E-2</v>
      </c>
    </row>
    <row r="174" spans="1:10" ht="16" x14ac:dyDescent="0.2">
      <c r="A174" s="110">
        <f>Daily!B174/Daily!B175-1</f>
        <v>6.3837957185368666E-3</v>
      </c>
      <c r="B174" s="110">
        <f>(Daily!F174/Daily!F175)-1</f>
        <v>4.1439189633625251E-3</v>
      </c>
      <c r="C174" s="110">
        <f>Daily!J174/Daily!J175-1</f>
        <v>-4.5796872223600182E-3</v>
      </c>
      <c r="D174" s="110">
        <f>(Daily!N174/Daily!N175)-1</f>
        <v>4.9945169973083292E-2</v>
      </c>
      <c r="E174" s="110">
        <f>Daily!R174/Daily!R175-1</f>
        <v>-3.2156450977817164E-3</v>
      </c>
      <c r="F174" s="110">
        <f>Daily!V174/Daily!V175-1</f>
        <v>7.5784073685438713E-3</v>
      </c>
      <c r="G174" s="110">
        <f>Daily!Z174/Daily!Z175-1</f>
        <v>-5.5900621118012417E-3</v>
      </c>
      <c r="H174" s="110">
        <f>Daily!AD174/Daily!AD175-1</f>
        <v>-4.1672075814617515E-2</v>
      </c>
      <c r="I174" s="110">
        <f>Daily!AH174/Daily!AH175-1</f>
        <v>2.6311832807096591E-2</v>
      </c>
      <c r="J174" s="110">
        <f>Daily!AL174/Daily!AL175-1</f>
        <v>6.5309117593102206E-2</v>
      </c>
    </row>
    <row r="175" spans="1:10" ht="16" x14ac:dyDescent="0.2">
      <c r="A175" s="110">
        <f>Daily!B175/Daily!B176-1</f>
        <v>1.1457423050781568E-2</v>
      </c>
      <c r="B175" s="110">
        <f>(Daily!F175/Daily!F176)-1</f>
        <v>1.1712251281027486E-2</v>
      </c>
      <c r="C175" s="110">
        <f>Daily!J175/Daily!J176-1</f>
        <v>8.2084974844749414E-3</v>
      </c>
      <c r="D175" s="110">
        <f>(Daily!N175/Daily!N176)-1</f>
        <v>1.6003241162767079E-2</v>
      </c>
      <c r="E175" s="110">
        <f>Daily!R175/Daily!R176-1</f>
        <v>3.1825568797399839E-2</v>
      </c>
      <c r="F175" s="110">
        <f>Daily!V175/Daily!V176-1</f>
        <v>1.5510300734075333E-2</v>
      </c>
      <c r="G175" s="110">
        <f>Daily!Z175/Daily!Z176-1</f>
        <v>1.5132408575031731E-2</v>
      </c>
      <c r="H175" s="110">
        <f>Daily!AD175/Daily!AD176-1</f>
        <v>-6.0645161290323601E-3</v>
      </c>
      <c r="I175" s="110">
        <f>Daily!AH175/Daily!AH176-1</f>
        <v>3.052370622869538E-2</v>
      </c>
      <c r="J175" s="110">
        <f>Daily!AL175/Daily!AL176-1</f>
        <v>4.0763723150357922E-2</v>
      </c>
    </row>
    <row r="176" spans="1:10" ht="16" x14ac:dyDescent="0.2">
      <c r="A176" s="110">
        <f>Daily!B176/Daily!B177-1</f>
        <v>-2.1983761454821615E-2</v>
      </c>
      <c r="B176" s="110">
        <f>(Daily!F176/Daily!F177)-1</f>
        <v>-3.0969385287526685E-2</v>
      </c>
      <c r="C176" s="110">
        <f>Daily!J176/Daily!J177-1</f>
        <v>-2.0305591856360272E-2</v>
      </c>
      <c r="D176" s="110">
        <f>(Daily!N176/Daily!N177)-1</f>
        <v>-3.0293850348378504E-3</v>
      </c>
      <c r="E176" s="110">
        <f>Daily!R176/Daily!R177-1</f>
        <v>-1.4199743052270009E-3</v>
      </c>
      <c r="F176" s="110">
        <f>Daily!V176/Daily!V177-1</f>
        <v>-2.3132084200786496E-2</v>
      </c>
      <c r="G176" s="110">
        <f>Daily!Z176/Daily!Z177-1</f>
        <v>8.9058524173026843E-3</v>
      </c>
      <c r="H176" s="110">
        <f>Daily!AD176/Daily!AD177-1</f>
        <v>9.0404236084218326E-4</v>
      </c>
      <c r="I176" s="110">
        <f>Daily!AH176/Daily!AH177-1</f>
        <v>-1.9446976602856325E-2</v>
      </c>
      <c r="J176" s="110">
        <f>Daily!AL176/Daily!AL177-1</f>
        <v>-2.0958369057826332E-3</v>
      </c>
    </row>
    <row r="177" spans="1:10" ht="16" x14ac:dyDescent="0.2">
      <c r="A177" s="110">
        <f>Daily!B177/Daily!B178-1</f>
        <v>1.9557534976037294E-2</v>
      </c>
      <c r="B177" s="110">
        <f>(Daily!F177/Daily!F178)-1</f>
        <v>-9.6719593777772062E-5</v>
      </c>
      <c r="C177" s="110">
        <f>Daily!J177/Daily!J178-1</f>
        <v>1.6138898682588998E-2</v>
      </c>
      <c r="D177" s="110">
        <f>(Daily!N177/Daily!N178)-1</f>
        <v>4.9936386768447916E-2</v>
      </c>
      <c r="E177" s="110">
        <f>Daily!R177/Daily!R178-1</f>
        <v>3.2390924956370082E-2</v>
      </c>
      <c r="F177" s="110">
        <f>Daily!V177/Daily!V178-1</f>
        <v>4.4455182411210492E-2</v>
      </c>
      <c r="G177" s="110">
        <f>Daily!Z177/Daily!Z178-1</f>
        <v>3.625576796308505E-2</v>
      </c>
      <c r="H177" s="110">
        <f>Daily!AD177/Daily!AD178-1</f>
        <v>6.243139407244791E-2</v>
      </c>
      <c r="I177" s="110">
        <f>Daily!AH177/Daily!AH178-1</f>
        <v>7.5138843515191178E-2</v>
      </c>
      <c r="J177" s="110">
        <f>Daily!AL177/Daily!AL178-1</f>
        <v>6.1267819229602782E-2</v>
      </c>
    </row>
    <row r="178" spans="1:10" ht="16" x14ac:dyDescent="0.2">
      <c r="A178" s="110">
        <f>Daily!B178/Daily!B179-1</f>
        <v>-1.9368620935200642E-2</v>
      </c>
      <c r="B178" s="110">
        <f>(Daily!F178/Daily!F179)-1</f>
        <v>2.6992952738087439E-3</v>
      </c>
      <c r="C178" s="110">
        <f>Daily!J178/Daily!J179-1</f>
        <v>9.2783474717852421E-3</v>
      </c>
      <c r="D178" s="110">
        <f>(Daily!N178/Daily!N179)-1</f>
        <v>4.0600176522506581E-2</v>
      </c>
      <c r="E178" s="110">
        <f>Daily!R178/Daily!R179-1</f>
        <v>-1.3565624569618517E-2</v>
      </c>
      <c r="F178" s="110">
        <f>Daily!V178/Daily!V179-1</f>
        <v>1.5728977616453754E-3</v>
      </c>
      <c r="G178" s="110">
        <f>Daily!Z178/Daily!Z179-1</f>
        <v>-1.236979166666663E-2</v>
      </c>
      <c r="H178" s="110">
        <f>Daily!AD178/Daily!AD179-1</f>
        <v>-4.6946514973192244E-2</v>
      </c>
      <c r="I178" s="110">
        <f>Daily!AH178/Daily!AH179-1</f>
        <v>-1.3376309427880706E-2</v>
      </c>
      <c r="J178" s="110">
        <f>Daily!AL178/Daily!AL179-1</f>
        <v>-5.1223021582733841E-2</v>
      </c>
    </row>
    <row r="179" spans="1:10" ht="16" x14ac:dyDescent="0.2">
      <c r="A179" s="110">
        <f>Daily!B179/Daily!B180-1</f>
        <v>-3.1048758049677994E-2</v>
      </c>
      <c r="B179" s="110">
        <f>(Daily!F179/Daily!F180)-1</f>
        <v>-4.2810699456014012E-3</v>
      </c>
      <c r="C179" s="110">
        <f>Daily!J179/Daily!J180-1</f>
        <v>-3.4153120077724308E-2</v>
      </c>
      <c r="D179" s="110">
        <f>(Daily!N179/Daily!N180)-1</f>
        <v>-3.5642089583998282E-2</v>
      </c>
      <c r="E179" s="110">
        <f>Daily!R179/Daily!R180-1</f>
        <v>-7.0948755677819664E-2</v>
      </c>
      <c r="F179" s="110">
        <f>Daily!V179/Daily!V180-1</f>
        <v>-4.8249654537079634E-2</v>
      </c>
      <c r="G179" s="110">
        <f>Daily!Z179/Daily!Z180-1</f>
        <v>-4.7146401985111774E-2</v>
      </c>
      <c r="H179" s="110">
        <f>Daily!AD179/Daily!AD180-1</f>
        <v>-2.0879551089650894E-3</v>
      </c>
      <c r="I179" s="110">
        <f>Daily!AH179/Daily!AH180-1</f>
        <v>-6.0133292941532912E-2</v>
      </c>
      <c r="J179" s="110">
        <f>Daily!AL179/Daily!AL180-1</f>
        <v>3.7829766052762448E-2</v>
      </c>
    </row>
    <row r="180" spans="1:10" ht="16" x14ac:dyDescent="0.2">
      <c r="A180" s="110">
        <f>Daily!B180/Daily!B181-1</f>
        <v>-1.5175537938844852E-2</v>
      </c>
      <c r="B180" s="110">
        <f>(Daily!F180/Daily!F181)-1</f>
        <v>2.3714649845936187E-3</v>
      </c>
      <c r="C180" s="110">
        <f>Daily!J180/Daily!J181-1</f>
        <v>-3.7196816768634733E-2</v>
      </c>
      <c r="D180" s="110">
        <f>(Daily!N180/Daily!N181)-1</f>
        <v>-2.0223079328677285E-2</v>
      </c>
      <c r="E180" s="110">
        <f>Daily!R180/Daily!R181-1</f>
        <v>4.6275467575036533E-3</v>
      </c>
      <c r="F180" s="110">
        <f>Daily!V180/Daily!V181-1</f>
        <v>-3.101986163802728E-2</v>
      </c>
      <c r="G180" s="110">
        <f>Daily!Z180/Daily!Z181-1</f>
        <v>8.1300813008131634E-3</v>
      </c>
      <c r="H180" s="110">
        <f>Daily!AD180/Daily!AD181-1</f>
        <v>9.989952633845256E-2</v>
      </c>
      <c r="I180" s="110">
        <f>Daily!AH180/Daily!AH181-1</f>
        <v>-3.4089246525237704E-2</v>
      </c>
      <c r="J180" s="110">
        <f>Daily!AL180/Daily!AL181-1</f>
        <v>-6.3577887573412872E-2</v>
      </c>
    </row>
    <row r="181" spans="1:10" ht="16" x14ac:dyDescent="0.2">
      <c r="A181" s="110">
        <f>Daily!B181/Daily!B182-1</f>
        <v>-1.4200866342160556E-2</v>
      </c>
      <c r="B181" s="110">
        <f>(Daily!F181/Daily!F182)-1</f>
        <v>4.8306829418536257E-3</v>
      </c>
      <c r="C181" s="110">
        <f>Daily!J181/Daily!J182-1</f>
        <v>-8.6209173710805054E-4</v>
      </c>
      <c r="D181" s="110">
        <f>(Daily!N181/Daily!N182)-1</f>
        <v>-2.0522769042270683E-2</v>
      </c>
      <c r="E181" s="110">
        <f>Daily!R181/Daily!R182-1</f>
        <v>6.3572356278624564E-2</v>
      </c>
      <c r="F181" s="110">
        <f>Daily!V181/Daily!V182-1</f>
        <v>-5.8790904048806603E-3</v>
      </c>
      <c r="G181" s="110">
        <f>Daily!Z181/Daily!Z182-1</f>
        <v>-1.7209588199139536E-2</v>
      </c>
      <c r="H181" s="110">
        <f>Daily!AD181/Daily!AD182-1</f>
        <v>5.7446502944147326E-4</v>
      </c>
      <c r="I181" s="110">
        <f>Daily!AH181/Daily!AH182-1</f>
        <v>2.2591262716936011E-2</v>
      </c>
      <c r="J181" s="110">
        <f>Daily!AL181/Daily!AL182-1</f>
        <v>-1.7763941031041064E-2</v>
      </c>
    </row>
    <row r="182" spans="1:10" ht="16" x14ac:dyDescent="0.2">
      <c r="A182" s="110">
        <f>Daily!B182/Daily!B183-1</f>
        <v>7.3324336482232244E-3</v>
      </c>
      <c r="B182" s="110">
        <f>(Daily!F182/Daily!F183)-1</f>
        <v>2.6422189314653455E-2</v>
      </c>
      <c r="C182" s="110">
        <f>Daily!J182/Daily!J183-1</f>
        <v>9.5877637089714085E-4</v>
      </c>
      <c r="D182" s="110">
        <f>(Daily!N182/Daily!N183)-1</f>
        <v>1.1567857880603327E-2</v>
      </c>
      <c r="E182" s="110">
        <f>Daily!R182/Daily!R183-1</f>
        <v>-1.1153170204136864E-2</v>
      </c>
      <c r="F182" s="110">
        <f>Daily!V182/Daily!V183-1</f>
        <v>7.9382826475848933E-3</v>
      </c>
      <c r="G182" s="110">
        <f>Daily!Z182/Daily!Z183-1</f>
        <v>3.7014188772361845E-3</v>
      </c>
      <c r="H182" s="110">
        <f>Daily!AD182/Daily!AD183-1</f>
        <v>-1.1779733181947249E-2</v>
      </c>
      <c r="I182" s="110">
        <f>Daily!AH182/Daily!AH183-1</f>
        <v>6.9297981319675905E-3</v>
      </c>
      <c r="J182" s="110">
        <f>Daily!AL182/Daily!AL183-1</f>
        <v>-6.6740728080669998E-2</v>
      </c>
    </row>
    <row r="183" spans="1:10" ht="16" x14ac:dyDescent="0.2">
      <c r="A183" s="110">
        <f>Daily!B183/Daily!B184-1</f>
        <v>1.174221736755876E-2</v>
      </c>
      <c r="B183" s="110">
        <f>(Daily!F183/Daily!F184)-1</f>
        <v>1.7040647104613171E-2</v>
      </c>
      <c r="C183" s="110">
        <f>Daily!J183/Daily!J184-1</f>
        <v>-5.5301696627418906E-3</v>
      </c>
      <c r="D183" s="110">
        <f>(Daily!N183/Daily!N184)-1</f>
        <v>1.9662630653005664E-3</v>
      </c>
      <c r="E183" s="110">
        <f>Daily!R183/Daily!R184-1</f>
        <v>6.3945578231292544E-3</v>
      </c>
      <c r="F183" s="110">
        <f>Daily!V183/Daily!V184-1</f>
        <v>-3.8979841853212793E-3</v>
      </c>
      <c r="G183" s="110">
        <f>Daily!Z183/Daily!Z184-1</f>
        <v>9.9688473520249676E-3</v>
      </c>
      <c r="H183" s="110">
        <f>Daily!AD183/Daily!AD184-1</f>
        <v>2.2344747533372011E-2</v>
      </c>
      <c r="I183" s="110">
        <f>Daily!AH183/Daily!AH184-1</f>
        <v>-3.0039050765995334E-3</v>
      </c>
      <c r="J183" s="110">
        <f>Daily!AL183/Daily!AL184-1</f>
        <v>0.12812108358237717</v>
      </c>
    </row>
    <row r="184" spans="1:10" ht="16" x14ac:dyDescent="0.2">
      <c r="A184" s="110">
        <f>Daily!B184/Daily!B185-1</f>
        <v>2.6057719249089173E-2</v>
      </c>
      <c r="B184" s="110">
        <f>(Daily!F184/Daily!F185)-1</f>
        <v>1.5422944596037436E-3</v>
      </c>
      <c r="C184" s="110">
        <f>Daily!J184/Daily!J185-1</f>
        <v>-7.6213581121953311E-4</v>
      </c>
      <c r="D184" s="110">
        <f>(Daily!N184/Daily!N185)-1</f>
        <v>-8.5163143853889123E-3</v>
      </c>
      <c r="E184" s="110">
        <f>Daily!R184/Daily!R185-1</f>
        <v>-1.8626076507110012E-2</v>
      </c>
      <c r="F184" s="110">
        <f>Daily!V184/Daily!V185-1</f>
        <v>1.0011248593925659E-2</v>
      </c>
      <c r="G184" s="110">
        <f>Daily!Z184/Daily!Z185-1</f>
        <v>4.3804755944931717E-3</v>
      </c>
      <c r="H184" s="110">
        <f>Daily!AD184/Daily!AD185-1</f>
        <v>5.9818545286790759E-2</v>
      </c>
      <c r="I184" s="110">
        <f>Daily!AH184/Daily!AH185-1</f>
        <v>3.9203860072374308E-3</v>
      </c>
      <c r="J184" s="110">
        <f>Daily!AL184/Daily!AL185-1</f>
        <v>-7.0436419033963582E-2</v>
      </c>
    </row>
    <row r="185" spans="1:10" ht="16" x14ac:dyDescent="0.2">
      <c r="A185" s="110">
        <f>Daily!B185/Daily!B186-1</f>
        <v>2.1952849098024307E-2</v>
      </c>
      <c r="B185" s="110">
        <f>(Daily!F185/Daily!F186)-1</f>
        <v>1.6802233404563216E-2</v>
      </c>
      <c r="C185" s="110">
        <f>Daily!J185/Daily!J186-1</f>
        <v>3.541477622001965E-2</v>
      </c>
      <c r="D185" s="110">
        <f>(Daily!N185/Daily!N186)-1</f>
        <v>1.2150794475023208E-2</v>
      </c>
      <c r="E185" s="110">
        <f>Daily!R185/Daily!R186-1</f>
        <v>3.3462122257485793E-2</v>
      </c>
      <c r="F185" s="110">
        <f>Daily!V185/Daily!V186-1</f>
        <v>3.1561847296356582E-2</v>
      </c>
      <c r="G185" s="110">
        <f>Daily!Z185/Daily!Z186-1</f>
        <v>5.2700922266139649E-2</v>
      </c>
      <c r="H185" s="110">
        <f>Daily!AD185/Daily!AD186-1</f>
        <v>5.5667233647749281E-3</v>
      </c>
      <c r="I185" s="110">
        <f>Daily!AH185/Daily!AH186-1</f>
        <v>-1.2507444907683074E-2</v>
      </c>
      <c r="J185" s="110">
        <f>Daily!AL185/Daily!AL186-1</f>
        <v>-1.3001945869449805E-2</v>
      </c>
    </row>
    <row r="186" spans="1:10" ht="16" x14ac:dyDescent="0.2">
      <c r="A186" s="110">
        <f>Daily!B186/Daily!B187-1</f>
        <v>-3.613884926295774E-3</v>
      </c>
      <c r="B186" s="110">
        <f>(Daily!F186/Daily!F187)-1</f>
        <v>-3.9137599560560288E-3</v>
      </c>
      <c r="C186" s="110">
        <f>Daily!J186/Daily!J187-1</f>
        <v>1.3497297888880544E-2</v>
      </c>
      <c r="D186" s="110">
        <f>(Daily!N186/Daily!N187)-1</f>
        <v>-1.5942769545222113E-2</v>
      </c>
      <c r="E186" s="110">
        <f>Daily!R186/Daily!R187-1</f>
        <v>2.0201309213767837E-2</v>
      </c>
      <c r="F186" s="110">
        <f>Daily!V186/Daily!V187-1</f>
        <v>-4.1599260457592102E-3</v>
      </c>
      <c r="G186" s="110">
        <f>Daily!Z186/Daily!Z187-1</f>
        <v>-2.5673940949935803E-2</v>
      </c>
      <c r="H186" s="110">
        <f>Daily!AD186/Daily!AD187-1</f>
        <v>-5.6888068880688314E-3</v>
      </c>
      <c r="I186" s="110">
        <f>Daily!AH186/Daily!AH187-1</f>
        <v>5.0852761696135174E-2</v>
      </c>
      <c r="J186" s="110">
        <f>Daily!AL186/Daily!AL187-1</f>
        <v>6.9469184182400223E-3</v>
      </c>
    </row>
    <row r="187" spans="1:10" ht="16" x14ac:dyDescent="0.2">
      <c r="A187" s="110">
        <f>Daily!B187/Daily!B188-1</f>
        <v>6.3645499353974788E-3</v>
      </c>
      <c r="B187" s="110">
        <f>(Daily!F187/Daily!F188)-1</f>
        <v>5.4192123157641436E-3</v>
      </c>
      <c r="C187" s="110">
        <f>Daily!J187/Daily!J188-1</f>
        <v>-8.9896965516733651E-4</v>
      </c>
      <c r="D187" s="110">
        <f>(Daily!N187/Daily!N188)-1</f>
        <v>-5.1850345668971176E-3</v>
      </c>
      <c r="E187" s="110">
        <f>Daily!R187/Daily!R188-1</f>
        <v>-1.6163035839774631E-3</v>
      </c>
      <c r="F187" s="110">
        <f>Daily!V187/Daily!V188-1</f>
        <v>-5.1730083917691516E-3</v>
      </c>
      <c r="G187" s="110">
        <f>Daily!Z187/Daily!Z188-1</f>
        <v>1.963350785340312E-2</v>
      </c>
      <c r="H187" s="110">
        <f>Daily!AD187/Daily!AD188-1</f>
        <v>8.841321544904579E-3</v>
      </c>
      <c r="I187" s="110">
        <f>Daily!AH187/Daily!AH188-1</f>
        <v>1.7189240808531014E-2</v>
      </c>
      <c r="J187" s="110">
        <f>Daily!AL187/Daily!AL188-1</f>
        <v>-1.7242888402625778E-2</v>
      </c>
    </row>
    <row r="188" spans="1:10" ht="16" x14ac:dyDescent="0.2">
      <c r="A188" s="110">
        <f>Daily!B188/Daily!B189-1</f>
        <v>-2.0850904320119934E-2</v>
      </c>
      <c r="B188" s="110">
        <f>(Daily!F188/Daily!F189)-1</f>
        <v>-1.267764032307539E-2</v>
      </c>
      <c r="C188" s="110">
        <f>Daily!J188/Daily!J189-1</f>
        <v>-1.0379595530428332E-2</v>
      </c>
      <c r="D188" s="110">
        <f>(Daily!N188/Daily!N189)-1</f>
        <v>7.1677247593693316E-3</v>
      </c>
      <c r="E188" s="110">
        <f>Daily!R188/Daily!R189-1</f>
        <v>2.3005032350826848E-2</v>
      </c>
      <c r="F188" s="110">
        <f>Daily!V188/Daily!V189-1</f>
        <v>-3.0752089136490302E-2</v>
      </c>
      <c r="G188" s="110">
        <f>Daily!Z188/Daily!Z189-1</f>
        <v>-3.8388923851478962E-2</v>
      </c>
      <c r="H188" s="110">
        <f>Daily!AD188/Daily!AD189-1</f>
        <v>-4.7854276011113361E-3</v>
      </c>
      <c r="I188" s="110">
        <f>Daily!AH188/Daily!AH189-1</f>
        <v>-2.0729426433915288E-2</v>
      </c>
      <c r="J188" s="110">
        <f>Daily!AL188/Daily!AL189-1</f>
        <v>-6.8031650216167749E-2</v>
      </c>
    </row>
    <row r="189" spans="1:10" ht="16" x14ac:dyDescent="0.2">
      <c r="A189" s="110">
        <f>Daily!B189/Daily!B190-1</f>
        <v>2.1930664623635243E-2</v>
      </c>
      <c r="B189" s="110">
        <f>(Daily!F189/Daily!F190)-1</f>
        <v>-3.9883912357223661E-3</v>
      </c>
      <c r="C189" s="110">
        <f>Daily!J189/Daily!J190-1</f>
        <v>-9.224698597423564E-2</v>
      </c>
      <c r="D189" s="110">
        <f>(Daily!N189/Daily!N190)-1</f>
        <v>1.9309049159795366E-2</v>
      </c>
      <c r="E189" s="110">
        <f>Daily!R189/Daily!R190-1</f>
        <v>-1.9732205778717371E-2</v>
      </c>
      <c r="F189" s="110">
        <f>Daily!V189/Daily!V190-1</f>
        <v>2.0350159163255999E-2</v>
      </c>
      <c r="G189" s="110">
        <f>Daily!Z189/Daily!Z190-1</f>
        <v>1.260239445494804E-3</v>
      </c>
      <c r="H189" s="110">
        <f>Daily!AD189/Daily!AD190-1</f>
        <v>1.2345679012345734E-2</v>
      </c>
      <c r="I189" s="110">
        <f>Daily!AH189/Daily!AH190-1</f>
        <v>3.5976849679337786E-3</v>
      </c>
      <c r="J189" s="110">
        <f>Daily!AL189/Daily!AL190-1</f>
        <v>-7.689817063299409E-3</v>
      </c>
    </row>
    <row r="190" spans="1:10" ht="16" x14ac:dyDescent="0.2">
      <c r="A190" s="110">
        <f>Daily!B190/Daily!B191-1</f>
        <v>-1.5416529159398396E-2</v>
      </c>
      <c r="B190" s="110">
        <f>(Daily!F190/Daily!F191)-1</f>
        <v>4.9461888761916928E-3</v>
      </c>
      <c r="C190" s="110">
        <f>Daily!J190/Daily!J191-1</f>
        <v>-2.7913465789999092E-2</v>
      </c>
      <c r="D190" s="110">
        <f>(Daily!N190/Daily!N191)-1</f>
        <v>-5.0069403133055745E-2</v>
      </c>
      <c r="E190" s="110">
        <f>Daily!R190/Daily!R191-1</f>
        <v>-4.0178571428571508E-2</v>
      </c>
      <c r="F190" s="110">
        <f>Daily!V190/Daily!V191-1</f>
        <v>-2.5697828976517401E-2</v>
      </c>
      <c r="G190" s="110">
        <f>Daily!Z190/Daily!Z191-1</f>
        <v>-2.4585125998770718E-2</v>
      </c>
      <c r="H190" s="110">
        <f>Daily!AD190/Daily!AD191-1</f>
        <v>-1.3261372397841198E-2</v>
      </c>
      <c r="I190" s="110">
        <f>Daily!AH190/Daily!AH191-1</f>
        <v>-3.6328007235453708E-2</v>
      </c>
      <c r="J190" s="110">
        <f>Daily!AL190/Daily!AL191-1</f>
        <v>4.7570592724497596E-2</v>
      </c>
    </row>
    <row r="191" spans="1:10" ht="16" x14ac:dyDescent="0.2">
      <c r="A191" s="110">
        <f>Daily!B191/Daily!B192-1</f>
        <v>-5.0192325734123022E-3</v>
      </c>
      <c r="B191" s="110">
        <f>(Daily!F191/Daily!F192)-1</f>
        <v>-1.4422834473600044E-2</v>
      </c>
      <c r="C191" s="110">
        <f>Daily!J191/Daily!J192-1</f>
        <v>2.4120063310927531E-2</v>
      </c>
      <c r="D191" s="110">
        <f>(Daily!N191/Daily!N192)-1</f>
        <v>-2.0110754881958681E-2</v>
      </c>
      <c r="E191" s="110">
        <f>Daily!R191/Daily!R192-1</f>
        <v>7.1530758226037161E-3</v>
      </c>
      <c r="F191" s="110">
        <f>Daily!V191/Daily!V192-1</f>
        <v>-9.0010976948409205E-3</v>
      </c>
      <c r="G191" s="110">
        <f>Daily!Z191/Daily!Z192-1</f>
        <v>-3.1547619047619158E-2</v>
      </c>
      <c r="H191" s="110">
        <f>Daily!AD191/Daily!AD192-1</f>
        <v>-1.9652305366591127E-2</v>
      </c>
      <c r="I191" s="110">
        <f>Daily!AH191/Daily!AH192-1</f>
        <v>2.8048969471563545E-2</v>
      </c>
      <c r="J191" s="110">
        <f>Daily!AL191/Daily!AL192-1</f>
        <v>-2.609629201420427E-2</v>
      </c>
    </row>
    <row r="192" spans="1:10" ht="16" x14ac:dyDescent="0.2">
      <c r="A192" s="110">
        <f>Daily!B192/Daily!B193-1</f>
        <v>-5.1572975760694195E-4</v>
      </c>
      <c r="B192" s="110">
        <f>(Daily!F192/Daily!F193)-1</f>
        <v>6.0713681718247425E-3</v>
      </c>
      <c r="C192" s="110">
        <f>Daily!J192/Daily!J193-1</f>
        <v>-2.3172737963208512E-3</v>
      </c>
      <c r="D192" s="110">
        <f>(Daily!N192/Daily!N193)-1</f>
        <v>7.6358296622613953E-3</v>
      </c>
      <c r="E192" s="110">
        <f>Daily!R192/Daily!R193-1</f>
        <v>-7.8404866508955395E-3</v>
      </c>
      <c r="F192" s="110">
        <f>Daily!V192/Daily!V193-1</f>
        <v>-8.5972358254434722E-3</v>
      </c>
      <c r="G192" s="110">
        <f>Daily!Z192/Daily!Z193-1</f>
        <v>7.194244604316502E-3</v>
      </c>
      <c r="H192" s="110">
        <f>Daily!AD192/Daily!AD193-1</f>
        <v>-9.5822727953286391E-3</v>
      </c>
      <c r="I192" s="110">
        <f>Daily!AH192/Daily!AH193-1</f>
        <v>4.6511627906964392E-4</v>
      </c>
      <c r="J192" s="110">
        <f>Daily!AL192/Daily!AL193-1</f>
        <v>2.6273413001101753E-2</v>
      </c>
    </row>
    <row r="193" spans="1:10" ht="16" x14ac:dyDescent="0.2">
      <c r="A193" s="110">
        <f>Daily!B193/Daily!B194-1</f>
        <v>7.0376278502393141E-4</v>
      </c>
      <c r="B193" s="110">
        <f>(Daily!F193/Daily!F194)-1</f>
        <v>-1.4220695863828126E-2</v>
      </c>
      <c r="C193" s="110">
        <f>Daily!J193/Daily!J194-1</f>
        <v>1.5174162689441939E-3</v>
      </c>
      <c r="D193" s="110">
        <f>(Daily!N193/Daily!N194)-1</f>
        <v>-9.6946194861852186E-3</v>
      </c>
      <c r="E193" s="110">
        <f>Daily!R193/Daily!R194-1</f>
        <v>-1.0235483007760227E-2</v>
      </c>
      <c r="F193" s="110">
        <f>Daily!V193/Daily!V194-1</f>
        <v>2.1681120747164773E-2</v>
      </c>
      <c r="G193" s="110">
        <f>Daily!Z193/Daily!Z194-1</f>
        <v>3.6668738346799179E-2</v>
      </c>
      <c r="H193" s="110">
        <f>Daily!AD193/Daily!AD194-1</f>
        <v>-5.3611317944899373E-3</v>
      </c>
      <c r="I193" s="110">
        <f>Daily!AH193/Daily!AH194-1</f>
        <v>5.0146532074242911E-2</v>
      </c>
      <c r="J193" s="110">
        <f>Daily!AL193/Daily!AL194-1</f>
        <v>-6.6239316239316226E-2</v>
      </c>
    </row>
    <row r="194" spans="1:10" ht="16" x14ac:dyDescent="0.2">
      <c r="A194" s="110">
        <f>Daily!B194/Daily!B195-1</f>
        <v>6.3267233238906151E-3</v>
      </c>
      <c r="B194" s="110">
        <f>(Daily!F194/Daily!F195)-1</f>
        <v>-7.5776376962658487E-3</v>
      </c>
      <c r="C194" s="110">
        <f>Daily!J194/Daily!J195-1</f>
        <v>4.8773715926712535E-2</v>
      </c>
      <c r="D194" s="110">
        <f>(Daily!N194/Daily!N195)-1</f>
        <v>4.9979641693811194E-2</v>
      </c>
      <c r="E194" s="110">
        <f>Daily!R194/Daily!R195-1</f>
        <v>2.8849379402884345E-3</v>
      </c>
      <c r="F194" s="110">
        <f>Daily!V194/Daily!V195-1</f>
        <v>4.467277194549979E-3</v>
      </c>
      <c r="G194" s="110">
        <f>Daily!Z194/Daily!Z195-1</f>
        <v>-2.8381642512077199E-2</v>
      </c>
      <c r="H194" s="110">
        <f>Daily!AD194/Daily!AD195-1</f>
        <v>4.6379413524835211E-3</v>
      </c>
      <c r="I194" s="110">
        <f>Daily!AH194/Daily!AH195-1</f>
        <v>7.711238720262692E-3</v>
      </c>
      <c r="J194" s="110">
        <f>Daily!AL194/Daily!AL195-1</f>
        <v>-1.619433198380571E-2</v>
      </c>
    </row>
    <row r="195" spans="1:10" ht="16" x14ac:dyDescent="0.2">
      <c r="A195" s="110">
        <f>Daily!B195/Daily!B196-1</f>
        <v>-4.3717388238613264E-3</v>
      </c>
      <c r="B195" s="110">
        <f>(Daily!F195/Daily!F196)-1</f>
        <v>8.5434430743047685E-3</v>
      </c>
      <c r="C195" s="110">
        <f>Daily!J195/Daily!J196-1</f>
        <v>-2.7075186006789709E-3</v>
      </c>
      <c r="D195" s="110">
        <f>(Daily!N195/Daily!N196)-1</f>
        <v>4.990915891845682E-2</v>
      </c>
      <c r="E195" s="110">
        <f>Daily!R195/Daily!R196-1</f>
        <v>-1.2194313738485008E-2</v>
      </c>
      <c r="F195" s="110">
        <f>Daily!V195/Daily!V196-1</f>
        <v>-1.9706590759798526E-2</v>
      </c>
      <c r="G195" s="110">
        <f>Daily!Z195/Daily!Z196-1</f>
        <v>-4.8076923076924016E-3</v>
      </c>
      <c r="H195" s="110">
        <f>Daily!AD195/Daily!AD196-1</f>
        <v>-2.3880597014925842E-3</v>
      </c>
      <c r="I195" s="110">
        <f>Daily!AH195/Daily!AH196-1</f>
        <v>2.2136508468891591E-2</v>
      </c>
      <c r="J195" s="110">
        <f>Daily!AL195/Daily!AL196-1</f>
        <v>-6.1900340451873648E-3</v>
      </c>
    </row>
    <row r="196" spans="1:10" ht="16" x14ac:dyDescent="0.2">
      <c r="A196" s="110">
        <f>Daily!B196/Daily!B197-1</f>
        <v>-1.7640267836527279E-2</v>
      </c>
      <c r="B196" s="110">
        <f>(Daily!F196/Daily!F197)-1</f>
        <v>3.1480206540447364E-2</v>
      </c>
      <c r="C196" s="110">
        <f>Daily!J196/Daily!J197-1</f>
        <v>-1.0073956093863079E-2</v>
      </c>
      <c r="D196" s="110">
        <f>(Daily!N196/Daily!N197)-1</f>
        <v>-1.2349588347055129E-2</v>
      </c>
      <c r="E196" s="110">
        <f>Daily!R196/Daily!R197-1</f>
        <v>-6.2565858798735441E-3</v>
      </c>
      <c r="F196" s="110">
        <f>Daily!V196/Daily!V197-1</f>
        <v>-1.9220444539890469E-2</v>
      </c>
      <c r="G196" s="110">
        <f>Daily!Z196/Daily!Z197-1</f>
        <v>-1.2462908011869445E-2</v>
      </c>
      <c r="H196" s="110">
        <f>Daily!AD196/Daily!AD197-1</f>
        <v>-9.7546556310966759E-3</v>
      </c>
      <c r="I196" s="110">
        <f>Daily!AH196/Daily!AH197-1</f>
        <v>2.3533366952428469E-3</v>
      </c>
      <c r="J196" s="110">
        <f>Daily!AL196/Daily!AL197-1</f>
        <v>1.4442700156985788E-2</v>
      </c>
    </row>
    <row r="197" spans="1:10" ht="16" x14ac:dyDescent="0.2">
      <c r="A197" s="110">
        <f>Daily!B197/Daily!B198-1</f>
        <v>2.5927126255844701E-3</v>
      </c>
      <c r="B197" s="110">
        <f>(Daily!F197/Daily!F198)-1</f>
        <v>2.3635767644876182E-3</v>
      </c>
      <c r="C197" s="110">
        <f>Daily!J197/Daily!J198-1</f>
        <v>-3.6956560600009958E-4</v>
      </c>
      <c r="D197" s="110">
        <f>(Daily!N197/Daily!N198)-1</f>
        <v>2.7519051651141435E-3</v>
      </c>
      <c r="E197" s="110">
        <f>Daily!R197/Daily!R198-1</f>
        <v>6.6295412357464389E-3</v>
      </c>
      <c r="F197" s="110">
        <f>Daily!V197/Daily!V198-1</f>
        <v>0</v>
      </c>
      <c r="G197" s="110">
        <f>Daily!Z197/Daily!Z198-1</f>
        <v>1.7512077294686179E-2</v>
      </c>
      <c r="H197" s="110">
        <f>Daily!AD197/Daily!AD198-1</f>
        <v>-2.9472443265546877E-3</v>
      </c>
      <c r="I197" s="110">
        <f>Daily!AH197/Daily!AH198-1</f>
        <v>-5.6827678422195493E-3</v>
      </c>
      <c r="J197" s="110">
        <f>Daily!AL197/Daily!AL198-1</f>
        <v>-5.5666740790156322E-2</v>
      </c>
    </row>
    <row r="198" spans="1:10" ht="16" x14ac:dyDescent="0.2">
      <c r="A198" s="110">
        <f>Daily!B198/Daily!B199-1</f>
        <v>-1.9786702972543591E-2</v>
      </c>
      <c r="B198" s="110">
        <f>(Daily!F198/Daily!F199)-1</f>
        <v>-1.2858067372866877E-2</v>
      </c>
      <c r="C198" s="110">
        <f>Daily!J198/Daily!J199-1</f>
        <v>1.1399792996136027E-2</v>
      </c>
      <c r="D198" s="110">
        <f>(Daily!N198/Daily!N199)-1</f>
        <v>4.989443271474614E-2</v>
      </c>
      <c r="E198" s="110">
        <f>Daily!R198/Daily!R199-1</f>
        <v>-1.1986637846335246E-2</v>
      </c>
      <c r="F198" s="110">
        <f>Daily!V198/Daily!V199-1</f>
        <v>-1.7305054342091508E-2</v>
      </c>
      <c r="G198" s="110">
        <f>Daily!Z198/Daily!Z199-1</f>
        <v>-3.1012287887653645E-2</v>
      </c>
      <c r="H198" s="110">
        <f>Daily!AD198/Daily!AD199-1</f>
        <v>1.9224992490237458E-2</v>
      </c>
      <c r="I198" s="110">
        <f>Daily!AH198/Daily!AH199-1</f>
        <v>3.7994448299791816E-2</v>
      </c>
      <c r="J198" s="110">
        <f>Daily!AL198/Daily!AL199-1</f>
        <v>2.6868625361546661E-2</v>
      </c>
    </row>
    <row r="199" spans="1:10" ht="16" x14ac:dyDescent="0.2">
      <c r="A199" s="110">
        <f>Daily!B199/Daily!B200-1</f>
        <v>-1.721560277261891E-3</v>
      </c>
      <c r="B199" s="110">
        <f>(Daily!F199/Daily!F200)-1</f>
        <v>3.4072711165622493E-4</v>
      </c>
      <c r="C199" s="110">
        <f>Daily!J199/Daily!J200-1</f>
        <v>8.2908829160242004E-3</v>
      </c>
      <c r="D199" s="110">
        <f>(Daily!N199/Daily!N200)-1</f>
        <v>1.3172708849358283E-2</v>
      </c>
      <c r="E199" s="110">
        <f>Daily!R199/Daily!R200-1</f>
        <v>-1.5159334279447823E-2</v>
      </c>
      <c r="F199" s="110">
        <f>Daily!V199/Daily!V200-1</f>
        <v>1.0125772756341966E-2</v>
      </c>
      <c r="G199" s="110">
        <f>Daily!Z199/Daily!Z200-1</f>
        <v>-2.231121281464532E-2</v>
      </c>
      <c r="H199" s="110">
        <f>Daily!AD199/Daily!AD200-1</f>
        <v>-2.994908655286066E-3</v>
      </c>
      <c r="I199" s="110">
        <f>Daily!AH199/Daily!AH200-1</f>
        <v>4.024544306081923E-2</v>
      </c>
      <c r="J199" s="110">
        <f>Daily!AL199/Daily!AL200-1</f>
        <v>2.4804992199688014E-2</v>
      </c>
    </row>
    <row r="200" spans="1:10" ht="16" x14ac:dyDescent="0.2">
      <c r="A200" s="110">
        <f>Daily!B200/Daily!B201-1</f>
        <v>1.8124971679744917E-4</v>
      </c>
      <c r="B200" s="110">
        <f>(Daily!F200/Daily!F201)-1</f>
        <v>3.1959802430312489E-3</v>
      </c>
      <c r="C200" s="110">
        <f>Daily!J200/Daily!J201-1</f>
        <v>-1.5398868949238809E-2</v>
      </c>
      <c r="D200" s="110">
        <f>(Daily!N200/Daily!N201)-1</f>
        <v>5.0922258685073274E-3</v>
      </c>
      <c r="E200" s="110">
        <f>Daily!R200/Daily!R201-1</f>
        <v>4.9417817492553473E-2</v>
      </c>
      <c r="F200" s="110">
        <f>Daily!V200/Daily!V201-1</f>
        <v>1.1209312351800005E-2</v>
      </c>
      <c r="G200" s="110">
        <f>Daily!Z200/Daily!Z201-1</f>
        <v>5.7240984544937312E-4</v>
      </c>
      <c r="H200" s="110">
        <f>Daily!AD200/Daily!AD201-1</f>
        <v>-5.2137643378519227E-3</v>
      </c>
      <c r="I200" s="110">
        <f>Daily!AH200/Daily!AH201-1</f>
        <v>8.5547870404079074E-3</v>
      </c>
      <c r="J200" s="110">
        <f>Daily!AL200/Daily!AL201-1</f>
        <v>1.8834936024795246E-2</v>
      </c>
    </row>
    <row r="201" spans="1:10" ht="16" x14ac:dyDescent="0.2">
      <c r="A201" s="110">
        <f>Daily!B201/Daily!B202-1</f>
        <v>7.4408837761343882E-3</v>
      </c>
      <c r="B201" s="110">
        <f>(Daily!F201/Daily!F202)-1</f>
        <v>-1.7090511348016868E-5</v>
      </c>
      <c r="C201" s="110">
        <f>Daily!J201/Daily!J202-1</f>
        <v>1.4864152885085691E-3</v>
      </c>
      <c r="D201" s="110">
        <f>(Daily!N201/Daily!N202)-1</f>
        <v>4.9899013900439604E-2</v>
      </c>
      <c r="E201" s="110">
        <f>Daily!R201/Daily!R202-1</f>
        <v>1.1711526607766753E-2</v>
      </c>
      <c r="F201" s="110">
        <f>Daily!V201/Daily!V202-1</f>
        <v>1.3213934694768836E-2</v>
      </c>
      <c r="G201" s="110">
        <f>Daily!Z201/Daily!Z202-1</f>
        <v>2.6439482961222005E-2</v>
      </c>
      <c r="H201" s="110">
        <f>Daily!AD201/Daily!AD202-1</f>
        <v>-2.9784065524951497E-4</v>
      </c>
      <c r="I201" s="110">
        <f>Daily!AH201/Daily!AH202-1</f>
        <v>-5.4575222848840532E-4</v>
      </c>
      <c r="J201" s="110">
        <f>Daily!AL201/Daily!AL202-1</f>
        <v>-1.9098846273776116E-2</v>
      </c>
    </row>
    <row r="202" spans="1:10" ht="16" x14ac:dyDescent="0.2">
      <c r="A202" s="110">
        <f>Daily!B202/Daily!B203-1</f>
        <v>-1.0881835011513963E-2</v>
      </c>
      <c r="B202" s="110">
        <f>(Daily!F202/Daily!F203)-1</f>
        <v>-7.5141744654694254E-4</v>
      </c>
      <c r="C202" s="110">
        <f>Daily!J202/Daily!J203-1</f>
        <v>2.057462961745804E-2</v>
      </c>
      <c r="D202" s="110">
        <f>(Daily!N202/Daily!N203)-1</f>
        <v>-2.6823910278644836E-2</v>
      </c>
      <c r="E202" s="110">
        <f>Daily!R202/Daily!R203-1</f>
        <v>-3.8207000068227748E-3</v>
      </c>
      <c r="F202" s="110">
        <f>Daily!V202/Daily!V203-1</f>
        <v>-1.5376344086021509E-2</v>
      </c>
      <c r="G202" s="110">
        <f>Daily!Z202/Daily!Z203-1</f>
        <v>-3.4052213393870656E-2</v>
      </c>
      <c r="H202" s="110">
        <f>Daily!AD202/Daily!AD203-1</f>
        <v>9.4708358388453373E-3</v>
      </c>
      <c r="I202" s="110">
        <f>Daily!AH202/Daily!AH203-1</f>
        <v>6.9609818648104227E-3</v>
      </c>
      <c r="J202" s="110">
        <f>Daily!AL202/Daily!AL203-1</f>
        <v>4.5732452922474964E-2</v>
      </c>
    </row>
    <row r="203" spans="1:10" ht="16" x14ac:dyDescent="0.2">
      <c r="A203" s="110">
        <f>Daily!B203/Daily!B204-1</f>
        <v>3.8527785332245212E-3</v>
      </c>
      <c r="B203" s="110">
        <f>(Daily!F203/Daily!F204)-1</f>
        <v>3.6852299412077905E-3</v>
      </c>
      <c r="C203" s="110">
        <f>Daily!J203/Daily!J204-1</f>
        <v>2.4278917119902488E-2</v>
      </c>
      <c r="D203" s="110">
        <f>(Daily!N203/Daily!N204)-1</f>
        <v>3.0992966980569747E-2</v>
      </c>
      <c r="E203" s="110">
        <f>Daily!R203/Daily!R204-1</f>
        <v>8.8773559136834379E-4</v>
      </c>
      <c r="F203" s="110">
        <f>Daily!V203/Daily!V204-1</f>
        <v>2.4229074889867919E-2</v>
      </c>
      <c r="G203" s="110">
        <f>Daily!Z203/Daily!Z204-1</f>
        <v>-1.5092230296254838E-2</v>
      </c>
      <c r="H203" s="110">
        <f>Daily!AD203/Daily!AD204-1</f>
        <v>1.505570611261664E-3</v>
      </c>
      <c r="I203" s="110">
        <f>Daily!AH203/Daily!AH204-1</f>
        <v>-4.5587162654996405E-3</v>
      </c>
      <c r="J203" s="110">
        <f>Daily!AL203/Daily!AL204-1</f>
        <v>-1.3113435237328996E-2</v>
      </c>
    </row>
    <row r="204" spans="1:10" ht="16" x14ac:dyDescent="0.2">
      <c r="A204" s="110">
        <f>Daily!B204/Daily!B205-1</f>
        <v>1.048870975129379E-2</v>
      </c>
      <c r="B204" s="110">
        <f>(Daily!F204/Daily!F205)-1</f>
        <v>1.2565735807140266E-2</v>
      </c>
      <c r="C204" s="110">
        <f>Daily!J204/Daily!J205-1</f>
        <v>7.9287212337266766E-3</v>
      </c>
      <c r="D204" s="110">
        <f>(Daily!N204/Daily!N205)-1</f>
        <v>-1.4284013807880358E-3</v>
      </c>
      <c r="E204" s="110">
        <f>Daily!R204/Daily!R205-1</f>
        <v>5.2859202306583253E-3</v>
      </c>
      <c r="F204" s="110">
        <f>Daily!V204/Daily!V205-1</f>
        <v>2.413715316941123E-2</v>
      </c>
      <c r="G204" s="110">
        <f>Daily!Z204/Daily!Z205-1</f>
        <v>-3.4017278617710534E-2</v>
      </c>
      <c r="H204" s="110">
        <f>Daily!AD204/Daily!AD205-1</f>
        <v>-4.6455866926418121E-3</v>
      </c>
      <c r="I204" s="110">
        <f>Daily!AH204/Daily!AH205-1</f>
        <v>2.5046728971962473E-2</v>
      </c>
      <c r="J204" s="110">
        <f>Daily!AL204/Daily!AL205-1</f>
        <v>6.1518536506393051E-3</v>
      </c>
    </row>
    <row r="205" spans="1:10" ht="16" x14ac:dyDescent="0.2">
      <c r="A205" s="110">
        <f>Daily!B205/Daily!B206-1</f>
        <v>-7.3229896105075909E-4</v>
      </c>
      <c r="B205" s="110">
        <f>(Daily!F205/Daily!F206)-1</f>
        <v>6.1117222833393381E-3</v>
      </c>
      <c r="C205" s="110">
        <f>Daily!J205/Daily!J206-1</f>
        <v>3.1502380183241252E-2</v>
      </c>
      <c r="D205" s="110">
        <f>(Daily!N205/Daily!N206)-1</f>
        <v>-5.0090456806874628E-2</v>
      </c>
      <c r="E205" s="110">
        <f>Daily!R205/Daily!R206-1</f>
        <v>2.7466868090364471E-4</v>
      </c>
      <c r="F205" s="110">
        <f>Daily!V205/Daily!V206-1</f>
        <v>2.7143180275954748E-3</v>
      </c>
      <c r="G205" s="110">
        <f>Daily!Z205/Daily!Z206-1</f>
        <v>2.7746947835738167E-2</v>
      </c>
      <c r="H205" s="110">
        <f>Daily!AD205/Daily!AD206-1</f>
        <v>-3.7324574499850716E-3</v>
      </c>
      <c r="I205" s="110">
        <f>Daily!AH205/Daily!AH206-1</f>
        <v>-9.3370681605975392E-4</v>
      </c>
      <c r="J205" s="110">
        <f>Daily!AL205/Daily!AL206-1</f>
        <v>-3.6293249455600085E-3</v>
      </c>
    </row>
    <row r="206" spans="1:10" ht="16" x14ac:dyDescent="0.2">
      <c r="A206" s="110">
        <f>Daily!B206/Daily!B207-1</f>
        <v>-4.1930632149855818E-3</v>
      </c>
      <c r="B206" s="110">
        <f>(Daily!F206/Daily!F207)-1</f>
        <v>1.7142157462961549E-3</v>
      </c>
      <c r="C206" s="110">
        <f>Daily!J206/Daily!J207-1</f>
        <v>-3.3209218842300547E-3</v>
      </c>
      <c r="D206" s="110">
        <f>(Daily!N206/Daily!N207)-1</f>
        <v>-2.4917309812569011E-2</v>
      </c>
      <c r="E206" s="110">
        <f>Daily!R206/Daily!R207-1</f>
        <v>2.7542518763341572E-3</v>
      </c>
      <c r="F206" s="110">
        <f>Daily!V206/Daily!V207-1</f>
        <v>-2.6318687369232485E-2</v>
      </c>
      <c r="G206" s="110">
        <f>Daily!Z206/Daily!Z207-1</f>
        <v>4.8283885980221042E-2</v>
      </c>
      <c r="H206" s="110">
        <f>Daily!AD206/Daily!AD207-1</f>
        <v>-8.9498806682586363E-4</v>
      </c>
      <c r="I206" s="110">
        <f>Daily!AH206/Daily!AH207-1</f>
        <v>2.8089887640450062E-3</v>
      </c>
      <c r="J206" s="110">
        <f>Daily!AL206/Daily!AL207-1</f>
        <v>-1.9066455696202578E-2</v>
      </c>
    </row>
    <row r="207" spans="1:10" ht="16" x14ac:dyDescent="0.2">
      <c r="A207" s="110">
        <f>Daily!B207/Daily!B208-1</f>
        <v>-5.7999909375142655E-3</v>
      </c>
      <c r="B207" s="110">
        <f>(Daily!F207/Daily!F208)-1</f>
        <v>-1.2983201256884458E-2</v>
      </c>
      <c r="C207" s="110">
        <f>Daily!J207/Daily!J208-1</f>
        <v>1.2842771880720472E-2</v>
      </c>
      <c r="D207" s="110">
        <f>(Daily!N207/Daily!N208)-1</f>
        <v>4.9890033568700032E-2</v>
      </c>
      <c r="E207" s="110">
        <f>Daily!R207/Daily!R208-1</f>
        <v>-3.3626132308537393E-3</v>
      </c>
      <c r="F207" s="110">
        <f>Daily!V207/Daily!V208-1</f>
        <v>-2.0071220459695671E-2</v>
      </c>
      <c r="G207" s="110">
        <f>Daily!Z207/Daily!Z208-1</f>
        <v>-4.0556199304750962E-3</v>
      </c>
      <c r="H207" s="110">
        <f>Daily!AD207/Daily!AD208-1</f>
        <v>-4.3071439180156768E-3</v>
      </c>
      <c r="I207" s="110">
        <f>Daily!AH207/Daily!AH208-1</f>
        <v>-1.0744720266765428E-2</v>
      </c>
      <c r="J207" s="110">
        <f>Daily!AL207/Daily!AL208-1</f>
        <v>2.458561345070942E-3</v>
      </c>
    </row>
    <row r="208" spans="1:10" ht="16" x14ac:dyDescent="0.2">
      <c r="A208" s="110">
        <f>Daily!B208/Daily!B209-1</f>
        <v>-2.0287667584124924E-2</v>
      </c>
      <c r="B208" s="110">
        <f>(Daily!F208/Daily!F209)-1</f>
        <v>1.7987789058582226E-3</v>
      </c>
      <c r="C208" s="110">
        <f>Daily!J208/Daily!J209-1</f>
        <v>0</v>
      </c>
      <c r="D208" s="110">
        <f>(Daily!N208/Daily!N209)-1</f>
        <v>-3.6578565852570577E-2</v>
      </c>
      <c r="E208" s="110">
        <f>Daily!R208/Daily!R209-1</f>
        <v>-8.2352140475056013E-3</v>
      </c>
      <c r="F208" s="110">
        <f>Daily!V208/Daily!V209-1</f>
        <v>-1.4673046251993616E-2</v>
      </c>
      <c r="G208" s="110">
        <f>Daily!Z208/Daily!Z209-1</f>
        <v>7.001166861143604E-3</v>
      </c>
      <c r="H208" s="110">
        <f>Daily!AD208/Daily!AD209-1</f>
        <v>-5.6121695465958243E-3</v>
      </c>
      <c r="I208" s="110">
        <f>Daily!AH208/Daily!AH209-1</f>
        <v>9.2712775820502635E-4</v>
      </c>
      <c r="J208" s="110">
        <f>Daily!AL208/Daily!AL209-1</f>
        <v>6.7564135128270308E-2</v>
      </c>
    </row>
    <row r="209" spans="1:10" ht="16" x14ac:dyDescent="0.2">
      <c r="A209" s="110">
        <f>Daily!B209/Daily!B210-1</f>
        <v>-2.4003466204506108E-2</v>
      </c>
      <c r="B209" s="110">
        <f>(Daily!F209/Daily!F210)-1</f>
        <v>-8.4548104956269077E-3</v>
      </c>
      <c r="C209" s="110">
        <f>Daily!J209/Daily!J210-1</f>
        <v>3.0586975150259654E-4</v>
      </c>
      <c r="D209" s="110">
        <f>(Daily!N209/Daily!N210)-1</f>
        <v>-5.0005297171310525E-2</v>
      </c>
      <c r="E209" s="110">
        <f>Daily!R209/Daily!R210-1</f>
        <v>-7.4809575625689462E-4</v>
      </c>
      <c r="F209" s="110">
        <f>Daily!V209/Daily!V210-1</f>
        <v>6.3836578359399709E-4</v>
      </c>
      <c r="G209" s="110">
        <f>Daily!Z209/Daily!Z210-1</f>
        <v>3.6902601330913498E-2</v>
      </c>
      <c r="H209" s="110">
        <f>Daily!AD209/Daily!AD210-1</f>
        <v>-4.7038071439069462E-3</v>
      </c>
      <c r="I209" s="110">
        <f>Daily!AH209/Daily!AH210-1</f>
        <v>-8.092698179143043E-3</v>
      </c>
      <c r="J209" s="110">
        <f>Daily!AL209/Daily!AL210-1</f>
        <v>-6.6840483526902084E-2</v>
      </c>
    </row>
    <row r="210" spans="1:10" ht="16" x14ac:dyDescent="0.2">
      <c r="A210" s="110">
        <f>Daily!B210/Daily!B211-1</f>
        <v>4.2598364728734683E-2</v>
      </c>
      <c r="B210" s="110">
        <f>(Daily!F210/Daily!F211)-1</f>
        <v>8.2304526748970819E-3</v>
      </c>
      <c r="C210" s="110">
        <f>Daily!J210/Daily!J211-1</f>
        <v>-1.079174962490459E-2</v>
      </c>
      <c r="D210" s="110">
        <f>(Daily!N210/Daily!N211)-1</f>
        <v>4.9944382647385988E-2</v>
      </c>
      <c r="E210" s="110">
        <f>Daily!R210/Daily!R211-1</f>
        <v>2.545505265360215E-2</v>
      </c>
      <c r="F210" s="110">
        <f>Daily!V210/Daily!V211-1</f>
        <v>4.7942914483219967E-2</v>
      </c>
      <c r="G210" s="110">
        <f>Daily!Z210/Daily!Z211-1</f>
        <v>-2.3049645390070927E-2</v>
      </c>
      <c r="H210" s="110">
        <f>Daily!AD210/Daily!AD211-1</f>
        <v>9.0477603085137304E-3</v>
      </c>
      <c r="I210" s="110">
        <f>Daily!AH210/Daily!AH211-1</f>
        <v>1.1047689191678867E-3</v>
      </c>
      <c r="J210" s="110">
        <f>Daily!AL210/Daily!AL211-1</f>
        <v>-3.2191466585104855E-2</v>
      </c>
    </row>
    <row r="211" spans="1:10" ht="16" x14ac:dyDescent="0.2">
      <c r="A211" s="110">
        <f>Daily!B211/Daily!B212-1</f>
        <v>-1.2710730532512704E-2</v>
      </c>
      <c r="B211" s="110">
        <f>(Daily!F211/Daily!F212)-1</f>
        <v>-9.182799383244844E-3</v>
      </c>
      <c r="C211" s="110">
        <f>Daily!J211/Daily!J212-1</f>
        <v>7.9292265514965266E-3</v>
      </c>
      <c r="D211" s="110">
        <f>(Daily!N211/Daily!N212)-1</f>
        <v>4.9988320485867765E-2</v>
      </c>
      <c r="E211" s="110">
        <f>Daily!R211/Daily!R212-1</f>
        <v>-4.1126120101645069E-2</v>
      </c>
      <c r="F211" s="110">
        <f>Daily!V211/Daily!V212-1</f>
        <v>-8.512049524651788E-3</v>
      </c>
      <c r="G211" s="110">
        <f>Daily!Z211/Daily!Z212-1</f>
        <v>4.1543026706232222E-3</v>
      </c>
      <c r="H211" s="110">
        <f>Daily!AD211/Daily!AD212-1</f>
        <v>-1.3028839115795554E-2</v>
      </c>
      <c r="I211" s="110">
        <f>Daily!AH211/Daily!AH212-1</f>
        <v>-1.5409717186366967E-2</v>
      </c>
      <c r="J211" s="110">
        <f>Daily!AL211/Daily!AL212-1</f>
        <v>-3.5403451836554134E-2</v>
      </c>
    </row>
    <row r="212" spans="1:10" ht="16" x14ac:dyDescent="0.2">
      <c r="A212" s="110">
        <f>Daily!B212/Daily!B213-1</f>
        <v>1.3790297056562872E-2</v>
      </c>
      <c r="B212" s="110">
        <f>(Daily!F212/Daily!F213)-1</f>
        <v>-1.0610624315443573E-3</v>
      </c>
      <c r="C212" s="110">
        <f>Daily!J212/Daily!J213-1</f>
        <v>3.0052379156614961E-2</v>
      </c>
      <c r="D212" s="110">
        <f>(Daily!N212/Daily!N213)-1</f>
        <v>4.9908031882280879E-2</v>
      </c>
      <c r="E212" s="110">
        <f>Daily!R212/Daily!R213-1</f>
        <v>3.3591374066906265E-2</v>
      </c>
      <c r="F212" s="110">
        <f>Daily!V212/Daily!V213-1</f>
        <v>1.050044682752449E-2</v>
      </c>
      <c r="G212" s="110">
        <f>Daily!Z212/Daily!Z213-1</f>
        <v>7.1727435744173285E-3</v>
      </c>
      <c r="H212" s="110">
        <f>Daily!AD212/Daily!AD213-1</f>
        <v>-8.2752613240416606E-3</v>
      </c>
      <c r="I212" s="110">
        <f>Daily!AH212/Daily!AH213-1</f>
        <v>1.4524328249818641E-3</v>
      </c>
      <c r="J212" s="110">
        <f>Daily!AL212/Daily!AL213-1</f>
        <v>3.5119865628340463E-2</v>
      </c>
    </row>
    <row r="213" spans="1:10" ht="16" x14ac:dyDescent="0.2">
      <c r="A213" s="110">
        <f>Daily!B213/Daily!B214-1</f>
        <v>-9.3612828092807243E-3</v>
      </c>
      <c r="B213" s="110">
        <f>(Daily!F213/Daily!F214)-1</f>
        <v>3.9862542955326763E-3</v>
      </c>
      <c r="C213" s="110">
        <f>Daily!J213/Daily!J214-1</f>
        <v>-1.0567780510850167E-2</v>
      </c>
      <c r="D213" s="110">
        <f>(Daily!N213/Daily!N214)-1</f>
        <v>4.9954937556327961E-2</v>
      </c>
      <c r="E213" s="110">
        <f>Daily!R213/Daily!R214-1</f>
        <v>3.8856508465168194E-3</v>
      </c>
      <c r="F213" s="110">
        <f>Daily!V213/Daily!V214-1</f>
        <v>1.7735334242837686E-2</v>
      </c>
      <c r="G213" s="110">
        <f>Daily!Z213/Daily!Z214-1</f>
        <v>4.1070317361543207E-2</v>
      </c>
      <c r="H213" s="110">
        <f>Daily!AD213/Daily!AD214-1</f>
        <v>2.904443799012224E-4</v>
      </c>
      <c r="I213" s="110">
        <f>Daily!AH213/Daily!AH214-1</f>
        <v>-4.1583800397759774E-3</v>
      </c>
      <c r="J213" s="110">
        <f>Daily!AL213/Daily!AL214-1</f>
        <v>-6.8243858052775552E-3</v>
      </c>
    </row>
    <row r="214" spans="1:10" ht="16" x14ac:dyDescent="0.2">
      <c r="A214" s="110">
        <f>Daily!B214/Daily!B215-1</f>
        <v>-6.4969740121039177E-3</v>
      </c>
      <c r="B214" s="110">
        <f>(Daily!F214/Daily!F215)-1</f>
        <v>1.4453850918851874E-3</v>
      </c>
      <c r="C214" s="110">
        <f>Daily!J214/Daily!J215-1</f>
        <v>1.1952232046286593E-2</v>
      </c>
      <c r="D214" s="110">
        <f>(Daily!N214/Daily!N215)-1</f>
        <v>-1.1077158135981757E-2</v>
      </c>
      <c r="E214" s="110">
        <f>Daily!R214/Daily!R215-1</f>
        <v>-5.3830227743271175E-3</v>
      </c>
      <c r="F214" s="110">
        <f>Daily!V214/Daily!V215-1</f>
        <v>-1.0016882386043924E-2</v>
      </c>
      <c r="G214" s="110">
        <f>Daily!Z214/Daily!Z215-1</f>
        <v>-2.1911138161898935E-2</v>
      </c>
      <c r="H214" s="110">
        <f>Daily!AD214/Daily!AD215-1</f>
        <v>-4.3547684714750901E-4</v>
      </c>
      <c r="I214" s="110">
        <f>Daily!AH214/Daily!AH215-1</f>
        <v>3.8112522686026828E-3</v>
      </c>
      <c r="J214" s="110">
        <f>Daily!AL214/Daily!AL215-1</f>
        <v>1.7514080703649348E-2</v>
      </c>
    </row>
    <row r="215" spans="1:10" ht="16" x14ac:dyDescent="0.2">
      <c r="A215" s="110">
        <f>Daily!B215/Daily!B216-1</f>
        <v>1.09771459420549E-2</v>
      </c>
      <c r="B215" s="110">
        <f>(Daily!F215/Daily!F216)-1</f>
        <v>1.1541973160607011E-3</v>
      </c>
      <c r="C215" s="110">
        <f>Daily!J215/Daily!J216-1</f>
        <v>1.7855291857411526E-3</v>
      </c>
      <c r="D215" s="110">
        <f>(Daily!N215/Daily!N216)-1</f>
        <v>5.0000000000000044E-2</v>
      </c>
      <c r="E215" s="110">
        <f>Daily!R215/Daily!R216-1</f>
        <v>8.2884376295067064E-4</v>
      </c>
      <c r="F215" s="110">
        <f>Daily!V215/Daily!V216-1</f>
        <v>1.1267605633802358E-3</v>
      </c>
      <c r="G215" s="110">
        <f>Daily!Z215/Daily!Z216-1</f>
        <v>1.4823965410747375E-2</v>
      </c>
      <c r="H215" s="110">
        <f>Daily!AD215/Daily!AD216-1</f>
        <v>1.599302122710089E-3</v>
      </c>
      <c r="I215" s="110">
        <f>Daily!AH215/Daily!AH216-1</f>
        <v>7.1284957046242603E-3</v>
      </c>
      <c r="J215" s="110">
        <f>Daily!AL215/Daily!AL216-1</f>
        <v>3.522364217252405E-2</v>
      </c>
    </row>
    <row r="216" spans="1:10" ht="16" x14ac:dyDescent="0.2">
      <c r="A216" s="110">
        <f>Daily!B216/Daily!B217-1</f>
        <v>2.3388581952118015E-2</v>
      </c>
      <c r="B216" s="110">
        <f>(Daily!F216/Daily!F217)-1</f>
        <v>-1.1948732787527172E-2</v>
      </c>
      <c r="C216" s="110">
        <f>Daily!J216/Daily!J217-1</f>
        <v>1.6833008368828395E-3</v>
      </c>
      <c r="D216" s="110">
        <f>(Daily!N216/Daily!N217)-1</f>
        <v>4.9971925884334745E-2</v>
      </c>
      <c r="E216" s="110">
        <f>Daily!R216/Daily!R217-1</f>
        <v>7.3053642245877182E-3</v>
      </c>
      <c r="F216" s="110">
        <f>Daily!V216/Daily!V217-1</f>
        <v>-7.8811078585905303E-4</v>
      </c>
      <c r="G216" s="110">
        <f>Daily!Z216/Daily!Z217-1</f>
        <v>2.403542061986097E-2</v>
      </c>
      <c r="H216" s="110">
        <f>Daily!AD216/Daily!AD217-1</f>
        <v>-4.6309696092620145E-3</v>
      </c>
      <c r="I216" s="110">
        <f>Daily!AH216/Daily!AH217-1</f>
        <v>5.5566274358479717E-2</v>
      </c>
      <c r="J216" s="110">
        <f>Daily!AL216/Daily!AL217-1</f>
        <v>3.5480936233562188E-2</v>
      </c>
    </row>
    <row r="217" spans="1:10" ht="16" x14ac:dyDescent="0.2">
      <c r="A217" s="110">
        <f>Daily!B217/Daily!B218-1</f>
        <v>2.8263030819485779E-2</v>
      </c>
      <c r="B217" s="110">
        <f>(Daily!F217/Daily!F218)-1</f>
        <v>3.3644157529801877E-3</v>
      </c>
      <c r="C217" s="110">
        <f>Daily!J217/Daily!J218-1</f>
        <v>-1.9193045512524654E-2</v>
      </c>
      <c r="D217" s="110">
        <f>(Daily!N217/Daily!N218)-1</f>
        <v>6.2146892655365882E-3</v>
      </c>
      <c r="E217" s="110">
        <f>Daily!R217/Daily!R218-1</f>
        <v>1.7341449603623937E-2</v>
      </c>
      <c r="F217" s="110">
        <f>Daily!V217/Daily!V218-1</f>
        <v>-3.5927493758818985E-2</v>
      </c>
      <c r="G217" s="110">
        <f>Daily!Z217/Daily!Z218-1</f>
        <v>-2.5236593059936308E-3</v>
      </c>
      <c r="H217" s="110">
        <f>Daily!AD217/Daily!AD218-1</f>
        <v>1.4492753623187582E-3</v>
      </c>
      <c r="I217" s="110">
        <f>Daily!AH217/Daily!AH218-1</f>
        <v>-4.80030721966207E-3</v>
      </c>
      <c r="J217" s="110">
        <f>Daily!AL217/Daily!AL218-1</f>
        <v>-7.2255521799819977E-3</v>
      </c>
    </row>
    <row r="218" spans="1:10" ht="16" x14ac:dyDescent="0.2">
      <c r="A218" s="110">
        <f>Daily!B218/Daily!B219-1</f>
        <v>-6.7710537452388975E-3</v>
      </c>
      <c r="B218" s="110">
        <f>(Daily!F218/Daily!F219)-1</f>
        <v>7.8835031671713462E-3</v>
      </c>
      <c r="C218" s="110">
        <f>Daily!J218/Daily!J219-1</f>
        <v>5.1084577990190949E-2</v>
      </c>
      <c r="D218" s="110">
        <f>(Daily!N218/Daily!N219)-1</f>
        <v>4.9666419570051801E-2</v>
      </c>
      <c r="E218" s="110">
        <f>Daily!R218/Daily!R219-1</f>
        <v>8.2786183271481573E-3</v>
      </c>
      <c r="F218" s="110">
        <f>Daily!V218/Daily!V219-1</f>
        <v>2.3894198710824543E-2</v>
      </c>
      <c r="G218" s="110">
        <f>Daily!Z218/Daily!Z219-1</f>
        <v>5.6666666666666643E-2</v>
      </c>
      <c r="H218" s="110">
        <f>Daily!AD218/Daily!AD219-1</f>
        <v>4.5130295530644293E-3</v>
      </c>
      <c r="I218" s="110">
        <f>Daily!AH218/Daily!AH219-1</f>
        <v>3.2104637336503927E-2</v>
      </c>
      <c r="J218" s="110">
        <f>Daily!AL218/Daily!AL219-1</f>
        <v>7.4614519224405207E-3</v>
      </c>
    </row>
    <row r="219" spans="1:10" ht="16" x14ac:dyDescent="0.2">
      <c r="A219" s="110">
        <f>Daily!B219/Daily!B220-1</f>
        <v>1.9413287316652372E-2</v>
      </c>
      <c r="B219" s="110">
        <f>(Daily!F219/Daily!F220)-1</f>
        <v>-1.9228496665822492E-2</v>
      </c>
      <c r="C219" s="110">
        <f>Daily!J219/Daily!J220-1</f>
        <v>2.1040976720656301E-2</v>
      </c>
      <c r="D219" s="110">
        <f>(Daily!N219/Daily!N220)-1</f>
        <v>4.9805447470817166E-2</v>
      </c>
      <c r="E219" s="110">
        <f>Daily!R219/Daily!R220-1</f>
        <v>7.9673293265526413E-2</v>
      </c>
      <c r="F219" s="110">
        <f>Daily!V219/Daily!V220-1</f>
        <v>2.0875879282958865E-2</v>
      </c>
      <c r="G219" s="110">
        <f>Daily!Z219/Daily!Z220-1</f>
        <v>1.0101010101010166E-2</v>
      </c>
      <c r="H219" s="110">
        <f>Daily!AD219/Daily!AD220-1</f>
        <v>2.7678037103530784E-2</v>
      </c>
      <c r="I219" s="110">
        <f>Daily!AH219/Daily!AH220-1</f>
        <v>1.9393939393939519E-2</v>
      </c>
      <c r="J219" s="110">
        <f>Daily!AL219/Daily!AL220-1</f>
        <v>-9.0910593563531261E-4</v>
      </c>
    </row>
    <row r="220" spans="1:10" ht="16" x14ac:dyDescent="0.2">
      <c r="A220" s="110">
        <f>Daily!B220/Daily!B221-1</f>
        <v>4.6291188123777305E-2</v>
      </c>
      <c r="B220" s="110">
        <f>(Daily!F220/Daily!F221)-1</f>
        <v>3.6428533935226382E-2</v>
      </c>
      <c r="C220" s="110">
        <f>Daily!J220/Daily!J221-1</f>
        <v>3.0469039388210994E-2</v>
      </c>
      <c r="D220" s="110">
        <f>(Daily!N220/Daily!N221)-1</f>
        <v>-2.2070015220700179E-2</v>
      </c>
      <c r="E220" s="110">
        <f>Daily!R220/Daily!R221-1</f>
        <v>2.9428095502498586E-2</v>
      </c>
      <c r="F220" s="110">
        <f>Daily!V220/Daily!V221-1</f>
        <v>5.468469546487964E-2</v>
      </c>
      <c r="G220" s="110">
        <f>Daily!Z220/Daily!Z221-1</f>
        <v>0.125</v>
      </c>
      <c r="H220" s="110">
        <f>Daily!AD220/Daily!AD221-1</f>
        <v>8.2968773570675225E-3</v>
      </c>
      <c r="I220" s="110">
        <f>Daily!AH220/Daily!AH221-1</f>
        <v>4.7397376216673726E-2</v>
      </c>
      <c r="J220" s="110">
        <f>Daily!AL220/Daily!AL221-1</f>
        <v>-1.1777196994446237E-2</v>
      </c>
    </row>
    <row r="221" spans="1:10" ht="16" x14ac:dyDescent="0.2">
      <c r="A221" s="110">
        <f>Daily!B221/Daily!B222-1</f>
        <v>-6.0234717443559238E-2</v>
      </c>
      <c r="B221" s="110">
        <f>(Daily!F221/Daily!F222)-1</f>
        <v>-3.0699994767044991E-3</v>
      </c>
      <c r="C221" s="110">
        <f>Daily!J221/Daily!J222-1</f>
        <v>-1.3397928734008802E-2</v>
      </c>
      <c r="D221" s="110">
        <f>(Daily!N221/Daily!N222)-1</f>
        <v>-4.9891540130151846E-2</v>
      </c>
      <c r="E221" s="110">
        <f>Daily!R221/Daily!R222-1</f>
        <v>-8.9615829000577629E-2</v>
      </c>
      <c r="F221" s="110">
        <f>Daily!V221/Daily!V222-1</f>
        <v>-8.7364857486076253E-2</v>
      </c>
      <c r="G221" s="110">
        <f>Daily!Z221/Daily!Z222-1</f>
        <v>-0.17500000000000004</v>
      </c>
      <c r="H221" s="110">
        <f>Daily!AD221/Daily!AD222-1</f>
        <v>-9.9932111337406648E-2</v>
      </c>
      <c r="I221" s="110">
        <f>Daily!AH221/Daily!AH222-1</f>
        <v>-0.16825061598028868</v>
      </c>
      <c r="J221" s="110">
        <f>Daily!AL221/Daily!AL222-1</f>
        <v>5.1555776943754905E-2</v>
      </c>
    </row>
    <row r="222" spans="1:10" ht="16" x14ac:dyDescent="0.2">
      <c r="A222" s="110">
        <f>Daily!B222/Daily!B223-1</f>
        <v>2.9801485220598778E-2</v>
      </c>
      <c r="B222" s="110">
        <f>(Daily!F222/Daily!F223)-1</f>
        <v>-5.1193946966541226E-3</v>
      </c>
      <c r="C222" s="110">
        <f>Daily!J222/Daily!J223-1</f>
        <v>1.3464170609426285E-2</v>
      </c>
      <c r="D222" s="110">
        <f>(Daily!N222/Daily!N223)-1</f>
        <v>4.9317147192716293E-2</v>
      </c>
      <c r="E222" s="110">
        <f>Daily!R222/Daily!R223-1</f>
        <v>1.7786270762898848E-2</v>
      </c>
      <c r="F222" s="110">
        <f>Daily!V222/Daily!V223-1</f>
        <v>1.7444444444444596E-2</v>
      </c>
      <c r="G222" s="110">
        <f>Daily!Z222/Daily!Z223-1</f>
        <v>4.9180327868852514E-2</v>
      </c>
      <c r="H222" s="110">
        <f>Daily!AD222/Daily!AD223-1</f>
        <v>3.5137034434293835E-2</v>
      </c>
      <c r="I222" s="110">
        <f>Daily!AH222/Daily!AH223-1</f>
        <v>7.4711556648382915E-2</v>
      </c>
      <c r="J222" s="110">
        <f>Daily!AL222/Daily!AL223-1</f>
        <v>1.2495652173913019E-2</v>
      </c>
    </row>
    <row r="223" spans="1:10" ht="16" x14ac:dyDescent="0.2">
      <c r="A223" s="110">
        <f>Daily!B223/Daily!B224-1</f>
        <v>-1.2840783862775984E-2</v>
      </c>
      <c r="B223" s="110">
        <f>(Daily!F223/Daily!F224)-1</f>
        <v>-8.6694177619028867E-4</v>
      </c>
      <c r="C223" s="110">
        <f>Daily!J223/Daily!J224-1</f>
        <v>2.8607405488423332E-3</v>
      </c>
      <c r="D223" s="110">
        <f>(Daily!N223/Daily!N224)-1</f>
        <v>7.5930144267299937E-4</v>
      </c>
      <c r="E223" s="110">
        <f>Daily!R223/Daily!R224-1</f>
        <v>-7.2236410069318469E-3</v>
      </c>
      <c r="F223" s="110">
        <f>Daily!V223/Daily!V224-1</f>
        <v>2.0871143375680523E-2</v>
      </c>
      <c r="G223" s="110">
        <f>Daily!Z223/Daily!Z224-1</f>
        <v>4.4520547945205546E-2</v>
      </c>
      <c r="H223" s="110">
        <f>Daily!AD223/Daily!AD224-1</f>
        <v>3.2656023222060959E-2</v>
      </c>
      <c r="I223" s="110">
        <f>Daily!AH223/Daily!AH224-1</f>
        <v>-8.8113985751779866E-3</v>
      </c>
      <c r="J223" s="110">
        <f>Daily!AL223/Daily!AL224-1</f>
        <v>4.8954238231189606E-2</v>
      </c>
    </row>
    <row r="224" spans="1:10" ht="16" x14ac:dyDescent="0.2">
      <c r="A224" s="110">
        <f>Daily!B224/Daily!B225-1</f>
        <v>-2.6811526625011628E-2</v>
      </c>
      <c r="B224" s="110">
        <f>(Daily!F224/Daily!F225)-1</f>
        <v>-5.672120407565262E-3</v>
      </c>
      <c r="C224" s="110">
        <f>Daily!J224/Daily!J225-1</f>
        <v>-3.072311640101022E-2</v>
      </c>
      <c r="D224" s="110">
        <f>(Daily!N224/Daily!N225)-1</f>
        <v>1.7774343122101799E-2</v>
      </c>
      <c r="E224" s="110">
        <f>Daily!R224/Daily!R225-1</f>
        <v>-9.1099703564455625E-3</v>
      </c>
      <c r="F224" s="110">
        <f>Daily!V224/Daily!V225-1</f>
        <v>-2.9609246009906443E-2</v>
      </c>
      <c r="G224" s="110">
        <f>Daily!Z224/Daily!Z225-1</f>
        <v>-1.3513513513513598E-2</v>
      </c>
      <c r="H224" s="110">
        <f>Daily!AD224/Daily!AD225-1</f>
        <v>2.9036004645766056E-4</v>
      </c>
      <c r="I224" s="110">
        <f>Daily!AH224/Daily!AH225-1</f>
        <v>-1.8944270737539237E-2</v>
      </c>
      <c r="J224" s="110">
        <f>Daily!AL224/Daily!AL225-1</f>
        <v>-7.846153846153836E-3</v>
      </c>
    </row>
    <row r="225" spans="1:10" ht="16" x14ac:dyDescent="0.2">
      <c r="A225" s="110">
        <f>Daily!B225/Daily!B226-1</f>
        <v>-2.1981028821598025E-2</v>
      </c>
      <c r="B225" s="110">
        <f>(Daily!F225/Daily!F226)-1</f>
        <v>-3.7956856279196538E-3</v>
      </c>
      <c r="C225" s="110">
        <f>Daily!J225/Daily!J226-1</f>
        <v>-1.1511894355431984E-2</v>
      </c>
      <c r="D225" s="110">
        <f>(Daily!N225/Daily!N226)-1</f>
        <v>-1.5432098765431057E-3</v>
      </c>
      <c r="E225" s="110">
        <f>Daily!R225/Daily!R226-1</f>
        <v>9.4080185265599248E-4</v>
      </c>
      <c r="F225" s="110">
        <f>Daily!V225/Daily!V226-1</f>
        <v>-1.5386306187492593E-3</v>
      </c>
      <c r="G225" s="110">
        <f>Daily!Z225/Daily!Z226-1</f>
        <v>1.7182130584192379E-2</v>
      </c>
      <c r="H225" s="110">
        <f>Daily!AD225/Daily!AD226-1</f>
        <v>1.8181818181818077E-2</v>
      </c>
      <c r="I225" s="110">
        <f>Daily!AH225/Daily!AH226-1</f>
        <v>-8.9318264673714509E-3</v>
      </c>
      <c r="J225" s="110">
        <f>Daily!AL225/Daily!AL226-1</f>
        <v>-3.7666013498802497E-2</v>
      </c>
    </row>
    <row r="226" spans="1:10" ht="16" x14ac:dyDescent="0.2">
      <c r="A226" s="110">
        <f>Daily!B226/Daily!B227-1</f>
        <v>-7.9174772655296044E-3</v>
      </c>
      <c r="B226" s="110">
        <f>(Daily!F226/Daily!F227)-1</f>
        <v>1.3543153570309441E-2</v>
      </c>
      <c r="C226" s="110">
        <f>Daily!J226/Daily!J227-1</f>
        <v>7.9566378654427616E-3</v>
      </c>
      <c r="D226" s="110">
        <f>(Daily!N226/Daily!N227)-1</f>
        <v>-2.8485757121439415E-2</v>
      </c>
      <c r="E226" s="110">
        <f>Daily!R226/Daily!R227-1</f>
        <v>-6.8995256576110942E-3</v>
      </c>
      <c r="F226" s="110">
        <f>Daily!V226/Daily!V227-1</f>
        <v>-1.0332825755927755E-2</v>
      </c>
      <c r="G226" s="110">
        <f>Daily!Z226/Daily!Z227-1</f>
        <v>-3.3222591362126241E-2</v>
      </c>
      <c r="H226" s="110">
        <f>Daily!AD226/Daily!AD227-1</f>
        <v>-8.3553210202287342E-3</v>
      </c>
      <c r="I226" s="110">
        <f>Daily!AH226/Daily!AH227-1</f>
        <v>-1.2065550153070315E-2</v>
      </c>
      <c r="J226" s="110">
        <f>Daily!AL226/Daily!AL227-1</f>
        <v>8.1123080569969197E-3</v>
      </c>
    </row>
    <row r="227" spans="1:10" ht="16" x14ac:dyDescent="0.2">
      <c r="A227" s="110">
        <f>Daily!B227/Daily!B228-1</f>
        <v>1.9275997233110465E-2</v>
      </c>
      <c r="B227" s="110">
        <f>(Daily!F227/Daily!F228)-1</f>
        <v>-8.5224802156702584E-4</v>
      </c>
      <c r="C227" s="110">
        <f>Daily!J227/Daily!J228-1</f>
        <v>-2.4156111470703623E-2</v>
      </c>
      <c r="D227" s="110">
        <f>(Daily!N227/Daily!N228)-1</f>
        <v>-1.2583271650629113E-2</v>
      </c>
      <c r="E227" s="110">
        <f>Daily!R227/Daily!R228-1</f>
        <v>-9.7501957156073127E-3</v>
      </c>
      <c r="F227" s="110">
        <f>Daily!V227/Daily!V228-1</f>
        <v>-2.3871527777777901E-3</v>
      </c>
      <c r="G227" s="110">
        <f>Daily!Z227/Daily!Z228-1</f>
        <v>-3.3112582781456013E-3</v>
      </c>
      <c r="H227" s="110">
        <f>Daily!AD227/Daily!AD228-1</f>
        <v>-1.1447616287494577E-2</v>
      </c>
      <c r="I227" s="110">
        <f>Daily!AH227/Daily!AH228-1</f>
        <v>-1.9770520741394626E-2</v>
      </c>
      <c r="J227" s="110">
        <f>Daily!AL227/Daily!AL228-1</f>
        <v>6.9804356197578743E-2</v>
      </c>
    </row>
    <row r="228" spans="1:10" ht="16" x14ac:dyDescent="0.2">
      <c r="A228" s="110">
        <f>Daily!B228/Daily!B229-1</f>
        <v>-4.2246406759424149E-3</v>
      </c>
      <c r="B228" s="110">
        <f>(Daily!F228/Daily!F229)-1</f>
        <v>-9.9870856650882134E-3</v>
      </c>
      <c r="C228" s="110">
        <f>Daily!J228/Daily!J229-1</f>
        <v>-4.6157148060279596E-3</v>
      </c>
      <c r="D228" s="110">
        <f>(Daily!N228/Daily!N229)-1</f>
        <v>-5.1546391752578247E-3</v>
      </c>
      <c r="E228" s="110">
        <f>Daily!R228/Daily!R229-1</f>
        <v>-3.8284296348812807E-3</v>
      </c>
      <c r="F228" s="110">
        <f>Daily!V228/Daily!V229-1</f>
        <v>-2.5174529299767268E-2</v>
      </c>
      <c r="G228" s="110">
        <f>Daily!Z228/Daily!Z229-1</f>
        <v>7.4733096085409123E-2</v>
      </c>
      <c r="H228" s="110">
        <f>Daily!AD228/Daily!AD229-1</f>
        <v>-4.3283797431827864E-3</v>
      </c>
      <c r="I228" s="110">
        <f>Daily!AH228/Daily!AH229-1</f>
        <v>-7.0559181513485392E-4</v>
      </c>
      <c r="J228" s="110">
        <f>Daily!AL228/Daily!AL229-1</f>
        <v>2.572279116369125E-2</v>
      </c>
    </row>
    <row r="229" spans="1:10" ht="16" x14ac:dyDescent="0.2">
      <c r="A229" s="110">
        <f>Daily!B229/Daily!B230-1</f>
        <v>2.2090294077039552E-3</v>
      </c>
      <c r="B229" s="110">
        <f>(Daily!F229/Daily!F230)-1</f>
        <v>6.2375465650177375E-3</v>
      </c>
      <c r="C229" s="110">
        <f>Daily!J229/Daily!J230-1</f>
        <v>9.755041566779088E-3</v>
      </c>
      <c r="D229" s="110">
        <f>(Daily!N229/Daily!N230)-1</f>
        <v>1.4947683109117982E-2</v>
      </c>
      <c r="E229" s="110">
        <f>Daily!R229/Daily!R230-1</f>
        <v>-7.0846617074038498E-4</v>
      </c>
      <c r="F229" s="110">
        <f>Daily!V229/Daily!V230-1</f>
        <v>-2.9363449691991783E-2</v>
      </c>
      <c r="G229" s="110">
        <f>Daily!Z229/Daily!Z230-1</f>
        <v>4.0740740740740744E-2</v>
      </c>
      <c r="H229" s="110">
        <f>Daily!AD229/Daily!AD230-1</f>
        <v>1.8216541795210706E-2</v>
      </c>
      <c r="I229" s="110">
        <f>Daily!AH229/Daily!AH230-1</f>
        <v>1.9604316546762535E-2</v>
      </c>
      <c r="J229" s="110">
        <f>Daily!AL229/Daily!AL230-1</f>
        <v>9.3196419167983269E-2</v>
      </c>
    </row>
    <row r="230" spans="1:10" ht="16" x14ac:dyDescent="0.2">
      <c r="A230" s="110">
        <f>Daily!B230/Daily!B231-1</f>
        <v>-9.195825095407173E-4</v>
      </c>
      <c r="B230" s="110">
        <f>(Daily!F230/Daily!F231)-1</f>
        <v>1.1904761904761862E-2</v>
      </c>
      <c r="C230" s="110">
        <f>Daily!J230/Daily!J231-1</f>
        <v>8.6786606695632429E-4</v>
      </c>
      <c r="D230" s="110">
        <f>(Daily!N230/Daily!N231)-1</f>
        <v>-2.2644265887509119E-2</v>
      </c>
      <c r="E230" s="110">
        <f>Daily!R230/Daily!R231-1</f>
        <v>-1.3282069206571157E-2</v>
      </c>
      <c r="F230" s="110">
        <f>Daily!V230/Daily!V231-1</f>
        <v>-9.5586739882042027E-3</v>
      </c>
      <c r="G230" s="110">
        <f>Daily!Z230/Daily!Z231-1</f>
        <v>-3.6900369003690647E-3</v>
      </c>
      <c r="H230" s="110">
        <f>Daily!AD230/Daily!AD231-1</f>
        <v>-1.032276824658318E-2</v>
      </c>
      <c r="I230" s="110">
        <f>Daily!AH230/Daily!AH231-1</f>
        <v>-7.4973223848626702E-3</v>
      </c>
      <c r="J230" s="110">
        <f>Daily!AL230/Daily!AL231-1</f>
        <v>-4.5709013901410467E-3</v>
      </c>
    </row>
    <row r="231" spans="1:10" ht="16" x14ac:dyDescent="0.2">
      <c r="A231" s="110">
        <f>Daily!B231/Daily!B232-1</f>
        <v>7.3178639247835076E-3</v>
      </c>
      <c r="B231" s="110">
        <f>(Daily!F231/Daily!F232)-1</f>
        <v>1.2587213947130138E-2</v>
      </c>
      <c r="C231" s="110">
        <f>Daily!J231/Daily!J232-1</f>
        <v>-3.5671821622353939E-3</v>
      </c>
      <c r="D231" s="110">
        <f>(Daily!N231/Daily!N232)-1</f>
        <v>-4.7983310152990288E-2</v>
      </c>
      <c r="E231" s="110">
        <f>Daily!R231/Daily!R232-1</f>
        <v>1.4323193646741839E-2</v>
      </c>
      <c r="F231" s="110">
        <f>Daily!V231/Daily!V232-1</f>
        <v>7.2176188399476482E-2</v>
      </c>
      <c r="G231" s="110">
        <f>Daily!Z231/Daily!Z232-1</f>
        <v>1.8796992481203034E-2</v>
      </c>
      <c r="H231" s="110">
        <f>Daily!AD231/Daily!AD232-1</f>
        <v>1.8661137440758147E-2</v>
      </c>
      <c r="I231" s="110">
        <f>Daily!AH231/Daily!AH232-1</f>
        <v>3.9426523297492189E-3</v>
      </c>
      <c r="J231" s="110">
        <f>Daily!AL231/Daily!AL232-1</f>
        <v>6.3937539565308565E-3</v>
      </c>
    </row>
    <row r="232" spans="1:10" ht="16" x14ac:dyDescent="0.2">
      <c r="A232" s="110">
        <f>Daily!B232/Daily!B233-1</f>
        <v>-4.5184194753101758E-3</v>
      </c>
      <c r="B232" s="110">
        <f>(Daily!F232/Daily!F233)-1</f>
        <v>2.2954553542831047E-3</v>
      </c>
      <c r="C232" s="110">
        <f>Daily!J232/Daily!J233-1</f>
        <v>3.362233183869634E-3</v>
      </c>
      <c r="D232" s="110">
        <f>(Daily!N232/Daily!N233)-1</f>
        <v>4.9635036496350482E-2</v>
      </c>
      <c r="E232" s="110">
        <f>Daily!R232/Daily!R233-1</f>
        <v>-8.6461408688316421E-3</v>
      </c>
      <c r="F232" s="110">
        <f>Daily!V232/Daily!V233-1</f>
        <v>3.6032983169547173E-2</v>
      </c>
      <c r="G232" s="110">
        <f>Daily!Z232/Daily!Z233-1</f>
        <v>3.7735849056603765E-3</v>
      </c>
      <c r="H232" s="110">
        <f>Daily!AD232/Daily!AD233-1</f>
        <v>3.4180413137168131E-3</v>
      </c>
      <c r="I232" s="110">
        <f>Daily!AH232/Daily!AH233-1</f>
        <v>5.5865921787709993E-3</v>
      </c>
      <c r="J232" s="110">
        <f>Daily!AL232/Daily!AL233-1</f>
        <v>2.4881324408784655E-2</v>
      </c>
    </row>
    <row r="233" spans="1:10" ht="16" x14ac:dyDescent="0.2">
      <c r="A233" s="110">
        <f>Daily!B233/Daily!B234-1</f>
        <v>1.3388734995383178E-3</v>
      </c>
      <c r="B233" s="110">
        <f>(Daily!F233/Daily!F234)-1</f>
        <v>-1.4747428084078695E-3</v>
      </c>
      <c r="C233" s="110">
        <f>Daily!J233/Daily!J234-1</f>
        <v>-7.4281597573078173E-3</v>
      </c>
      <c r="D233" s="110">
        <f>(Daily!N233/Daily!N234)-1</f>
        <v>1.4063656550703296E-2</v>
      </c>
      <c r="E233" s="110">
        <f>Daily!R233/Daily!R234-1</f>
        <v>4.1434846266471315E-2</v>
      </c>
      <c r="F233" s="110">
        <f>Daily!V233/Daily!V234-1</f>
        <v>2.2168340838240264E-2</v>
      </c>
      <c r="G233" s="110">
        <f>Daily!Z233/Daily!Z234-1</f>
        <v>7.6045627376426506E-3</v>
      </c>
      <c r="H233" s="110">
        <f>Daily!AD233/Daily!AD234-1</f>
        <v>4.478280340349361E-3</v>
      </c>
      <c r="I233" s="110">
        <f>Daily!AH233/Daily!AH234-1</f>
        <v>-7.2033135242210999E-4</v>
      </c>
      <c r="J233" s="110">
        <f>Daily!AL233/Daily!AL234-1</f>
        <v>-1.9923907629372906E-2</v>
      </c>
    </row>
    <row r="234" spans="1:10" ht="16" x14ac:dyDescent="0.2">
      <c r="A234" s="110">
        <f>Daily!B234/Daily!B235-1</f>
        <v>9.837288451675974E-3</v>
      </c>
      <c r="B234" s="110">
        <f>(Daily!F234/Daily!F235)-1</f>
        <v>1.243913707931199E-4</v>
      </c>
      <c r="C234" s="110">
        <f>Daily!J234/Daily!J235-1</f>
        <v>1.3419199501738754E-2</v>
      </c>
      <c r="D234" s="110">
        <f>(Daily!N234/Daily!N235)-1</f>
        <v>-2.4548736462093879E-2</v>
      </c>
      <c r="E234" s="110">
        <f>Daily!R234/Daily!R235-1</f>
        <v>-1.3575967648757903E-2</v>
      </c>
      <c r="F234" s="110">
        <f>Daily!V234/Daily!V235-1</f>
        <v>-9.9451303155005943E-3</v>
      </c>
      <c r="G234" s="110">
        <f>Daily!Z234/Daily!Z235-1</f>
        <v>-3.7878787878786735E-3</v>
      </c>
      <c r="H234" s="110">
        <f>Daily!AD234/Daily!AD235-1</f>
        <v>4.4802867383508804E-4</v>
      </c>
      <c r="I234" s="110">
        <f>Daily!AH234/Daily!AH235-1</f>
        <v>1.5359297860669141E-2</v>
      </c>
      <c r="J234" s="110">
        <f>Daily!AL234/Daily!AL235-1</f>
        <v>-2.8637852689421539E-3</v>
      </c>
    </row>
    <row r="235" spans="1:10" ht="16" x14ac:dyDescent="0.2">
      <c r="A235" s="110">
        <f>Daily!B235/Daily!B236-1</f>
        <v>6.2866525920712846E-3</v>
      </c>
      <c r="B235" s="110">
        <f>(Daily!F235/Daily!F236)-1</f>
        <v>-1.8299809849449677E-2</v>
      </c>
      <c r="C235" s="110">
        <f>Daily!J235/Daily!J236-1</f>
        <v>4.2729938887400287E-3</v>
      </c>
      <c r="D235" s="110">
        <f>(Daily!N235/Daily!N236)-1</f>
        <v>4.3707611152976833E-2</v>
      </c>
      <c r="E235" s="110">
        <f>Daily!R235/Daily!R236-1</f>
        <v>-8.3070753365799277E-3</v>
      </c>
      <c r="F235" s="110">
        <f>Daily!V235/Daily!V236-1</f>
        <v>1.121257658074204E-2</v>
      </c>
      <c r="G235" s="110">
        <f>Daily!Z235/Daily!Z236-1</f>
        <v>-3.7735849056603765E-3</v>
      </c>
      <c r="H235" s="110">
        <f>Daily!AD235/Daily!AD236-1</f>
        <v>-1.107665042091277E-2</v>
      </c>
      <c r="I235" s="110">
        <f>Daily!AH235/Daily!AH236-1</f>
        <v>2.0153902528399215E-3</v>
      </c>
      <c r="J235" s="110">
        <f>Daily!AL235/Daily!AL236-1</f>
        <v>3.5837821270633619E-2</v>
      </c>
    </row>
    <row r="236" spans="1:10" ht="16" x14ac:dyDescent="0.2">
      <c r="A236" s="110">
        <f>Daily!B236/Daily!B237-1</f>
        <v>2.5870178739417771E-3</v>
      </c>
      <c r="B236" s="110">
        <f>(Daily!F236/Daily!F237)-1</f>
        <v>-4.549795953807334E-3</v>
      </c>
      <c r="C236" s="110">
        <f>Daily!J236/Daily!J237-1</f>
        <v>9.7355904518339198E-3</v>
      </c>
      <c r="D236" s="110">
        <f>(Daily!N236/Daily!N237)-1</f>
        <v>4.9841772151898667E-2</v>
      </c>
      <c r="E236" s="110">
        <f>Daily!R236/Daily!R237-1</f>
        <v>-3.3545071729353948E-3</v>
      </c>
      <c r="F236" s="110">
        <f>Daily!V236/Daily!V237-1</f>
        <v>4.4680594131143669E-2</v>
      </c>
      <c r="G236" s="110">
        <f>Daily!Z236/Daily!Z237-1</f>
        <v>5.1587301587301626E-2</v>
      </c>
      <c r="H236" s="110">
        <f>Daily!AD236/Daily!AD237-1</f>
        <v>2.3118766999093543E-2</v>
      </c>
      <c r="I236" s="110">
        <f>Daily!AH236/Daily!AH237-1</f>
        <v>2.2480329711502378E-2</v>
      </c>
      <c r="J236" s="110">
        <f>Daily!AL236/Daily!AL237-1</f>
        <v>1.0586400292038611E-2</v>
      </c>
    </row>
    <row r="237" spans="1:10" ht="16" x14ac:dyDescent="0.2">
      <c r="A237" s="110">
        <f>Daily!B237/Daily!B238-1</f>
        <v>4.109006753884481E-3</v>
      </c>
      <c r="B237" s="110">
        <f>(Daily!F237/Daily!F238)-1</f>
        <v>3.8971583220568373E-2</v>
      </c>
      <c r="C237" s="110">
        <f>Daily!J237/Daily!J238-1</f>
        <v>2.2130869344105797E-4</v>
      </c>
      <c r="D237" s="110">
        <f>(Daily!N237/Daily!N238)-1</f>
        <v>2.6807473598700282E-2</v>
      </c>
      <c r="E237" s="110">
        <f>Daily!R237/Daily!R238-1</f>
        <v>2.6747764912794958E-2</v>
      </c>
      <c r="F237" s="110">
        <f>Daily!V237/Daily!V238-1</f>
        <v>8.1568054541028001E-3</v>
      </c>
      <c r="G237" s="110">
        <f>Daily!Z237/Daily!Z238-1</f>
        <v>-7.8740157480314821E-3</v>
      </c>
      <c r="H237" s="110">
        <f>Daily!AD237/Daily!AD238-1</f>
        <v>-4.3628704678804198E-3</v>
      </c>
      <c r="I237" s="110">
        <f>Daily!AH237/Daily!AH238-1</f>
        <v>-1.2395929694727137E-2</v>
      </c>
      <c r="J237" s="110">
        <f>Daily!AL237/Daily!AL238-1</f>
        <v>5.7967467010837659E-3</v>
      </c>
    </row>
    <row r="238" spans="1:10" ht="16" x14ac:dyDescent="0.2">
      <c r="A238" s="110">
        <f>Daily!B238/Daily!B239-1</f>
        <v>1.3741262089437933E-2</v>
      </c>
      <c r="B238" s="110">
        <f>(Daily!F238/Daily!F239)-1</f>
        <v>2.2563743035312278E-2</v>
      </c>
      <c r="C238" s="110">
        <f>Daily!J238/Daily!J239-1</f>
        <v>-8.8834801009303188E-3</v>
      </c>
      <c r="D238" s="110">
        <f>(Daily!N238/Daily!N239)-1</f>
        <v>-2.0684168655529134E-2</v>
      </c>
      <c r="E238" s="110">
        <f>Daily!R238/Daily!R239-1</f>
        <v>2.7947269303201461E-2</v>
      </c>
      <c r="F238" s="110">
        <f>Daily!V238/Daily!V239-1</f>
        <v>4.066894716837699E-2</v>
      </c>
      <c r="G238" s="110">
        <f>Daily!Z238/Daily!Z239-1</f>
        <v>3.9525691699604515E-3</v>
      </c>
      <c r="H238" s="110">
        <f>Daily!AD238/Daily!AD239-1</f>
        <v>4.3819885161682226E-3</v>
      </c>
      <c r="I238" s="110">
        <f>Daily!AH238/Daily!AH239-1</f>
        <v>1.8850141376060225E-2</v>
      </c>
      <c r="J238" s="110">
        <f>Daily!AL238/Daily!AL239-1</f>
        <v>1.2744092758065095E-2</v>
      </c>
    </row>
    <row r="239" spans="1:10" ht="16" x14ac:dyDescent="0.2">
      <c r="A239" s="110">
        <f>Daily!B239/Daily!B240-1</f>
        <v>-3.3055555555555616E-2</v>
      </c>
      <c r="B239" s="110">
        <f>(Daily!F239/Daily!F240)-1</f>
        <v>-4.6846973587029273E-2</v>
      </c>
      <c r="C239" s="110">
        <f>Daily!J239/Daily!J240-1</f>
        <v>-1.575997648660532E-2</v>
      </c>
      <c r="D239" s="110">
        <f>(Daily!N239/Daily!N240)-1</f>
        <v>-4.9886621315192836E-2</v>
      </c>
      <c r="E239" s="110">
        <f>Daily!R239/Daily!R240-1</f>
        <v>-2.0512063749723253E-2</v>
      </c>
      <c r="F239" s="110">
        <f>Daily!V239/Daily!V240-1</f>
        <v>-2.5194516487588081E-2</v>
      </c>
      <c r="G239" s="110">
        <f>Daily!Z239/Daily!Z240-1</f>
        <v>-3.93700787401563E-3</v>
      </c>
      <c r="H239" s="110">
        <f>Daily!AD239/Daily!AD240-1</f>
        <v>-1.8100890207715215E-2</v>
      </c>
      <c r="I239" s="110">
        <f>Daily!AH239/Daily!AH240-1</f>
        <v>-4.1899945819035667E-2</v>
      </c>
      <c r="J239" s="110">
        <f>Daily!AL239/Daily!AL240-1</f>
        <v>-1.8415697031367584E-2</v>
      </c>
    </row>
    <row r="240" spans="1:10" ht="16" x14ac:dyDescent="0.2">
      <c r="A240" s="110">
        <f>Daily!B240/Daily!B241-1</f>
        <v>1.5467067838841553E-2</v>
      </c>
      <c r="B240" s="110">
        <f>(Daily!F240/Daily!F241)-1</f>
        <v>-2.3927222794369984E-2</v>
      </c>
      <c r="C240" s="110">
        <f>Daily!J240/Daily!J241-1</f>
        <v>-1.5089032197562746E-3</v>
      </c>
      <c r="D240" s="110">
        <f>(Daily!N240/Daily!N241)-1</f>
        <v>1.1467889908256979E-2</v>
      </c>
      <c r="E240" s="110">
        <f>Daily!R240/Daily!R241-1</f>
        <v>-4.8461707908070695E-3</v>
      </c>
      <c r="F240" s="110">
        <f>Daily!V240/Daily!V241-1</f>
        <v>2.2348484848484951E-2</v>
      </c>
      <c r="G240" s="110">
        <f>Daily!Z240/Daily!Z241-1</f>
        <v>2.4193548387096753E-2</v>
      </c>
      <c r="H240" s="110">
        <f>Daily!AD240/Daily!AD241-1</f>
        <v>-2.9585798816568198E-3</v>
      </c>
      <c r="I240" s="110">
        <f>Daily!AH240/Daily!AH241-1</f>
        <v>1.1878654970760127E-2</v>
      </c>
      <c r="J240" s="110">
        <f>Daily!AL240/Daily!AL241-1</f>
        <v>-1.5681250966274041E-3</v>
      </c>
    </row>
    <row r="241" spans="1:10" ht="16" x14ac:dyDescent="0.2">
      <c r="A241" s="110">
        <f>Daily!B241/Daily!B242-1</f>
        <v>-1.7460390780174695E-2</v>
      </c>
      <c r="B241" s="110">
        <f>(Daily!F241/Daily!F242)-1</f>
        <v>-6.5310437733404614E-3</v>
      </c>
      <c r="C241" s="110">
        <f>Daily!J241/Daily!J242-1</f>
        <v>1.144664006308016E-2</v>
      </c>
      <c r="D241" s="110">
        <f>(Daily!N241/Daily!N242)-1</f>
        <v>-4.9418604651162656E-2</v>
      </c>
      <c r="E241" s="110">
        <f>Daily!R241/Daily!R242-1</f>
        <v>-1.8662631503098326E-2</v>
      </c>
      <c r="F241" s="110">
        <f>Daily!V241/Daily!V242-1</f>
        <v>-3.5322777101096214E-2</v>
      </c>
      <c r="G241" s="110">
        <f>Daily!Z241/Daily!Z242-1</f>
        <v>-3.125E-2</v>
      </c>
      <c r="H241" s="110">
        <f>Daily!AD241/Daily!AD242-1</f>
        <v>5.9206631142694199E-4</v>
      </c>
      <c r="I241" s="110">
        <f>Daily!AH241/Daily!AH242-1</f>
        <v>-3.0303030303030165E-2</v>
      </c>
      <c r="J241" s="110">
        <f>Daily!AL241/Daily!AL242-1</f>
        <v>-1.7212936835250714E-2</v>
      </c>
    </row>
    <row r="242" spans="1:10" ht="16" x14ac:dyDescent="0.2">
      <c r="A242" s="110">
        <f>Daily!B242/Daily!B243-1</f>
        <v>-7.6549321598825548E-3</v>
      </c>
      <c r="B242" s="110">
        <f>(Daily!F242/Daily!F243)-1</f>
        <v>8.1918252410617676E-4</v>
      </c>
      <c r="C242" s="110">
        <f>Daily!J242/Daily!J243-1</f>
        <v>2.8424191011977573E-3</v>
      </c>
      <c r="D242" s="110">
        <f>(Daily!N242/Daily!N243)-1</f>
        <v>-2.4805102763997167E-2</v>
      </c>
      <c r="E242" s="110">
        <f>Daily!R242/Daily!R243-1</f>
        <v>-2.5284450063211117E-2</v>
      </c>
      <c r="F242" s="110">
        <f>Daily!V242/Daily!V243-1</f>
        <v>-1.2390232166486159E-2</v>
      </c>
      <c r="G242" s="110">
        <f>Daily!Z242/Daily!Z243-1</f>
        <v>-3.0303030303030165E-2</v>
      </c>
      <c r="H242" s="110">
        <f>Daily!AD242/Daily!AD243-1</f>
        <v>-1.8736383442265803E-2</v>
      </c>
      <c r="I242" s="110">
        <f>Daily!AH242/Daily!AH243-1</f>
        <v>-1.3806361412093793E-2</v>
      </c>
      <c r="J242" s="110">
        <f>Daily!AL242/Daily!AL243-1</f>
        <v>3.7741161630382214E-2</v>
      </c>
    </row>
    <row r="243" spans="1:10" ht="16" x14ac:dyDescent="0.2">
      <c r="A243" s="110">
        <f>Daily!B243/Daily!B244-1</f>
        <v>-8.9492572570755158E-3</v>
      </c>
      <c r="B243" s="110">
        <f>(Daily!F243/Daily!F244)-1</f>
        <v>-1.5342474961349772E-2</v>
      </c>
      <c r="C243" s="110">
        <f>Daily!J243/Daily!J244-1</f>
        <v>-1.0926932977595172E-4</v>
      </c>
      <c r="D243" s="110">
        <f>(Daily!N243/Daily!N244)-1</f>
        <v>4.9851190476190466E-2</v>
      </c>
      <c r="E243" s="110">
        <f>Daily!R243/Daily!R244-1</f>
        <v>-3.6931818181818232E-2</v>
      </c>
      <c r="F243" s="110">
        <f>Daily!V243/Daily!V244-1</f>
        <v>1.1806231742940598E-2</v>
      </c>
      <c r="G243" s="110">
        <f>Daily!Z243/Daily!Z244-1</f>
        <v>0</v>
      </c>
      <c r="H243" s="110">
        <f>Daily!AD243/Daily!AD244-1</f>
        <v>-2.0486555697823317E-2</v>
      </c>
      <c r="I243" s="110">
        <f>Daily!AH243/Daily!AH244-1</f>
        <v>1.1669024045261711E-2</v>
      </c>
      <c r="J243" s="110">
        <f>Daily!AL243/Daily!AL244-1</f>
        <v>3.4631832853630584E-2</v>
      </c>
    </row>
    <row r="244" spans="1:10" ht="16" x14ac:dyDescent="0.2">
      <c r="A244" s="110">
        <f>Daily!B244/Daily!B245-1</f>
        <v>2.6582101385067336E-2</v>
      </c>
      <c r="B244" s="110">
        <f>(Daily!F244/Daily!F245)-1</f>
        <v>3.4597865016168905E-2</v>
      </c>
      <c r="C244" s="110">
        <f>Daily!J244/Daily!J245-1</f>
        <v>-1.081314991844029E-2</v>
      </c>
      <c r="D244" s="110">
        <f>(Daily!N244/Daily!N245)-1</f>
        <v>5.0000000000000044E-2</v>
      </c>
      <c r="E244" s="110">
        <f>Daily!R244/Daily!R245-1</f>
        <v>-4.0420371867421201E-3</v>
      </c>
      <c r="F244" s="110">
        <f>Daily!V244/Daily!V245-1</f>
        <v>3.2549956013572912E-2</v>
      </c>
      <c r="G244" s="110">
        <f>Daily!Z244/Daily!Z245-1</f>
        <v>0</v>
      </c>
      <c r="H244" s="110">
        <f>Daily!AD244/Daily!AD245-1</f>
        <v>-1.7197986577181301E-2</v>
      </c>
      <c r="I244" s="110">
        <f>Daily!AH244/Daily!AH245-1</f>
        <v>-1.7677214071065706E-4</v>
      </c>
      <c r="J244" s="110">
        <f>Daily!AL244/Daily!AL245-1</f>
        <v>3.3429269878734624E-2</v>
      </c>
    </row>
    <row r="245" spans="1:10" ht="16" x14ac:dyDescent="0.2">
      <c r="A245" s="110">
        <f>Daily!B245/Daily!B246-1</f>
        <v>-2.4874943155979934E-2</v>
      </c>
      <c r="B245" s="110">
        <f>(Daily!F245/Daily!F246)-1</f>
        <v>2.6846105571438628E-3</v>
      </c>
      <c r="C245" s="110">
        <f>Daily!J245/Daily!J246-1</f>
        <v>-1.1880773521840693E-3</v>
      </c>
      <c r="D245" s="110">
        <f>(Daily!N245/Daily!N246)-1</f>
        <v>-3.9039039039038936E-2</v>
      </c>
      <c r="E245" s="110">
        <f>Daily!R245/Daily!R246-1</f>
        <v>3.3560785405932325E-2</v>
      </c>
      <c r="F245" s="110">
        <f>Daily!V245/Daily!V246-1</f>
        <v>-2.0797440315038163E-2</v>
      </c>
      <c r="G245" s="110">
        <f>Daily!Z245/Daily!Z246-1</f>
        <v>-1.8587360594795488E-2</v>
      </c>
      <c r="H245" s="110">
        <f>Daily!AD245/Daily!AD246-1</f>
        <v>4.2109864490747606E-2</v>
      </c>
      <c r="I245" s="110">
        <f>Daily!AH245/Daily!AH246-1</f>
        <v>-1.2358757062145287E-3</v>
      </c>
      <c r="J245" s="110">
        <f>Daily!AL245/Daily!AL246-1</f>
        <v>-3.8899562510127161E-2</v>
      </c>
    </row>
    <row r="246" spans="1:10" ht="16" x14ac:dyDescent="0.2">
      <c r="A246" s="110">
        <f>Daily!B246/Daily!B247-1</f>
        <v>-2.0053475935828846E-2</v>
      </c>
      <c r="B246" s="110">
        <f>(Daily!F246/Daily!F247)-1</f>
        <v>8.455953448306186E-3</v>
      </c>
      <c r="C246" s="110">
        <f>Daily!J246/Daily!J247-1</f>
        <v>-3.551442182943898E-3</v>
      </c>
      <c r="D246" s="110">
        <f>(Daily!N246/Daily!N247)-1</f>
        <v>-3.5481535119478713E-2</v>
      </c>
      <c r="E246" s="110">
        <f>Daily!R246/Daily!R247-1</f>
        <v>-1.2581643176349244E-2</v>
      </c>
      <c r="F246" s="110">
        <f>Daily!V246/Daily!V247-1</f>
        <v>2.4587063422014888E-2</v>
      </c>
      <c r="G246" s="110">
        <f>Daily!Z246/Daily!Z247-1</f>
        <v>-3.9285714285714368E-2</v>
      </c>
      <c r="H246" s="110">
        <f>Daily!AD246/Daily!AD247-1</f>
        <v>8.7501822954627606E-4</v>
      </c>
      <c r="I246" s="110">
        <f>Daily!AH246/Daily!AH247-1</f>
        <v>1.0604453870626251E-3</v>
      </c>
      <c r="J246" s="110">
        <f>Daily!AL246/Daily!AL247-1</f>
        <v>-1.5440363731668127E-2</v>
      </c>
    </row>
    <row r="247" spans="1:10" ht="16" x14ac:dyDescent="0.2">
      <c r="A247" s="110">
        <f>Daily!B247/Daily!B248-1</f>
        <v>8.2674335010783917E-3</v>
      </c>
      <c r="B247" s="110">
        <f>(Daily!F247/Daily!F248)-1</f>
        <v>-6.0458858271155158E-3</v>
      </c>
      <c r="C247" s="110">
        <f>Daily!J247/Daily!J248-1</f>
        <v>7.8091310801358116E-3</v>
      </c>
      <c r="D247" s="110">
        <f>(Daily!N247/Daily!N248)-1</f>
        <v>-6.4748201438848962E-3</v>
      </c>
      <c r="E247" s="110">
        <f>Daily!R247/Daily!R248-1</f>
        <v>-4.4490075290896103E-3</v>
      </c>
      <c r="F247" s="110">
        <f>Daily!V247/Daily!V248-1</f>
        <v>4.0677076499147091E-2</v>
      </c>
      <c r="G247" s="110">
        <f>Daily!Z247/Daily!Z248-1</f>
        <v>7.194244604316502E-3</v>
      </c>
      <c r="H247" s="110">
        <f>Daily!AD247/Daily!AD248-1</f>
        <v>1.7531044558072306E-3</v>
      </c>
      <c r="I247" s="110">
        <f>Daily!AH247/Daily!AH248-1</f>
        <v>3.3693917361234949E-3</v>
      </c>
      <c r="J247" s="110">
        <f>Daily!AL247/Daily!AL248-1</f>
        <v>2.5075511483452217E-4</v>
      </c>
    </row>
    <row r="248" spans="1:10" ht="16" x14ac:dyDescent="0.2">
      <c r="A248" s="110">
        <f>Daily!B248/Daily!B249-1</f>
        <v>-1.2468385321915076E-2</v>
      </c>
      <c r="B248" s="110">
        <f>(Daily!F248/Daily!F249)-1</f>
        <v>-2.1968442158487589E-3</v>
      </c>
      <c r="C248" s="110">
        <f>Daily!J248/Daily!J249-1</f>
        <v>2.3918466427530483E-3</v>
      </c>
      <c r="D248" s="110">
        <f>(Daily!N248/Daily!N249)-1</f>
        <v>4.9848942598187174E-2</v>
      </c>
      <c r="E248" s="110">
        <f>Daily!R248/Daily!R249-1</f>
        <v>-8.8901046296929742E-4</v>
      </c>
      <c r="F248" s="110">
        <f>Daily!V248/Daily!V249-1</f>
        <v>-6.2589646629286344E-3</v>
      </c>
      <c r="G248" s="110">
        <f>Daily!Z248/Daily!Z249-1</f>
        <v>6.1068702290076438E-2</v>
      </c>
      <c r="H248" s="110">
        <f>Daily!AD248/Daily!AD249-1</f>
        <v>-4.0739124108830627E-3</v>
      </c>
      <c r="I248" s="110">
        <f>Daily!AH248/Daily!AH249-1</f>
        <v>9.3073205655986868E-3</v>
      </c>
      <c r="J248" s="110">
        <f>Daily!AL248/Daily!AL249-1</f>
        <v>6.1755736276502882E-2</v>
      </c>
    </row>
    <row r="249" spans="1:10" ht="16" x14ac:dyDescent="0.2">
      <c r="A249" s="110">
        <f>Daily!B249/Daily!B250-1</f>
        <v>1.071845008520933E-2</v>
      </c>
      <c r="B249" s="110">
        <f>(Daily!F249/Daily!F250)-1</f>
        <v>-2.4870430275836242E-3</v>
      </c>
      <c r="C249" s="110">
        <f>Daily!J249/Daily!J250-1</f>
        <v>-4.7609185115893293E-3</v>
      </c>
      <c r="D249" s="110">
        <f>(Daily!N249/Daily!N250)-1</f>
        <v>4.9960348929421139E-2</v>
      </c>
      <c r="E249" s="110">
        <f>Daily!R249/Daily!R250-1</f>
        <v>1.7464514333425996E-2</v>
      </c>
      <c r="F249" s="110">
        <f>Daily!V249/Daily!V250-1</f>
        <v>1.6973876143747457E-2</v>
      </c>
      <c r="G249" s="110">
        <f>Daily!Z249/Daily!Z250-1</f>
        <v>-9.027777777777779E-2</v>
      </c>
      <c r="H249" s="110">
        <f>Daily!AD249/Daily!AD250-1</f>
        <v>4.5308389359834944E-3</v>
      </c>
      <c r="I249" s="110">
        <f>Daily!AH249/Daily!AH250-1</f>
        <v>9.2124277456648862E-3</v>
      </c>
      <c r="J249" s="110">
        <f>Daily!AL249/Daily!AL250-1</f>
        <v>3.7087239730411614E-2</v>
      </c>
    </row>
    <row r="250" spans="1:10" ht="16" x14ac:dyDescent="0.2">
      <c r="A250" s="110">
        <f>Daily!B250/Daily!B251-1</f>
        <v>-4.4826967903888182E-4</v>
      </c>
      <c r="B250" s="110">
        <f>(Daily!F250/Daily!F251)-1</f>
        <v>1.1629748227387049E-2</v>
      </c>
      <c r="C250" s="110">
        <f>Daily!J250/Daily!J251-1</f>
        <v>2.1647310386474494E-4</v>
      </c>
      <c r="D250" s="110">
        <f>(Daily!N250/Daily!N251)-1</f>
        <v>4.995836802664444E-2</v>
      </c>
      <c r="E250" s="110">
        <f>Daily!R250/Daily!R251-1</f>
        <v>-1.7433513365693543E-2</v>
      </c>
      <c r="F250" s="110">
        <f>Daily!V250/Daily!V251-1</f>
        <v>-1.0367454068241466E-2</v>
      </c>
      <c r="G250" s="110">
        <f>Daily!Z250/Daily!Z251-1</f>
        <v>0.11627906976744184</v>
      </c>
      <c r="H250" s="110">
        <f>Daily!AD250/Daily!AD251-1</f>
        <v>1.0038382049011085E-2</v>
      </c>
      <c r="I250" s="110">
        <f>Daily!AH250/Daily!AH251-1</f>
        <v>0</v>
      </c>
      <c r="J250" s="110">
        <f>Daily!AL250/Daily!AL251-1</f>
        <v>-3.3315943365322731E-2</v>
      </c>
    </row>
    <row r="251" spans="1:10" ht="13" x14ac:dyDescent="0.15">
      <c r="A251" s="29"/>
      <c r="B251" s="29"/>
      <c r="C251" s="29"/>
      <c r="D251" s="29"/>
    </row>
    <row r="252" spans="1:10" ht="13" x14ac:dyDescent="0.15">
      <c r="A252" s="29"/>
      <c r="B252" s="29"/>
      <c r="C252" s="29"/>
      <c r="D252" s="29"/>
    </row>
    <row r="253" spans="1:10" ht="13" x14ac:dyDescent="0.15">
      <c r="A253" s="29"/>
      <c r="B253" s="29"/>
      <c r="C253" s="29"/>
      <c r="D253" s="29"/>
    </row>
    <row r="254" spans="1:10" ht="13" x14ac:dyDescent="0.15">
      <c r="A254" s="29"/>
      <c r="B254" s="29"/>
      <c r="C254" s="29"/>
      <c r="D254" s="29"/>
    </row>
    <row r="255" spans="1:10" ht="13" x14ac:dyDescent="0.15">
      <c r="A255" s="29"/>
      <c r="B255" s="29"/>
      <c r="C255" s="29"/>
      <c r="D255" s="29"/>
    </row>
    <row r="256" spans="1:10" ht="13" x14ac:dyDescent="0.15">
      <c r="A256" s="29"/>
      <c r="B256" s="29"/>
      <c r="C256" s="29"/>
      <c r="D256" s="29"/>
    </row>
    <row r="257" spans="1:4" ht="13" x14ac:dyDescent="0.15">
      <c r="A257" s="29"/>
      <c r="B257" s="29"/>
      <c r="C257" s="29"/>
      <c r="D257" s="29"/>
    </row>
    <row r="258" spans="1:4" ht="13" x14ac:dyDescent="0.15">
      <c r="A258" s="29"/>
      <c r="B258" s="29"/>
      <c r="C258" s="29"/>
      <c r="D258" s="29"/>
    </row>
    <row r="259" spans="1:4" ht="13" x14ac:dyDescent="0.15">
      <c r="A259" s="29"/>
      <c r="B259" s="29"/>
      <c r="C259" s="29"/>
      <c r="D259" s="29"/>
    </row>
    <row r="260" spans="1:4" ht="13" x14ac:dyDescent="0.15">
      <c r="A260" s="29"/>
      <c r="B260" s="29"/>
      <c r="C260" s="29"/>
      <c r="D260" s="29"/>
    </row>
    <row r="261" spans="1:4" ht="13" x14ac:dyDescent="0.15">
      <c r="A261" s="29"/>
      <c r="B261" s="29"/>
      <c r="C261" s="29"/>
      <c r="D261" s="29"/>
    </row>
    <row r="262" spans="1:4" ht="13" x14ac:dyDescent="0.15">
      <c r="A262" s="29"/>
      <c r="B262" s="29"/>
      <c r="C262" s="29"/>
      <c r="D262" s="29"/>
    </row>
    <row r="263" spans="1:4" ht="13" x14ac:dyDescent="0.15">
      <c r="A263" s="29"/>
      <c r="B263" s="29"/>
      <c r="C263" s="29"/>
      <c r="D263" s="29"/>
    </row>
    <row r="264" spans="1:4" ht="13" x14ac:dyDescent="0.15">
      <c r="A264" s="29"/>
      <c r="B264" s="29"/>
      <c r="C264" s="29"/>
      <c r="D264" s="29"/>
    </row>
    <row r="265" spans="1:4" ht="13" x14ac:dyDescent="0.15">
      <c r="A265" s="29"/>
      <c r="B265" s="29"/>
      <c r="C265" s="29"/>
      <c r="D265" s="29"/>
    </row>
    <row r="266" spans="1:4" ht="13" x14ac:dyDescent="0.15">
      <c r="A266" s="29"/>
      <c r="B266" s="29"/>
      <c r="C266" s="29"/>
      <c r="D266" s="29"/>
    </row>
    <row r="267" spans="1:4" ht="13" x14ac:dyDescent="0.15">
      <c r="A267" s="29"/>
      <c r="B267" s="29"/>
      <c r="C267" s="29"/>
      <c r="D267" s="29"/>
    </row>
    <row r="268" spans="1:4" ht="13" x14ac:dyDescent="0.15">
      <c r="A268" s="29"/>
      <c r="B268" s="29"/>
      <c r="C268" s="29"/>
      <c r="D268" s="29"/>
    </row>
    <row r="269" spans="1:4" ht="13" x14ac:dyDescent="0.15">
      <c r="A269" s="29"/>
      <c r="B269" s="29"/>
      <c r="C269" s="29"/>
      <c r="D269" s="29"/>
    </row>
    <row r="270" spans="1:4" ht="13" x14ac:dyDescent="0.15">
      <c r="A270" s="29"/>
      <c r="B270" s="29"/>
      <c r="C270" s="29"/>
      <c r="D270" s="29"/>
    </row>
    <row r="271" spans="1:4" ht="13" x14ac:dyDescent="0.15">
      <c r="A271" s="29"/>
      <c r="B271" s="29"/>
      <c r="C271" s="29"/>
      <c r="D271" s="29"/>
    </row>
    <row r="272" spans="1:4" ht="13" x14ac:dyDescent="0.15">
      <c r="A272" s="29"/>
      <c r="B272" s="29"/>
      <c r="C272" s="29"/>
      <c r="D272" s="29"/>
    </row>
    <row r="273" spans="1:4" ht="13" x14ac:dyDescent="0.15">
      <c r="A273" s="29"/>
      <c r="B273" s="29"/>
      <c r="C273" s="29"/>
      <c r="D273" s="29"/>
    </row>
    <row r="274" spans="1:4" ht="13" x14ac:dyDescent="0.15">
      <c r="A274" s="29"/>
      <c r="B274" s="29"/>
      <c r="C274" s="29"/>
      <c r="D274" s="29"/>
    </row>
    <row r="275" spans="1:4" ht="13" x14ac:dyDescent="0.15">
      <c r="A275" s="29"/>
      <c r="B275" s="29"/>
      <c r="C275" s="29"/>
      <c r="D275" s="29"/>
    </row>
    <row r="276" spans="1:4" ht="13" x14ac:dyDescent="0.15">
      <c r="A276" s="29"/>
      <c r="B276" s="29"/>
      <c r="C276" s="29"/>
      <c r="D276" s="29"/>
    </row>
    <row r="277" spans="1:4" ht="13" x14ac:dyDescent="0.15">
      <c r="A277" s="29"/>
      <c r="B277" s="29"/>
      <c r="C277" s="29"/>
      <c r="D277" s="29"/>
    </row>
    <row r="278" spans="1:4" ht="13" x14ac:dyDescent="0.15">
      <c r="A278" s="29"/>
      <c r="B278" s="29"/>
      <c r="C278" s="29"/>
      <c r="D278" s="29"/>
    </row>
    <row r="279" spans="1:4" ht="13" x14ac:dyDescent="0.15">
      <c r="A279" s="29"/>
      <c r="B279" s="29"/>
      <c r="C279" s="29"/>
      <c r="D279" s="29"/>
    </row>
    <row r="280" spans="1:4" ht="13" x14ac:dyDescent="0.15">
      <c r="A280" s="29"/>
      <c r="B280" s="29"/>
      <c r="C280" s="29"/>
      <c r="D280" s="29"/>
    </row>
    <row r="281" spans="1:4" ht="13" x14ac:dyDescent="0.15">
      <c r="A281" s="29"/>
      <c r="B281" s="29"/>
      <c r="C281" s="29"/>
      <c r="D281" s="29"/>
    </row>
    <row r="282" spans="1:4" ht="13" x14ac:dyDescent="0.15">
      <c r="A282" s="29"/>
      <c r="B282" s="29"/>
      <c r="C282" s="29"/>
      <c r="D282" s="29"/>
    </row>
    <row r="283" spans="1:4" ht="13" x14ac:dyDescent="0.15">
      <c r="A283" s="29"/>
      <c r="B283" s="29"/>
      <c r="C283" s="29"/>
      <c r="D283" s="29"/>
    </row>
    <row r="284" spans="1:4" ht="13" x14ac:dyDescent="0.15">
      <c r="A284" s="29"/>
      <c r="B284" s="29"/>
      <c r="C284" s="29"/>
      <c r="D284" s="29"/>
    </row>
    <row r="285" spans="1:4" ht="13" x14ac:dyDescent="0.15">
      <c r="A285" s="29"/>
      <c r="B285" s="29"/>
      <c r="C285" s="29"/>
      <c r="D285" s="29"/>
    </row>
    <row r="286" spans="1:4" ht="13" x14ac:dyDescent="0.15">
      <c r="A286" s="29"/>
      <c r="B286" s="29"/>
      <c r="C286" s="29"/>
      <c r="D286" s="29"/>
    </row>
    <row r="287" spans="1:4" ht="13" x14ac:dyDescent="0.15">
      <c r="A287" s="29"/>
      <c r="B287" s="29"/>
      <c r="C287" s="29"/>
      <c r="D287" s="29"/>
    </row>
    <row r="288" spans="1:4" ht="13" x14ac:dyDescent="0.15">
      <c r="A288" s="29"/>
      <c r="B288" s="29"/>
      <c r="C288" s="29"/>
      <c r="D288" s="29"/>
    </row>
    <row r="289" spans="1:4" ht="13" x14ac:dyDescent="0.15">
      <c r="A289" s="29"/>
      <c r="B289" s="29"/>
      <c r="C289" s="29"/>
      <c r="D289" s="29"/>
    </row>
    <row r="290" spans="1:4" ht="13" x14ac:dyDescent="0.15">
      <c r="A290" s="29"/>
      <c r="B290" s="29"/>
      <c r="C290" s="29"/>
      <c r="D290" s="29"/>
    </row>
    <row r="291" spans="1:4" ht="13" x14ac:dyDescent="0.15">
      <c r="A291" s="29"/>
      <c r="B291" s="29"/>
      <c r="C291" s="29"/>
      <c r="D291" s="29"/>
    </row>
    <row r="292" spans="1:4" ht="13" x14ac:dyDescent="0.15">
      <c r="A292" s="29"/>
      <c r="B292" s="29"/>
      <c r="C292" s="29"/>
      <c r="D292" s="29"/>
    </row>
    <row r="293" spans="1:4" ht="13" x14ac:dyDescent="0.15">
      <c r="A293" s="29"/>
      <c r="B293" s="29"/>
      <c r="C293" s="29"/>
      <c r="D293" s="29"/>
    </row>
    <row r="294" spans="1:4" ht="13" x14ac:dyDescent="0.15">
      <c r="A294" s="29"/>
      <c r="B294" s="29"/>
      <c r="C294" s="29"/>
      <c r="D294" s="29"/>
    </row>
    <row r="295" spans="1:4" ht="13" x14ac:dyDescent="0.15">
      <c r="A295" s="29"/>
      <c r="B295" s="29"/>
      <c r="C295" s="29"/>
      <c r="D295" s="29"/>
    </row>
    <row r="296" spans="1:4" ht="13" x14ac:dyDescent="0.15">
      <c r="A296" s="29"/>
      <c r="B296" s="29"/>
      <c r="C296" s="29"/>
      <c r="D296" s="29"/>
    </row>
    <row r="297" spans="1:4" ht="13" x14ac:dyDescent="0.15">
      <c r="A297" s="29"/>
      <c r="B297" s="29"/>
      <c r="C297" s="29"/>
      <c r="D297" s="29"/>
    </row>
    <row r="298" spans="1:4" ht="13" x14ac:dyDescent="0.15">
      <c r="A298" s="29"/>
      <c r="B298" s="29"/>
      <c r="C298" s="29"/>
      <c r="D298" s="29"/>
    </row>
    <row r="299" spans="1:4" ht="13" x14ac:dyDescent="0.15">
      <c r="A299" s="29"/>
      <c r="B299" s="29"/>
      <c r="C299" s="29"/>
      <c r="D299" s="29"/>
    </row>
    <row r="300" spans="1:4" ht="13" x14ac:dyDescent="0.15">
      <c r="A300" s="29"/>
      <c r="B300" s="29"/>
      <c r="C300" s="29"/>
      <c r="D300" s="29"/>
    </row>
    <row r="301" spans="1:4" ht="13" x14ac:dyDescent="0.15">
      <c r="A301" s="29"/>
      <c r="B301" s="29"/>
      <c r="C301" s="29"/>
      <c r="D301" s="29"/>
    </row>
    <row r="302" spans="1:4" ht="13" x14ac:dyDescent="0.15">
      <c r="A302" s="29"/>
      <c r="B302" s="29"/>
      <c r="C302" s="29"/>
      <c r="D302" s="29"/>
    </row>
    <row r="303" spans="1:4" ht="13" x14ac:dyDescent="0.15">
      <c r="A303" s="29"/>
      <c r="B303" s="29"/>
      <c r="C303" s="29"/>
      <c r="D303" s="29"/>
    </row>
    <row r="304" spans="1:4" ht="13" x14ac:dyDescent="0.15">
      <c r="A304" s="29"/>
      <c r="B304" s="29"/>
      <c r="C304" s="29"/>
      <c r="D304" s="29"/>
    </row>
    <row r="305" spans="1:4" ht="13" x14ac:dyDescent="0.15">
      <c r="A305" s="29"/>
      <c r="B305" s="29"/>
      <c r="C305" s="29"/>
      <c r="D305" s="29"/>
    </row>
    <row r="306" spans="1:4" ht="13" x14ac:dyDescent="0.15">
      <c r="A306" s="29"/>
      <c r="B306" s="29"/>
      <c r="C306" s="29"/>
      <c r="D306" s="29"/>
    </row>
    <row r="307" spans="1:4" ht="13" x14ac:dyDescent="0.15">
      <c r="A307" s="29"/>
      <c r="B307" s="29"/>
      <c r="C307" s="29"/>
      <c r="D307" s="29"/>
    </row>
    <row r="308" spans="1:4" ht="13" x14ac:dyDescent="0.15">
      <c r="A308" s="29"/>
      <c r="B308" s="29"/>
      <c r="C308" s="29"/>
      <c r="D308" s="29"/>
    </row>
    <row r="309" spans="1:4" ht="13" x14ac:dyDescent="0.15">
      <c r="A309" s="29"/>
      <c r="B309" s="29"/>
      <c r="C309" s="29"/>
      <c r="D309" s="29"/>
    </row>
    <row r="310" spans="1:4" ht="13" x14ac:dyDescent="0.15">
      <c r="A310" s="29"/>
      <c r="B310" s="29"/>
      <c r="C310" s="29"/>
      <c r="D310" s="29"/>
    </row>
    <row r="311" spans="1:4" ht="13" x14ac:dyDescent="0.15">
      <c r="A311" s="29"/>
      <c r="B311" s="29"/>
      <c r="C311" s="29"/>
      <c r="D311" s="29"/>
    </row>
    <row r="312" spans="1:4" ht="13" x14ac:dyDescent="0.15">
      <c r="A312" s="29"/>
      <c r="B312" s="29"/>
      <c r="C312" s="29"/>
      <c r="D312" s="29"/>
    </row>
    <row r="313" spans="1:4" ht="13" x14ac:dyDescent="0.15">
      <c r="A313" s="29"/>
      <c r="B313" s="29"/>
      <c r="C313" s="29"/>
      <c r="D313" s="29"/>
    </row>
    <row r="314" spans="1:4" ht="13" x14ac:dyDescent="0.15">
      <c r="A314" s="29"/>
      <c r="B314" s="29"/>
      <c r="C314" s="29"/>
      <c r="D314" s="29"/>
    </row>
    <row r="315" spans="1:4" ht="13" x14ac:dyDescent="0.15">
      <c r="A315" s="29"/>
      <c r="B315" s="29"/>
      <c r="C315" s="29"/>
      <c r="D315" s="29"/>
    </row>
    <row r="316" spans="1:4" ht="13" x14ac:dyDescent="0.15">
      <c r="A316" s="29"/>
      <c r="B316" s="29"/>
      <c r="C316" s="29"/>
      <c r="D316" s="29"/>
    </row>
    <row r="317" spans="1:4" ht="13" x14ac:dyDescent="0.15">
      <c r="A317" s="29"/>
      <c r="B317" s="29"/>
      <c r="C317" s="29"/>
      <c r="D317" s="29"/>
    </row>
    <row r="318" spans="1:4" ht="13" x14ac:dyDescent="0.15">
      <c r="A318" s="29"/>
      <c r="B318" s="29"/>
      <c r="C318" s="29"/>
      <c r="D318" s="29"/>
    </row>
    <row r="319" spans="1:4" ht="13" x14ac:dyDescent="0.15">
      <c r="A319" s="29"/>
      <c r="B319" s="29"/>
      <c r="C319" s="29"/>
      <c r="D319" s="29"/>
    </row>
    <row r="320" spans="1:4" ht="13" x14ac:dyDescent="0.15">
      <c r="A320" s="29"/>
      <c r="B320" s="29"/>
      <c r="C320" s="29"/>
      <c r="D320" s="29"/>
    </row>
    <row r="321" spans="1:4" ht="13" x14ac:dyDescent="0.15">
      <c r="A321" s="29"/>
      <c r="B321" s="29"/>
      <c r="C321" s="29"/>
      <c r="D321" s="29"/>
    </row>
    <row r="322" spans="1:4" ht="13" x14ac:dyDescent="0.15">
      <c r="A322" s="29"/>
      <c r="B322" s="29"/>
      <c r="C322" s="29"/>
      <c r="D322" s="29"/>
    </row>
    <row r="323" spans="1:4" ht="13" x14ac:dyDescent="0.15">
      <c r="A323" s="29"/>
      <c r="B323" s="29"/>
      <c r="C323" s="29"/>
      <c r="D323" s="29"/>
    </row>
    <row r="324" spans="1:4" ht="13" x14ac:dyDescent="0.15">
      <c r="A324" s="29"/>
      <c r="B324" s="29"/>
      <c r="C324" s="29"/>
      <c r="D324" s="29"/>
    </row>
    <row r="325" spans="1:4" ht="13" x14ac:dyDescent="0.15">
      <c r="A325" s="29"/>
      <c r="B325" s="29"/>
      <c r="C325" s="29"/>
      <c r="D325" s="29"/>
    </row>
    <row r="326" spans="1:4" ht="13" x14ac:dyDescent="0.15">
      <c r="A326" s="29"/>
      <c r="B326" s="29"/>
      <c r="C326" s="29"/>
      <c r="D326" s="29"/>
    </row>
    <row r="327" spans="1:4" ht="13" x14ac:dyDescent="0.15">
      <c r="A327" s="29"/>
      <c r="B327" s="29"/>
      <c r="C327" s="29"/>
      <c r="D327" s="29"/>
    </row>
    <row r="328" spans="1:4" ht="13" x14ac:dyDescent="0.15">
      <c r="A328" s="29"/>
      <c r="B328" s="29"/>
      <c r="C328" s="29"/>
      <c r="D328" s="29"/>
    </row>
    <row r="329" spans="1:4" ht="13" x14ac:dyDescent="0.15">
      <c r="A329" s="29"/>
      <c r="B329" s="29"/>
      <c r="C329" s="29"/>
      <c r="D329" s="29"/>
    </row>
    <row r="330" spans="1:4" ht="13" x14ac:dyDescent="0.15">
      <c r="A330" s="29"/>
      <c r="B330" s="29"/>
      <c r="C330" s="29"/>
      <c r="D330" s="29"/>
    </row>
    <row r="331" spans="1:4" ht="13" x14ac:dyDescent="0.15">
      <c r="A331" s="29"/>
      <c r="B331" s="29"/>
      <c r="C331" s="29"/>
      <c r="D331" s="29"/>
    </row>
    <row r="332" spans="1:4" ht="13" x14ac:dyDescent="0.15">
      <c r="A332" s="29"/>
      <c r="B332" s="29"/>
      <c r="C332" s="29"/>
      <c r="D332" s="29"/>
    </row>
    <row r="333" spans="1:4" ht="13" x14ac:dyDescent="0.15">
      <c r="A333" s="29"/>
      <c r="B333" s="29"/>
      <c r="C333" s="29"/>
      <c r="D333" s="29"/>
    </row>
    <row r="334" spans="1:4" ht="13" x14ac:dyDescent="0.15">
      <c r="A334" s="29"/>
      <c r="B334" s="29"/>
      <c r="C334" s="29"/>
      <c r="D334" s="29"/>
    </row>
    <row r="335" spans="1:4" ht="13" x14ac:dyDescent="0.15">
      <c r="A335" s="29"/>
      <c r="B335" s="29"/>
      <c r="C335" s="29"/>
      <c r="D335" s="29"/>
    </row>
    <row r="336" spans="1:4" ht="13" x14ac:dyDescent="0.15">
      <c r="A336" s="29"/>
      <c r="B336" s="29"/>
      <c r="C336" s="29"/>
      <c r="D336" s="29"/>
    </row>
    <row r="337" spans="1:4" ht="13" x14ac:dyDescent="0.15">
      <c r="A337" s="29"/>
      <c r="B337" s="29"/>
      <c r="C337" s="29"/>
      <c r="D337" s="29"/>
    </row>
    <row r="338" spans="1:4" ht="13" x14ac:dyDescent="0.15">
      <c r="A338" s="29"/>
      <c r="B338" s="29"/>
      <c r="C338" s="29"/>
      <c r="D338" s="29"/>
    </row>
    <row r="339" spans="1:4" ht="13" x14ac:dyDescent="0.15">
      <c r="A339" s="29"/>
      <c r="B339" s="29"/>
      <c r="C339" s="29"/>
      <c r="D339" s="29"/>
    </row>
    <row r="340" spans="1:4" ht="13" x14ac:dyDescent="0.15">
      <c r="A340" s="29"/>
      <c r="B340" s="29"/>
      <c r="C340" s="29"/>
      <c r="D340" s="29"/>
    </row>
    <row r="341" spans="1:4" ht="13" x14ac:dyDescent="0.15">
      <c r="A341" s="29"/>
      <c r="B341" s="29"/>
      <c r="C341" s="29"/>
      <c r="D341" s="29"/>
    </row>
    <row r="342" spans="1:4" ht="13" x14ac:dyDescent="0.15">
      <c r="A342" s="29"/>
      <c r="B342" s="29"/>
      <c r="C342" s="29"/>
      <c r="D342" s="29"/>
    </row>
    <row r="343" spans="1:4" ht="13" x14ac:dyDescent="0.15">
      <c r="A343" s="29"/>
      <c r="B343" s="29"/>
      <c r="C343" s="29"/>
      <c r="D343" s="29"/>
    </row>
    <row r="344" spans="1:4" ht="13" x14ac:dyDescent="0.15">
      <c r="A344" s="29"/>
      <c r="B344" s="29"/>
      <c r="C344" s="29"/>
      <c r="D344" s="29"/>
    </row>
    <row r="345" spans="1:4" ht="13" x14ac:dyDescent="0.15">
      <c r="A345" s="29"/>
      <c r="B345" s="29"/>
      <c r="C345" s="29"/>
      <c r="D345" s="29"/>
    </row>
    <row r="346" spans="1:4" ht="13" x14ac:dyDescent="0.15">
      <c r="A346" s="29"/>
      <c r="B346" s="29"/>
      <c r="C346" s="29"/>
      <c r="D346" s="29"/>
    </row>
    <row r="347" spans="1:4" ht="13" x14ac:dyDescent="0.15">
      <c r="A347" s="29"/>
      <c r="B347" s="29"/>
      <c r="C347" s="29"/>
      <c r="D347" s="29"/>
    </row>
    <row r="348" spans="1:4" ht="13" x14ac:dyDescent="0.15">
      <c r="A348" s="29"/>
      <c r="B348" s="29"/>
      <c r="C348" s="29"/>
      <c r="D348" s="29"/>
    </row>
    <row r="349" spans="1:4" ht="13" x14ac:dyDescent="0.15">
      <c r="A349" s="29"/>
      <c r="B349" s="29"/>
      <c r="C349" s="29"/>
      <c r="D349" s="29"/>
    </row>
    <row r="350" spans="1:4" ht="13" x14ac:dyDescent="0.15">
      <c r="A350" s="29"/>
      <c r="B350" s="29"/>
      <c r="C350" s="29"/>
      <c r="D350" s="29"/>
    </row>
    <row r="351" spans="1:4" ht="13" x14ac:dyDescent="0.15">
      <c r="A351" s="29"/>
      <c r="B351" s="29"/>
      <c r="C351" s="29"/>
      <c r="D351" s="29"/>
    </row>
    <row r="352" spans="1:4" ht="13" x14ac:dyDescent="0.15">
      <c r="A352" s="29"/>
      <c r="B352" s="29"/>
      <c r="C352" s="29"/>
      <c r="D352" s="29"/>
    </row>
    <row r="353" spans="1:4" ht="13" x14ac:dyDescent="0.15">
      <c r="A353" s="29"/>
      <c r="B353" s="29"/>
      <c r="C353" s="29"/>
      <c r="D353" s="29"/>
    </row>
    <row r="354" spans="1:4" ht="13" x14ac:dyDescent="0.15">
      <c r="A354" s="29"/>
      <c r="B354" s="29"/>
      <c r="C354" s="29"/>
      <c r="D354" s="29"/>
    </row>
    <row r="355" spans="1:4" ht="13" x14ac:dyDescent="0.15">
      <c r="A355" s="29"/>
      <c r="B355" s="29"/>
      <c r="C355" s="29"/>
      <c r="D355" s="29"/>
    </row>
    <row r="356" spans="1:4" ht="13" x14ac:dyDescent="0.15">
      <c r="A356" s="29"/>
      <c r="B356" s="29"/>
      <c r="C356" s="29"/>
      <c r="D356" s="29"/>
    </row>
    <row r="357" spans="1:4" ht="13" x14ac:dyDescent="0.15">
      <c r="A357" s="29"/>
      <c r="B357" s="29"/>
      <c r="C357" s="29"/>
      <c r="D357" s="29"/>
    </row>
    <row r="358" spans="1:4" ht="13" x14ac:dyDescent="0.15">
      <c r="A358" s="29"/>
      <c r="B358" s="29"/>
      <c r="C358" s="29"/>
      <c r="D358" s="29"/>
    </row>
    <row r="359" spans="1:4" ht="13" x14ac:dyDescent="0.15">
      <c r="A359" s="29"/>
      <c r="B359" s="29"/>
      <c r="C359" s="29"/>
      <c r="D359" s="29"/>
    </row>
    <row r="360" spans="1:4" ht="13" x14ac:dyDescent="0.15">
      <c r="A360" s="29"/>
      <c r="B360" s="29"/>
      <c r="C360" s="29"/>
      <c r="D360" s="29"/>
    </row>
    <row r="361" spans="1:4" ht="13" x14ac:dyDescent="0.15">
      <c r="A361" s="29"/>
      <c r="B361" s="29"/>
      <c r="C361" s="29"/>
      <c r="D361" s="29"/>
    </row>
    <row r="362" spans="1:4" ht="13" x14ac:dyDescent="0.15">
      <c r="A362" s="29"/>
      <c r="B362" s="29"/>
      <c r="C362" s="29"/>
      <c r="D362" s="29"/>
    </row>
    <row r="363" spans="1:4" ht="13" x14ac:dyDescent="0.15">
      <c r="A363" s="29"/>
      <c r="B363" s="29"/>
      <c r="C363" s="29"/>
      <c r="D363" s="29"/>
    </row>
    <row r="364" spans="1:4" ht="13" x14ac:dyDescent="0.15">
      <c r="A364" s="29"/>
      <c r="B364" s="29"/>
      <c r="C364" s="29"/>
      <c r="D364" s="29"/>
    </row>
    <row r="365" spans="1:4" ht="13" x14ac:dyDescent="0.15">
      <c r="A365" s="29"/>
      <c r="B365" s="29"/>
      <c r="C365" s="29"/>
      <c r="D365" s="29"/>
    </row>
    <row r="366" spans="1:4" ht="13" x14ac:dyDescent="0.15">
      <c r="A366" s="29"/>
      <c r="B366" s="29"/>
      <c r="C366" s="29"/>
      <c r="D366" s="29"/>
    </row>
    <row r="367" spans="1:4" ht="13" x14ac:dyDescent="0.15">
      <c r="A367" s="29"/>
      <c r="B367" s="29"/>
      <c r="C367" s="29"/>
      <c r="D367" s="29"/>
    </row>
    <row r="368" spans="1:4" ht="13" x14ac:dyDescent="0.15">
      <c r="A368" s="29"/>
      <c r="B368" s="29"/>
      <c r="C368" s="29"/>
      <c r="D368" s="29"/>
    </row>
    <row r="369" spans="1:4" ht="13" x14ac:dyDescent="0.15">
      <c r="A369" s="29"/>
      <c r="B369" s="29"/>
      <c r="C369" s="29"/>
      <c r="D369" s="29"/>
    </row>
    <row r="370" spans="1:4" ht="13" x14ac:dyDescent="0.15">
      <c r="A370" s="29"/>
      <c r="B370" s="29"/>
      <c r="C370" s="29"/>
      <c r="D370" s="29"/>
    </row>
    <row r="371" spans="1:4" ht="13" x14ac:dyDescent="0.15">
      <c r="A371" s="29"/>
      <c r="B371" s="29"/>
      <c r="C371" s="29"/>
      <c r="D371" s="29"/>
    </row>
    <row r="372" spans="1:4" ht="13" x14ac:dyDescent="0.15">
      <c r="A372" s="29"/>
      <c r="B372" s="29"/>
      <c r="C372" s="29"/>
      <c r="D372" s="29"/>
    </row>
    <row r="373" spans="1:4" ht="13" x14ac:dyDescent="0.15">
      <c r="A373" s="29"/>
      <c r="B373" s="29"/>
      <c r="C373" s="29"/>
      <c r="D373" s="29"/>
    </row>
    <row r="374" spans="1:4" ht="13" x14ac:dyDescent="0.15">
      <c r="A374" s="29"/>
      <c r="B374" s="29"/>
      <c r="C374" s="29"/>
      <c r="D374" s="29"/>
    </row>
    <row r="375" spans="1:4" ht="13" x14ac:dyDescent="0.15">
      <c r="A375" s="29"/>
      <c r="B375" s="29"/>
      <c r="C375" s="29"/>
      <c r="D375" s="29"/>
    </row>
    <row r="376" spans="1:4" ht="13" x14ac:dyDescent="0.15">
      <c r="A376" s="29"/>
      <c r="B376" s="29"/>
      <c r="C376" s="29"/>
      <c r="D376" s="29"/>
    </row>
    <row r="377" spans="1:4" ht="13" x14ac:dyDescent="0.15">
      <c r="A377" s="29"/>
      <c r="B377" s="29"/>
      <c r="C377" s="29"/>
      <c r="D377" s="29"/>
    </row>
    <row r="378" spans="1:4" ht="13" x14ac:dyDescent="0.15">
      <c r="A378" s="29"/>
      <c r="B378" s="29"/>
      <c r="C378" s="29"/>
      <c r="D378" s="29"/>
    </row>
    <row r="379" spans="1:4" ht="13" x14ac:dyDescent="0.15">
      <c r="A379" s="29"/>
      <c r="B379" s="29"/>
      <c r="C379" s="29"/>
      <c r="D379" s="29"/>
    </row>
    <row r="380" spans="1:4" ht="13" x14ac:dyDescent="0.15">
      <c r="A380" s="29"/>
      <c r="B380" s="29"/>
      <c r="C380" s="29"/>
      <c r="D380" s="29"/>
    </row>
    <row r="381" spans="1:4" ht="13" x14ac:dyDescent="0.15">
      <c r="A381" s="29"/>
      <c r="B381" s="29"/>
      <c r="C381" s="29"/>
      <c r="D381" s="29"/>
    </row>
    <row r="382" spans="1:4" ht="13" x14ac:dyDescent="0.15">
      <c r="A382" s="29"/>
      <c r="B382" s="29"/>
      <c r="C382" s="29"/>
      <c r="D382" s="29"/>
    </row>
    <row r="383" spans="1:4" ht="13" x14ac:dyDescent="0.15">
      <c r="A383" s="29"/>
      <c r="B383" s="29"/>
      <c r="C383" s="29"/>
      <c r="D383" s="29"/>
    </row>
    <row r="384" spans="1:4" ht="13" x14ac:dyDescent="0.15">
      <c r="A384" s="29"/>
      <c r="B384" s="29"/>
      <c r="C384" s="29"/>
      <c r="D384" s="29"/>
    </row>
    <row r="385" spans="1:4" ht="13" x14ac:dyDescent="0.15">
      <c r="A385" s="29"/>
      <c r="B385" s="29"/>
      <c r="C385" s="29"/>
      <c r="D385" s="29"/>
    </row>
    <row r="386" spans="1:4" ht="13" x14ac:dyDescent="0.15">
      <c r="A386" s="29"/>
      <c r="B386" s="29"/>
      <c r="C386" s="29"/>
      <c r="D386" s="29"/>
    </row>
    <row r="387" spans="1:4" ht="13" x14ac:dyDescent="0.15">
      <c r="A387" s="29"/>
      <c r="B387" s="29"/>
      <c r="C387" s="29"/>
      <c r="D387" s="29"/>
    </row>
    <row r="388" spans="1:4" ht="13" x14ac:dyDescent="0.15">
      <c r="A388" s="29"/>
      <c r="B388" s="29"/>
      <c r="C388" s="29"/>
      <c r="D388" s="29"/>
    </row>
    <row r="389" spans="1:4" ht="13" x14ac:dyDescent="0.15">
      <c r="A389" s="29"/>
      <c r="B389" s="29"/>
      <c r="C389" s="29"/>
      <c r="D389" s="29"/>
    </row>
    <row r="390" spans="1:4" ht="13" x14ac:dyDescent="0.15">
      <c r="A390" s="29"/>
      <c r="B390" s="29"/>
      <c r="C390" s="29"/>
      <c r="D390" s="29"/>
    </row>
    <row r="391" spans="1:4" ht="13" x14ac:dyDescent="0.15">
      <c r="A391" s="29"/>
      <c r="B391" s="29"/>
      <c r="C391" s="29"/>
      <c r="D391" s="29"/>
    </row>
    <row r="392" spans="1:4" ht="13" x14ac:dyDescent="0.15">
      <c r="A392" s="29"/>
      <c r="B392" s="29"/>
      <c r="C392" s="29"/>
      <c r="D392" s="29"/>
    </row>
    <row r="393" spans="1:4" ht="13" x14ac:dyDescent="0.15">
      <c r="A393" s="29"/>
      <c r="B393" s="29"/>
      <c r="C393" s="29"/>
      <c r="D393" s="29"/>
    </row>
    <row r="394" spans="1:4" ht="13" x14ac:dyDescent="0.15">
      <c r="A394" s="29"/>
      <c r="B394" s="29"/>
      <c r="C394" s="29"/>
      <c r="D394" s="29"/>
    </row>
    <row r="395" spans="1:4" ht="13" x14ac:dyDescent="0.15">
      <c r="A395" s="29"/>
      <c r="B395" s="29"/>
      <c r="C395" s="29"/>
      <c r="D395" s="29"/>
    </row>
    <row r="396" spans="1:4" ht="13" x14ac:dyDescent="0.15">
      <c r="A396" s="29"/>
      <c r="B396" s="29"/>
      <c r="C396" s="29"/>
      <c r="D396" s="29"/>
    </row>
    <row r="397" spans="1:4" ht="13" x14ac:dyDescent="0.15">
      <c r="A397" s="29"/>
      <c r="B397" s="29"/>
      <c r="C397" s="29"/>
      <c r="D397" s="29"/>
    </row>
    <row r="398" spans="1:4" ht="13" x14ac:dyDescent="0.15">
      <c r="A398" s="29"/>
      <c r="B398" s="29"/>
      <c r="C398" s="29"/>
      <c r="D398" s="29"/>
    </row>
    <row r="399" spans="1:4" ht="13" x14ac:dyDescent="0.15">
      <c r="A399" s="29"/>
      <c r="B399" s="29"/>
      <c r="C399" s="29"/>
      <c r="D399" s="29"/>
    </row>
    <row r="400" spans="1:4" ht="13" x14ac:dyDescent="0.15">
      <c r="A400" s="29"/>
      <c r="B400" s="29"/>
      <c r="C400" s="29"/>
      <c r="D400" s="29"/>
    </row>
    <row r="401" spans="1:4" ht="13" x14ac:dyDescent="0.15">
      <c r="A401" s="29"/>
      <c r="B401" s="29"/>
      <c r="C401" s="29"/>
      <c r="D401" s="29"/>
    </row>
    <row r="402" spans="1:4" ht="13" x14ac:dyDescent="0.15">
      <c r="A402" s="29"/>
      <c r="B402" s="29"/>
      <c r="C402" s="29"/>
      <c r="D402" s="29"/>
    </row>
    <row r="403" spans="1:4" ht="13" x14ac:dyDescent="0.15">
      <c r="A403" s="29"/>
      <c r="B403" s="29"/>
      <c r="C403" s="29"/>
      <c r="D403" s="29"/>
    </row>
    <row r="404" spans="1:4" ht="13" x14ac:dyDescent="0.15">
      <c r="A404" s="29"/>
      <c r="B404" s="29"/>
      <c r="C404" s="29"/>
      <c r="D404" s="29"/>
    </row>
    <row r="405" spans="1:4" ht="13" x14ac:dyDescent="0.15">
      <c r="A405" s="29"/>
      <c r="B405" s="29"/>
      <c r="C405" s="29"/>
      <c r="D405" s="29"/>
    </row>
    <row r="406" spans="1:4" ht="13" x14ac:dyDescent="0.15">
      <c r="A406" s="29"/>
      <c r="B406" s="29"/>
      <c r="C406" s="29"/>
      <c r="D406" s="29"/>
    </row>
    <row r="407" spans="1:4" ht="13" x14ac:dyDescent="0.15">
      <c r="A407" s="29"/>
      <c r="B407" s="29"/>
      <c r="C407" s="29"/>
      <c r="D407" s="29"/>
    </row>
    <row r="408" spans="1:4" ht="13" x14ac:dyDescent="0.15">
      <c r="A408" s="29"/>
      <c r="B408" s="29"/>
      <c r="C408" s="29"/>
      <c r="D408" s="29"/>
    </row>
    <row r="409" spans="1:4" ht="13" x14ac:dyDescent="0.15">
      <c r="A409" s="29"/>
      <c r="B409" s="29"/>
      <c r="C409" s="29"/>
      <c r="D409" s="29"/>
    </row>
    <row r="410" spans="1:4" ht="13" x14ac:dyDescent="0.15">
      <c r="A410" s="29"/>
      <c r="B410" s="29"/>
      <c r="C410" s="29"/>
      <c r="D410" s="29"/>
    </row>
    <row r="411" spans="1:4" ht="13" x14ac:dyDescent="0.15">
      <c r="A411" s="29"/>
      <c r="B411" s="29"/>
      <c r="C411" s="29"/>
      <c r="D411" s="29"/>
    </row>
    <row r="412" spans="1:4" ht="13" x14ac:dyDescent="0.15">
      <c r="A412" s="29"/>
      <c r="B412" s="29"/>
      <c r="C412" s="29"/>
      <c r="D412" s="29"/>
    </row>
    <row r="413" spans="1:4" ht="13" x14ac:dyDescent="0.15">
      <c r="A413" s="29"/>
      <c r="B413" s="29"/>
      <c r="C413" s="29"/>
      <c r="D413" s="29"/>
    </row>
    <row r="414" spans="1:4" ht="13" x14ac:dyDescent="0.15">
      <c r="A414" s="29"/>
      <c r="B414" s="29"/>
      <c r="C414" s="29"/>
      <c r="D414" s="29"/>
    </row>
    <row r="415" spans="1:4" ht="13" x14ac:dyDescent="0.15">
      <c r="A415" s="29"/>
      <c r="B415" s="29"/>
      <c r="C415" s="29"/>
      <c r="D415" s="29"/>
    </row>
    <row r="416" spans="1:4" ht="13" x14ac:dyDescent="0.15">
      <c r="A416" s="29"/>
      <c r="B416" s="29"/>
      <c r="C416" s="29"/>
      <c r="D416" s="29"/>
    </row>
    <row r="417" spans="1:4" ht="13" x14ac:dyDescent="0.15">
      <c r="A417" s="29"/>
      <c r="B417" s="29"/>
      <c r="C417" s="29"/>
      <c r="D417" s="29"/>
    </row>
    <row r="418" spans="1:4" ht="13" x14ac:dyDescent="0.15">
      <c r="A418" s="29"/>
      <c r="B418" s="29"/>
      <c r="C418" s="29"/>
      <c r="D418" s="29"/>
    </row>
    <row r="419" spans="1:4" ht="13" x14ac:dyDescent="0.15">
      <c r="A419" s="29"/>
      <c r="B419" s="29"/>
      <c r="C419" s="29"/>
      <c r="D419" s="29"/>
    </row>
    <row r="420" spans="1:4" ht="13" x14ac:dyDescent="0.15">
      <c r="A420" s="29"/>
      <c r="B420" s="29"/>
      <c r="C420" s="29"/>
      <c r="D420" s="29"/>
    </row>
    <row r="421" spans="1:4" ht="13" x14ac:dyDescent="0.15">
      <c r="A421" s="29"/>
      <c r="B421" s="29"/>
      <c r="C421" s="29"/>
      <c r="D421" s="29"/>
    </row>
    <row r="422" spans="1:4" ht="13" x14ac:dyDescent="0.15">
      <c r="A422" s="29"/>
      <c r="B422" s="29"/>
      <c r="C422" s="29"/>
      <c r="D422" s="29"/>
    </row>
    <row r="423" spans="1:4" ht="13" x14ac:dyDescent="0.15">
      <c r="A423" s="29"/>
      <c r="B423" s="29"/>
      <c r="C423" s="29"/>
      <c r="D423" s="29"/>
    </row>
    <row r="424" spans="1:4" ht="13" x14ac:dyDescent="0.15">
      <c r="A424" s="29"/>
      <c r="B424" s="29"/>
      <c r="C424" s="29"/>
      <c r="D424" s="29"/>
    </row>
    <row r="425" spans="1:4" ht="13" x14ac:dyDescent="0.15">
      <c r="A425" s="29"/>
      <c r="B425" s="29"/>
      <c r="C425" s="29"/>
      <c r="D425" s="29"/>
    </row>
    <row r="426" spans="1:4" ht="13" x14ac:dyDescent="0.15">
      <c r="A426" s="29"/>
      <c r="B426" s="29"/>
      <c r="C426" s="29"/>
      <c r="D426" s="29"/>
    </row>
    <row r="427" spans="1:4" ht="13" x14ac:dyDescent="0.15">
      <c r="A427" s="29"/>
      <c r="B427" s="29"/>
      <c r="C427" s="29"/>
      <c r="D427" s="29"/>
    </row>
    <row r="428" spans="1:4" ht="13" x14ac:dyDescent="0.15">
      <c r="A428" s="29"/>
      <c r="B428" s="29"/>
      <c r="C428" s="29"/>
      <c r="D428" s="29"/>
    </row>
    <row r="429" spans="1:4" ht="13" x14ac:dyDescent="0.15">
      <c r="A429" s="29"/>
      <c r="B429" s="29"/>
      <c r="C429" s="29"/>
      <c r="D429" s="29"/>
    </row>
    <row r="430" spans="1:4" ht="13" x14ac:dyDescent="0.15">
      <c r="A430" s="29"/>
      <c r="B430" s="29"/>
      <c r="C430" s="29"/>
      <c r="D430" s="29"/>
    </row>
    <row r="431" spans="1:4" ht="13" x14ac:dyDescent="0.15">
      <c r="A431" s="29"/>
      <c r="B431" s="29"/>
      <c r="C431" s="29"/>
      <c r="D431" s="29"/>
    </row>
    <row r="432" spans="1:4" ht="13" x14ac:dyDescent="0.15">
      <c r="A432" s="29"/>
      <c r="B432" s="29"/>
      <c r="C432" s="29"/>
      <c r="D432" s="29"/>
    </row>
    <row r="433" spans="1:4" ht="13" x14ac:dyDescent="0.15">
      <c r="A433" s="29"/>
      <c r="B433" s="29"/>
      <c r="C433" s="29"/>
      <c r="D433" s="29"/>
    </row>
    <row r="434" spans="1:4" ht="13" x14ac:dyDescent="0.15">
      <c r="A434" s="29"/>
      <c r="B434" s="29"/>
      <c r="C434" s="29"/>
      <c r="D434" s="29"/>
    </row>
    <row r="435" spans="1:4" ht="13" x14ac:dyDescent="0.15">
      <c r="A435" s="29"/>
      <c r="B435" s="29"/>
      <c r="C435" s="29"/>
      <c r="D435" s="29"/>
    </row>
    <row r="436" spans="1:4" ht="13" x14ac:dyDescent="0.15">
      <c r="A436" s="29"/>
      <c r="B436" s="29"/>
      <c r="C436" s="29"/>
      <c r="D436" s="29"/>
    </row>
    <row r="437" spans="1:4" ht="13" x14ac:dyDescent="0.15">
      <c r="A437" s="29"/>
      <c r="B437" s="29"/>
      <c r="C437" s="29"/>
      <c r="D437" s="29"/>
    </row>
    <row r="438" spans="1:4" ht="13" x14ac:dyDescent="0.15">
      <c r="A438" s="29"/>
      <c r="B438" s="29"/>
      <c r="C438" s="29"/>
      <c r="D438" s="29"/>
    </row>
    <row r="439" spans="1:4" ht="13" x14ac:dyDescent="0.15">
      <c r="A439" s="29"/>
      <c r="B439" s="29"/>
      <c r="C439" s="29"/>
      <c r="D439" s="29"/>
    </row>
    <row r="440" spans="1:4" ht="13" x14ac:dyDescent="0.15">
      <c r="A440" s="29"/>
      <c r="B440" s="29"/>
      <c r="C440" s="29"/>
      <c r="D440" s="29"/>
    </row>
    <row r="441" spans="1:4" ht="13" x14ac:dyDescent="0.15">
      <c r="A441" s="29"/>
      <c r="B441" s="29"/>
      <c r="C441" s="29"/>
      <c r="D441" s="29"/>
    </row>
    <row r="442" spans="1:4" ht="13" x14ac:dyDescent="0.15">
      <c r="A442" s="29"/>
      <c r="B442" s="29"/>
      <c r="C442" s="29"/>
      <c r="D442" s="29"/>
    </row>
    <row r="443" spans="1:4" ht="13" x14ac:dyDescent="0.15">
      <c r="A443" s="29"/>
      <c r="B443" s="29"/>
      <c r="C443" s="29"/>
      <c r="D443" s="29"/>
    </row>
    <row r="444" spans="1:4" ht="13" x14ac:dyDescent="0.15">
      <c r="A444" s="29"/>
      <c r="B444" s="29"/>
      <c r="C444" s="29"/>
      <c r="D444" s="29"/>
    </row>
    <row r="445" spans="1:4" ht="13" x14ac:dyDescent="0.15">
      <c r="A445" s="29"/>
      <c r="B445" s="29"/>
      <c r="C445" s="29"/>
      <c r="D445" s="29"/>
    </row>
    <row r="446" spans="1:4" ht="13" x14ac:dyDescent="0.15">
      <c r="A446" s="29"/>
      <c r="B446" s="29"/>
      <c r="C446" s="29"/>
      <c r="D446" s="29"/>
    </row>
    <row r="447" spans="1:4" ht="13" x14ac:dyDescent="0.15">
      <c r="A447" s="29"/>
      <c r="B447" s="29"/>
      <c r="C447" s="29"/>
      <c r="D447" s="29"/>
    </row>
    <row r="448" spans="1:4" ht="13" x14ac:dyDescent="0.15">
      <c r="A448" s="29"/>
      <c r="B448" s="29"/>
      <c r="C448" s="29"/>
      <c r="D448" s="29"/>
    </row>
    <row r="449" spans="1:4" ht="13" x14ac:dyDescent="0.15">
      <c r="A449" s="29"/>
      <c r="B449" s="29"/>
      <c r="C449" s="29"/>
      <c r="D449" s="29"/>
    </row>
    <row r="450" spans="1:4" ht="13" x14ac:dyDescent="0.15">
      <c r="A450" s="29"/>
      <c r="B450" s="29"/>
      <c r="C450" s="29"/>
      <c r="D450" s="29"/>
    </row>
    <row r="451" spans="1:4" ht="13" x14ac:dyDescent="0.15">
      <c r="A451" s="29"/>
      <c r="B451" s="29"/>
      <c r="C451" s="29"/>
      <c r="D451" s="29"/>
    </row>
    <row r="452" spans="1:4" ht="13" x14ac:dyDescent="0.15">
      <c r="A452" s="29"/>
      <c r="B452" s="29"/>
      <c r="C452" s="29"/>
      <c r="D452" s="29"/>
    </row>
    <row r="453" spans="1:4" ht="13" x14ac:dyDescent="0.15">
      <c r="A453" s="29"/>
      <c r="B453" s="29"/>
      <c r="C453" s="29"/>
      <c r="D453" s="29"/>
    </row>
    <row r="454" spans="1:4" ht="13" x14ac:dyDescent="0.15">
      <c r="A454" s="29"/>
      <c r="B454" s="29"/>
      <c r="C454" s="29"/>
      <c r="D454" s="29"/>
    </row>
    <row r="455" spans="1:4" ht="13" x14ac:dyDescent="0.15">
      <c r="A455" s="29"/>
      <c r="B455" s="29"/>
      <c r="C455" s="29"/>
      <c r="D455" s="29"/>
    </row>
    <row r="456" spans="1:4" ht="13" x14ac:dyDescent="0.15">
      <c r="A456" s="29"/>
      <c r="B456" s="29"/>
      <c r="C456" s="29"/>
      <c r="D456" s="29"/>
    </row>
    <row r="457" spans="1:4" ht="13" x14ac:dyDescent="0.15">
      <c r="A457" s="29"/>
      <c r="B457" s="29"/>
      <c r="C457" s="29"/>
      <c r="D457" s="29"/>
    </row>
    <row r="458" spans="1:4" ht="13" x14ac:dyDescent="0.15">
      <c r="A458" s="29"/>
      <c r="B458" s="29"/>
      <c r="C458" s="29"/>
      <c r="D458" s="29"/>
    </row>
    <row r="459" spans="1:4" ht="13" x14ac:dyDescent="0.15">
      <c r="A459" s="29"/>
      <c r="B459" s="29"/>
      <c r="C459" s="29"/>
      <c r="D459" s="29"/>
    </row>
    <row r="460" spans="1:4" ht="13" x14ac:dyDescent="0.15">
      <c r="A460" s="29"/>
      <c r="B460" s="29"/>
      <c r="C460" s="29"/>
      <c r="D460" s="29"/>
    </row>
    <row r="461" spans="1:4" ht="13" x14ac:dyDescent="0.15">
      <c r="A461" s="29"/>
      <c r="B461" s="29"/>
      <c r="C461" s="29"/>
      <c r="D461" s="29"/>
    </row>
    <row r="462" spans="1:4" ht="13" x14ac:dyDescent="0.15">
      <c r="A462" s="29"/>
      <c r="B462" s="29"/>
      <c r="C462" s="29"/>
      <c r="D462" s="29"/>
    </row>
    <row r="463" spans="1:4" ht="13" x14ac:dyDescent="0.15">
      <c r="A463" s="29"/>
      <c r="B463" s="29"/>
      <c r="C463" s="29"/>
      <c r="D463" s="29"/>
    </row>
    <row r="464" spans="1:4" ht="13" x14ac:dyDescent="0.15">
      <c r="A464" s="29"/>
      <c r="B464" s="29"/>
      <c r="C464" s="29"/>
      <c r="D464" s="29"/>
    </row>
    <row r="465" spans="1:4" ht="13" x14ac:dyDescent="0.15">
      <c r="A465" s="29"/>
      <c r="B465" s="29"/>
      <c r="C465" s="29"/>
      <c r="D465" s="29"/>
    </row>
    <row r="466" spans="1:4" ht="13" x14ac:dyDescent="0.15">
      <c r="A466" s="29"/>
      <c r="B466" s="29"/>
      <c r="C466" s="29"/>
      <c r="D466" s="29"/>
    </row>
    <row r="467" spans="1:4" ht="13" x14ac:dyDescent="0.15">
      <c r="A467" s="29"/>
      <c r="B467" s="29"/>
      <c r="C467" s="29"/>
      <c r="D467" s="29"/>
    </row>
    <row r="468" spans="1:4" ht="13" x14ac:dyDescent="0.15">
      <c r="A468" s="29"/>
      <c r="B468" s="29"/>
      <c r="C468" s="29"/>
      <c r="D468" s="29"/>
    </row>
    <row r="469" spans="1:4" ht="13" x14ac:dyDescent="0.15">
      <c r="A469" s="29"/>
      <c r="B469" s="29"/>
      <c r="C469" s="29"/>
      <c r="D469" s="29"/>
    </row>
    <row r="470" spans="1:4" ht="13" x14ac:dyDescent="0.15">
      <c r="A470" s="29"/>
      <c r="B470" s="29"/>
      <c r="C470" s="29"/>
      <c r="D470" s="29"/>
    </row>
    <row r="471" spans="1:4" ht="13" x14ac:dyDescent="0.15">
      <c r="A471" s="29"/>
      <c r="B471" s="29"/>
      <c r="C471" s="29"/>
      <c r="D471" s="29"/>
    </row>
    <row r="472" spans="1:4" ht="13" x14ac:dyDescent="0.15">
      <c r="A472" s="29"/>
      <c r="B472" s="29"/>
      <c r="C472" s="29"/>
      <c r="D472" s="29"/>
    </row>
    <row r="473" spans="1:4" ht="13" x14ac:dyDescent="0.15">
      <c r="A473" s="29"/>
      <c r="B473" s="29"/>
      <c r="C473" s="29"/>
      <c r="D473" s="29"/>
    </row>
    <row r="474" spans="1:4" ht="13" x14ac:dyDescent="0.15">
      <c r="A474" s="29"/>
      <c r="B474" s="29"/>
      <c r="C474" s="29"/>
      <c r="D474" s="29"/>
    </row>
    <row r="475" spans="1:4" ht="13" x14ac:dyDescent="0.15">
      <c r="A475" s="29"/>
      <c r="B475" s="29"/>
      <c r="C475" s="29"/>
      <c r="D475" s="29"/>
    </row>
    <row r="476" spans="1:4" ht="13" x14ac:dyDescent="0.15">
      <c r="A476" s="29"/>
      <c r="B476" s="29"/>
      <c r="C476" s="29"/>
      <c r="D476" s="29"/>
    </row>
    <row r="477" spans="1:4" ht="13" x14ac:dyDescent="0.15">
      <c r="A477" s="29"/>
      <c r="B477" s="29"/>
      <c r="C477" s="29"/>
      <c r="D477" s="29"/>
    </row>
    <row r="478" spans="1:4" ht="13" x14ac:dyDescent="0.15">
      <c r="A478" s="29"/>
      <c r="B478" s="29"/>
      <c r="C478" s="29"/>
      <c r="D478" s="29"/>
    </row>
    <row r="479" spans="1:4" ht="13" x14ac:dyDescent="0.15">
      <c r="A479" s="29"/>
      <c r="B479" s="29"/>
      <c r="C479" s="29"/>
      <c r="D479" s="29"/>
    </row>
    <row r="480" spans="1:4" ht="13" x14ac:dyDescent="0.15">
      <c r="A480" s="29"/>
      <c r="B480" s="29"/>
      <c r="C480" s="29"/>
      <c r="D480" s="29"/>
    </row>
    <row r="481" spans="1:4" ht="13" x14ac:dyDescent="0.15">
      <c r="A481" s="29"/>
      <c r="B481" s="29"/>
      <c r="C481" s="29"/>
      <c r="D481" s="29"/>
    </row>
    <row r="482" spans="1:4" ht="13" x14ac:dyDescent="0.15">
      <c r="A482" s="29"/>
      <c r="B482" s="29"/>
      <c r="C482" s="29"/>
      <c r="D482" s="29"/>
    </row>
    <row r="483" spans="1:4" ht="13" x14ac:dyDescent="0.15">
      <c r="A483" s="29"/>
      <c r="B483" s="29"/>
      <c r="C483" s="29"/>
      <c r="D483" s="29"/>
    </row>
    <row r="484" spans="1:4" ht="13" x14ac:dyDescent="0.15">
      <c r="A484" s="29"/>
      <c r="B484" s="29"/>
      <c r="C484" s="29"/>
      <c r="D484" s="29"/>
    </row>
    <row r="485" spans="1:4" ht="13" x14ac:dyDescent="0.15">
      <c r="A485" s="29"/>
      <c r="B485" s="29"/>
      <c r="C485" s="29"/>
      <c r="D485" s="29"/>
    </row>
    <row r="486" spans="1:4" ht="13" x14ac:dyDescent="0.15">
      <c r="A486" s="29"/>
      <c r="B486" s="29"/>
      <c r="C486" s="29"/>
      <c r="D486" s="29"/>
    </row>
    <row r="487" spans="1:4" ht="13" x14ac:dyDescent="0.15">
      <c r="A487" s="29"/>
      <c r="B487" s="29"/>
      <c r="C487" s="29"/>
      <c r="D487" s="29"/>
    </row>
    <row r="488" spans="1:4" ht="13" x14ac:dyDescent="0.15">
      <c r="A488" s="29"/>
      <c r="B488" s="29"/>
      <c r="C488" s="29"/>
      <c r="D488" s="29"/>
    </row>
    <row r="489" spans="1:4" ht="13" x14ac:dyDescent="0.15">
      <c r="A489" s="29"/>
      <c r="B489" s="29"/>
      <c r="C489" s="29"/>
      <c r="D489" s="29"/>
    </row>
    <row r="490" spans="1:4" ht="13" x14ac:dyDescent="0.15">
      <c r="A490" s="29"/>
      <c r="B490" s="29"/>
      <c r="C490" s="29"/>
      <c r="D490" s="29"/>
    </row>
    <row r="491" spans="1:4" ht="13" x14ac:dyDescent="0.15">
      <c r="A491" s="29"/>
      <c r="B491" s="29"/>
      <c r="C491" s="29"/>
      <c r="D491" s="29"/>
    </row>
    <row r="492" spans="1:4" ht="13" x14ac:dyDescent="0.15">
      <c r="A492" s="29"/>
      <c r="B492" s="29"/>
      <c r="C492" s="29"/>
      <c r="D492" s="29"/>
    </row>
    <row r="493" spans="1:4" ht="13" x14ac:dyDescent="0.15">
      <c r="A493" s="29"/>
      <c r="B493" s="29"/>
      <c r="C493" s="29"/>
      <c r="D493" s="29"/>
    </row>
    <row r="494" spans="1:4" ht="13" x14ac:dyDescent="0.15">
      <c r="A494" s="29"/>
      <c r="B494" s="29"/>
      <c r="C494" s="29"/>
      <c r="D494" s="29"/>
    </row>
    <row r="495" spans="1:4" ht="13" x14ac:dyDescent="0.15">
      <c r="A495" s="29"/>
      <c r="B495" s="29"/>
      <c r="C495" s="29"/>
      <c r="D495" s="29"/>
    </row>
    <row r="496" spans="1:4" ht="13" x14ac:dyDescent="0.15">
      <c r="A496" s="29"/>
      <c r="B496" s="29"/>
      <c r="C496" s="29"/>
      <c r="D496" s="29"/>
    </row>
    <row r="497" spans="1:4" ht="13" x14ac:dyDescent="0.15">
      <c r="A497" s="29"/>
      <c r="B497" s="29"/>
      <c r="C497" s="29"/>
      <c r="D497" s="29"/>
    </row>
    <row r="498" spans="1:4" ht="13" x14ac:dyDescent="0.15">
      <c r="A498" s="29"/>
      <c r="B498" s="29"/>
      <c r="C498" s="29"/>
      <c r="D498" s="29"/>
    </row>
    <row r="499" spans="1:4" ht="13" x14ac:dyDescent="0.15">
      <c r="A499" s="29"/>
      <c r="B499" s="29"/>
      <c r="C499" s="29"/>
      <c r="D499" s="29"/>
    </row>
    <row r="500" spans="1:4" ht="13" x14ac:dyDescent="0.15">
      <c r="A500" s="29"/>
      <c r="B500" s="29"/>
      <c r="C500" s="29"/>
      <c r="D500" s="29"/>
    </row>
    <row r="501" spans="1:4" ht="13" x14ac:dyDescent="0.15">
      <c r="A501" s="29"/>
      <c r="B501" s="29"/>
      <c r="C501" s="29"/>
      <c r="D501" s="29"/>
    </row>
    <row r="502" spans="1:4" ht="13" x14ac:dyDescent="0.15">
      <c r="A502" s="29"/>
      <c r="B502" s="29"/>
      <c r="C502" s="29"/>
      <c r="D502" s="29"/>
    </row>
    <row r="503" spans="1:4" ht="13" x14ac:dyDescent="0.15">
      <c r="A503" s="29"/>
      <c r="B503" s="29"/>
      <c r="C503" s="29"/>
      <c r="D503" s="29"/>
    </row>
    <row r="504" spans="1:4" ht="13" x14ac:dyDescent="0.15">
      <c r="A504" s="29"/>
      <c r="B504" s="29"/>
      <c r="C504" s="29"/>
      <c r="D504" s="29"/>
    </row>
    <row r="505" spans="1:4" ht="13" x14ac:dyDescent="0.15">
      <c r="A505" s="29"/>
      <c r="B505" s="29"/>
      <c r="C505" s="29"/>
      <c r="D505" s="29"/>
    </row>
    <row r="506" spans="1:4" ht="13" x14ac:dyDescent="0.15">
      <c r="A506" s="29"/>
      <c r="B506" s="29"/>
      <c r="C506" s="29"/>
      <c r="D506" s="29"/>
    </row>
    <row r="507" spans="1:4" ht="13" x14ac:dyDescent="0.15">
      <c r="A507" s="29"/>
      <c r="B507" s="29"/>
      <c r="C507" s="29"/>
      <c r="D507" s="29"/>
    </row>
    <row r="508" spans="1:4" ht="13" x14ac:dyDescent="0.15">
      <c r="A508" s="29"/>
      <c r="B508" s="29"/>
      <c r="C508" s="29"/>
      <c r="D508" s="29"/>
    </row>
    <row r="509" spans="1:4" ht="13" x14ac:dyDescent="0.15">
      <c r="A509" s="29"/>
      <c r="B509" s="29"/>
      <c r="C509" s="29"/>
      <c r="D509" s="29"/>
    </row>
    <row r="510" spans="1:4" ht="13" x14ac:dyDescent="0.15">
      <c r="A510" s="29"/>
      <c r="B510" s="29"/>
      <c r="C510" s="29"/>
      <c r="D510" s="29"/>
    </row>
    <row r="511" spans="1:4" ht="13" x14ac:dyDescent="0.15">
      <c r="A511" s="29"/>
      <c r="B511" s="29"/>
      <c r="C511" s="29"/>
      <c r="D511" s="29"/>
    </row>
    <row r="512" spans="1:4" ht="13" x14ac:dyDescent="0.15">
      <c r="A512" s="29"/>
      <c r="B512" s="29"/>
      <c r="C512" s="29"/>
      <c r="D512" s="29"/>
    </row>
    <row r="513" spans="1:4" ht="13" x14ac:dyDescent="0.15">
      <c r="A513" s="29"/>
      <c r="B513" s="29"/>
      <c r="C513" s="29"/>
      <c r="D513" s="29"/>
    </row>
    <row r="514" spans="1:4" ht="13" x14ac:dyDescent="0.15">
      <c r="A514" s="29"/>
      <c r="B514" s="29"/>
      <c r="C514" s="29"/>
      <c r="D514" s="29"/>
    </row>
    <row r="515" spans="1:4" ht="13" x14ac:dyDescent="0.15">
      <c r="A515" s="29"/>
      <c r="B515" s="29"/>
      <c r="C515" s="29"/>
      <c r="D515" s="29"/>
    </row>
    <row r="516" spans="1:4" ht="13" x14ac:dyDescent="0.15">
      <c r="A516" s="29"/>
      <c r="B516" s="29"/>
      <c r="C516" s="29"/>
      <c r="D516" s="29"/>
    </row>
    <row r="517" spans="1:4" ht="13" x14ac:dyDescent="0.15">
      <c r="A517" s="29"/>
      <c r="B517" s="29"/>
      <c r="C517" s="29"/>
      <c r="D517" s="29"/>
    </row>
    <row r="518" spans="1:4" ht="13" x14ac:dyDescent="0.15">
      <c r="A518" s="29"/>
      <c r="B518" s="29"/>
      <c r="C518" s="29"/>
      <c r="D518" s="29"/>
    </row>
    <row r="519" spans="1:4" ht="13" x14ac:dyDescent="0.15">
      <c r="A519" s="29"/>
      <c r="B519" s="29"/>
      <c r="C519" s="29"/>
      <c r="D519" s="29"/>
    </row>
    <row r="520" spans="1:4" ht="13" x14ac:dyDescent="0.15">
      <c r="A520" s="29"/>
      <c r="B520" s="29"/>
      <c r="C520" s="29"/>
      <c r="D520" s="29"/>
    </row>
    <row r="521" spans="1:4" ht="13" x14ac:dyDescent="0.15">
      <c r="A521" s="29"/>
      <c r="B521" s="29"/>
      <c r="C521" s="29"/>
      <c r="D521" s="29"/>
    </row>
    <row r="522" spans="1:4" ht="13" x14ac:dyDescent="0.15">
      <c r="A522" s="29"/>
      <c r="B522" s="29"/>
      <c r="C522" s="29"/>
      <c r="D522" s="29"/>
    </row>
    <row r="523" spans="1:4" ht="13" x14ac:dyDescent="0.15">
      <c r="A523" s="29"/>
      <c r="B523" s="29"/>
      <c r="C523" s="29"/>
      <c r="D523" s="29"/>
    </row>
    <row r="524" spans="1:4" ht="13" x14ac:dyDescent="0.15">
      <c r="A524" s="29"/>
      <c r="B524" s="29"/>
      <c r="C524" s="29"/>
      <c r="D524" s="29"/>
    </row>
    <row r="525" spans="1:4" ht="13" x14ac:dyDescent="0.15">
      <c r="A525" s="29"/>
      <c r="B525" s="29"/>
      <c r="C525" s="29"/>
      <c r="D525" s="29"/>
    </row>
    <row r="526" spans="1:4" ht="13" x14ac:dyDescent="0.15">
      <c r="A526" s="29"/>
      <c r="B526" s="29"/>
      <c r="C526" s="29"/>
      <c r="D526" s="29"/>
    </row>
    <row r="527" spans="1:4" ht="13" x14ac:dyDescent="0.15">
      <c r="A527" s="29"/>
      <c r="B527" s="29"/>
      <c r="C527" s="29"/>
      <c r="D527" s="29"/>
    </row>
    <row r="528" spans="1:4" ht="13" x14ac:dyDescent="0.15">
      <c r="A528" s="29"/>
      <c r="B528" s="29"/>
      <c r="C528" s="29"/>
      <c r="D528" s="29"/>
    </row>
    <row r="529" spans="1:4" ht="13" x14ac:dyDescent="0.15">
      <c r="A529" s="29"/>
      <c r="B529" s="29"/>
      <c r="C529" s="29"/>
      <c r="D529" s="29"/>
    </row>
    <row r="530" spans="1:4" ht="13" x14ac:dyDescent="0.15">
      <c r="A530" s="29"/>
      <c r="B530" s="29"/>
      <c r="C530" s="29"/>
      <c r="D530" s="29"/>
    </row>
    <row r="531" spans="1:4" ht="13" x14ac:dyDescent="0.15">
      <c r="A531" s="29"/>
      <c r="B531" s="29"/>
      <c r="C531" s="29"/>
      <c r="D531" s="29"/>
    </row>
    <row r="532" spans="1:4" ht="13" x14ac:dyDescent="0.15">
      <c r="A532" s="29"/>
      <c r="B532" s="29"/>
      <c r="C532" s="29"/>
      <c r="D532" s="29"/>
    </row>
    <row r="533" spans="1:4" ht="13" x14ac:dyDescent="0.15">
      <c r="A533" s="29"/>
      <c r="B533" s="29"/>
      <c r="C533" s="29"/>
      <c r="D533" s="29"/>
    </row>
    <row r="534" spans="1:4" ht="13" x14ac:dyDescent="0.15">
      <c r="A534" s="29"/>
      <c r="B534" s="29"/>
      <c r="C534" s="29"/>
      <c r="D534" s="29"/>
    </row>
    <row r="535" spans="1:4" ht="13" x14ac:dyDescent="0.15">
      <c r="A535" s="29"/>
      <c r="B535" s="29"/>
      <c r="C535" s="29"/>
      <c r="D535" s="29"/>
    </row>
    <row r="536" spans="1:4" ht="13" x14ac:dyDescent="0.15">
      <c r="A536" s="29"/>
      <c r="B536" s="29"/>
      <c r="C536" s="29"/>
      <c r="D536" s="29"/>
    </row>
    <row r="537" spans="1:4" ht="13" x14ac:dyDescent="0.15">
      <c r="A537" s="29"/>
      <c r="B537" s="29"/>
      <c r="C537" s="29"/>
      <c r="D537" s="29"/>
    </row>
    <row r="538" spans="1:4" ht="13" x14ac:dyDescent="0.15">
      <c r="A538" s="29"/>
      <c r="B538" s="29"/>
      <c r="C538" s="29"/>
      <c r="D538" s="29"/>
    </row>
    <row r="539" spans="1:4" ht="13" x14ac:dyDescent="0.15">
      <c r="A539" s="29"/>
      <c r="B539" s="29"/>
      <c r="C539" s="29"/>
      <c r="D539" s="29"/>
    </row>
    <row r="540" spans="1:4" ht="13" x14ac:dyDescent="0.15">
      <c r="A540" s="29"/>
      <c r="B540" s="29"/>
      <c r="C540" s="29"/>
      <c r="D540" s="29"/>
    </row>
    <row r="541" spans="1:4" ht="13" x14ac:dyDescent="0.15">
      <c r="A541" s="29"/>
      <c r="B541" s="29"/>
      <c r="C541" s="29"/>
      <c r="D541" s="29"/>
    </row>
    <row r="542" spans="1:4" ht="13" x14ac:dyDescent="0.15">
      <c r="A542" s="29"/>
      <c r="B542" s="29"/>
      <c r="C542" s="29"/>
      <c r="D542" s="29"/>
    </row>
    <row r="543" spans="1:4" ht="13" x14ac:dyDescent="0.15">
      <c r="A543" s="29"/>
      <c r="B543" s="29"/>
      <c r="C543" s="29"/>
      <c r="D543" s="29"/>
    </row>
    <row r="544" spans="1:4" ht="13" x14ac:dyDescent="0.15">
      <c r="A544" s="29"/>
      <c r="B544" s="29"/>
      <c r="C544" s="29"/>
      <c r="D544" s="29"/>
    </row>
    <row r="545" spans="1:4" ht="13" x14ac:dyDescent="0.15">
      <c r="A545" s="29"/>
      <c r="B545" s="29"/>
      <c r="C545" s="29"/>
      <c r="D545" s="29"/>
    </row>
    <row r="546" spans="1:4" ht="13" x14ac:dyDescent="0.15">
      <c r="A546" s="29"/>
      <c r="B546" s="29"/>
      <c r="C546" s="29"/>
      <c r="D546" s="29"/>
    </row>
    <row r="547" spans="1:4" ht="13" x14ac:dyDescent="0.15">
      <c r="A547" s="29"/>
      <c r="B547" s="29"/>
      <c r="C547" s="29"/>
      <c r="D547" s="29"/>
    </row>
    <row r="548" spans="1:4" ht="13" x14ac:dyDescent="0.15">
      <c r="A548" s="29"/>
      <c r="B548" s="29"/>
      <c r="C548" s="29"/>
      <c r="D548" s="29"/>
    </row>
    <row r="549" spans="1:4" ht="13" x14ac:dyDescent="0.15">
      <c r="A549" s="29"/>
      <c r="B549" s="29"/>
      <c r="C549" s="29"/>
      <c r="D549" s="29"/>
    </row>
    <row r="550" spans="1:4" ht="13" x14ac:dyDescent="0.15">
      <c r="A550" s="29"/>
      <c r="B550" s="29"/>
      <c r="C550" s="29"/>
      <c r="D550" s="29"/>
    </row>
    <row r="551" spans="1:4" ht="13" x14ac:dyDescent="0.15">
      <c r="A551" s="29"/>
      <c r="B551" s="29"/>
      <c r="C551" s="29"/>
      <c r="D551" s="29"/>
    </row>
    <row r="552" spans="1:4" ht="13" x14ac:dyDescent="0.15">
      <c r="A552" s="29"/>
      <c r="B552" s="29"/>
      <c r="C552" s="29"/>
      <c r="D552" s="29"/>
    </row>
    <row r="553" spans="1:4" ht="13" x14ac:dyDescent="0.15">
      <c r="A553" s="29"/>
      <c r="B553" s="29"/>
      <c r="C553" s="29"/>
      <c r="D553" s="29"/>
    </row>
    <row r="554" spans="1:4" ht="13" x14ac:dyDescent="0.15">
      <c r="A554" s="29"/>
      <c r="B554" s="29"/>
      <c r="C554" s="29"/>
      <c r="D554" s="29"/>
    </row>
    <row r="555" spans="1:4" ht="13" x14ac:dyDescent="0.15">
      <c r="A555" s="29"/>
      <c r="B555" s="29"/>
      <c r="C555" s="29"/>
      <c r="D555" s="29"/>
    </row>
    <row r="556" spans="1:4" ht="13" x14ac:dyDescent="0.15">
      <c r="A556" s="29"/>
      <c r="B556" s="29"/>
      <c r="C556" s="29"/>
      <c r="D556" s="29"/>
    </row>
    <row r="557" spans="1:4" ht="13" x14ac:dyDescent="0.15">
      <c r="A557" s="29"/>
      <c r="B557" s="29"/>
      <c r="C557" s="29"/>
      <c r="D557" s="29"/>
    </row>
    <row r="558" spans="1:4" ht="13" x14ac:dyDescent="0.15">
      <c r="A558" s="29"/>
      <c r="B558" s="29"/>
      <c r="C558" s="29"/>
      <c r="D558" s="29"/>
    </row>
    <row r="559" spans="1:4" ht="13" x14ac:dyDescent="0.15">
      <c r="A559" s="29"/>
      <c r="B559" s="29"/>
      <c r="C559" s="29"/>
      <c r="D559" s="29"/>
    </row>
    <row r="560" spans="1:4" ht="13" x14ac:dyDescent="0.15">
      <c r="A560" s="29"/>
      <c r="B560" s="29"/>
      <c r="C560" s="29"/>
      <c r="D560" s="29"/>
    </row>
    <row r="561" spans="1:4" ht="13" x14ac:dyDescent="0.15">
      <c r="A561" s="29"/>
      <c r="B561" s="29"/>
      <c r="C561" s="29"/>
      <c r="D561" s="29"/>
    </row>
    <row r="562" spans="1:4" ht="13" x14ac:dyDescent="0.15">
      <c r="A562" s="29"/>
      <c r="B562" s="29"/>
      <c r="C562" s="29"/>
      <c r="D562" s="29"/>
    </row>
    <row r="563" spans="1:4" ht="13" x14ac:dyDescent="0.15">
      <c r="A563" s="29"/>
      <c r="B563" s="29"/>
      <c r="C563" s="29"/>
      <c r="D563" s="29"/>
    </row>
    <row r="564" spans="1:4" ht="13" x14ac:dyDescent="0.15">
      <c r="A564" s="29"/>
      <c r="B564" s="29"/>
      <c r="C564" s="29"/>
      <c r="D564" s="29"/>
    </row>
    <row r="565" spans="1:4" ht="13" x14ac:dyDescent="0.15">
      <c r="A565" s="29"/>
      <c r="B565" s="29"/>
      <c r="C565" s="29"/>
      <c r="D565" s="29"/>
    </row>
    <row r="566" spans="1:4" ht="13" x14ac:dyDescent="0.15">
      <c r="A566" s="29"/>
      <c r="B566" s="29"/>
      <c r="C566" s="29"/>
      <c r="D566" s="29"/>
    </row>
    <row r="567" spans="1:4" ht="13" x14ac:dyDescent="0.15">
      <c r="A567" s="29"/>
      <c r="B567" s="29"/>
      <c r="C567" s="29"/>
      <c r="D567" s="29"/>
    </row>
    <row r="568" spans="1:4" ht="13" x14ac:dyDescent="0.15">
      <c r="A568" s="29"/>
      <c r="B568" s="29"/>
      <c r="C568" s="29"/>
      <c r="D568" s="29"/>
    </row>
    <row r="569" spans="1:4" ht="13" x14ac:dyDescent="0.15">
      <c r="A569" s="29"/>
      <c r="B569" s="29"/>
      <c r="C569" s="29"/>
      <c r="D569" s="29"/>
    </row>
    <row r="570" spans="1:4" ht="13" x14ac:dyDescent="0.15">
      <c r="A570" s="29"/>
      <c r="B570" s="29"/>
      <c r="C570" s="29"/>
      <c r="D570" s="29"/>
    </row>
    <row r="571" spans="1:4" ht="13" x14ac:dyDescent="0.15">
      <c r="A571" s="29"/>
      <c r="B571" s="29"/>
      <c r="C571" s="29"/>
      <c r="D571" s="29"/>
    </row>
    <row r="572" spans="1:4" ht="13" x14ac:dyDescent="0.15">
      <c r="A572" s="29"/>
      <c r="B572" s="29"/>
      <c r="C572" s="29"/>
      <c r="D572" s="29"/>
    </row>
    <row r="573" spans="1:4" ht="13" x14ac:dyDescent="0.15">
      <c r="A573" s="29"/>
      <c r="B573" s="29"/>
      <c r="C573" s="29"/>
      <c r="D573" s="29"/>
    </row>
    <row r="574" spans="1:4" ht="13" x14ac:dyDescent="0.15">
      <c r="A574" s="29"/>
      <c r="B574" s="29"/>
      <c r="C574" s="29"/>
      <c r="D574" s="29"/>
    </row>
    <row r="575" spans="1:4" ht="13" x14ac:dyDescent="0.15">
      <c r="A575" s="29"/>
      <c r="B575" s="29"/>
      <c r="C575" s="29"/>
      <c r="D575" s="29"/>
    </row>
    <row r="576" spans="1:4" ht="13" x14ac:dyDescent="0.15">
      <c r="A576" s="29"/>
      <c r="B576" s="29"/>
      <c r="C576" s="29"/>
      <c r="D576" s="29"/>
    </row>
    <row r="577" spans="1:4" ht="13" x14ac:dyDescent="0.15">
      <c r="A577" s="29"/>
      <c r="B577" s="29"/>
      <c r="C577" s="29"/>
      <c r="D577" s="29"/>
    </row>
    <row r="578" spans="1:4" ht="13" x14ac:dyDescent="0.15">
      <c r="A578" s="29"/>
      <c r="B578" s="29"/>
      <c r="C578" s="29"/>
      <c r="D578" s="29"/>
    </row>
    <row r="579" spans="1:4" ht="13" x14ac:dyDescent="0.15">
      <c r="A579" s="29"/>
      <c r="B579" s="29"/>
      <c r="C579" s="29"/>
      <c r="D579" s="29"/>
    </row>
    <row r="580" spans="1:4" ht="13" x14ac:dyDescent="0.15">
      <c r="A580" s="29"/>
      <c r="B580" s="29"/>
      <c r="C580" s="29"/>
      <c r="D580" s="29"/>
    </row>
    <row r="581" spans="1:4" ht="13" x14ac:dyDescent="0.15">
      <c r="A581" s="29"/>
      <c r="B581" s="29"/>
      <c r="C581" s="29"/>
      <c r="D581" s="29"/>
    </row>
    <row r="582" spans="1:4" ht="13" x14ac:dyDescent="0.15">
      <c r="A582" s="29"/>
      <c r="B582" s="29"/>
      <c r="C582" s="29"/>
      <c r="D582" s="29"/>
    </row>
    <row r="583" spans="1:4" ht="13" x14ac:dyDescent="0.15">
      <c r="A583" s="29"/>
      <c r="B583" s="29"/>
      <c r="C583" s="29"/>
      <c r="D583" s="29"/>
    </row>
    <row r="584" spans="1:4" ht="13" x14ac:dyDescent="0.15">
      <c r="A584" s="29"/>
      <c r="B584" s="29"/>
      <c r="C584" s="29"/>
      <c r="D584" s="29"/>
    </row>
    <row r="585" spans="1:4" ht="13" x14ac:dyDescent="0.15">
      <c r="A585" s="29"/>
      <c r="B585" s="29"/>
      <c r="C585" s="29"/>
      <c r="D585" s="29"/>
    </row>
    <row r="586" spans="1:4" ht="13" x14ac:dyDescent="0.15">
      <c r="A586" s="29"/>
      <c r="B586" s="29"/>
      <c r="C586" s="29"/>
      <c r="D586" s="29"/>
    </row>
    <row r="587" spans="1:4" ht="13" x14ac:dyDescent="0.15">
      <c r="A587" s="29"/>
      <c r="B587" s="29"/>
      <c r="C587" s="29"/>
      <c r="D587" s="29"/>
    </row>
    <row r="588" spans="1:4" ht="13" x14ac:dyDescent="0.15">
      <c r="A588" s="29"/>
      <c r="B588" s="29"/>
      <c r="C588" s="29"/>
      <c r="D588" s="29"/>
    </row>
    <row r="589" spans="1:4" ht="13" x14ac:dyDescent="0.15">
      <c r="A589" s="29"/>
      <c r="B589" s="29"/>
      <c r="C589" s="29"/>
      <c r="D589" s="29"/>
    </row>
    <row r="590" spans="1:4" ht="13" x14ac:dyDescent="0.15">
      <c r="A590" s="29"/>
      <c r="B590" s="29"/>
      <c r="C590" s="29"/>
      <c r="D590" s="29"/>
    </row>
    <row r="591" spans="1:4" ht="13" x14ac:dyDescent="0.15">
      <c r="A591" s="29"/>
      <c r="B591" s="29"/>
      <c r="C591" s="29"/>
      <c r="D591" s="29"/>
    </row>
    <row r="592" spans="1:4" ht="13" x14ac:dyDescent="0.15">
      <c r="A592" s="29"/>
      <c r="B592" s="29"/>
      <c r="C592" s="29"/>
      <c r="D592" s="29"/>
    </row>
    <row r="593" spans="1:4" ht="13" x14ac:dyDescent="0.15">
      <c r="A593" s="29"/>
      <c r="B593" s="29"/>
      <c r="C593" s="29"/>
      <c r="D593" s="29"/>
    </row>
    <row r="594" spans="1:4" ht="13" x14ac:dyDescent="0.15">
      <c r="A594" s="29"/>
      <c r="B594" s="29"/>
      <c r="C594" s="29"/>
      <c r="D594" s="29"/>
    </row>
    <row r="595" spans="1:4" ht="13" x14ac:dyDescent="0.15">
      <c r="A595" s="29"/>
      <c r="B595" s="29"/>
      <c r="C595" s="29"/>
      <c r="D595" s="29"/>
    </row>
    <row r="596" spans="1:4" ht="13" x14ac:dyDescent="0.15">
      <c r="A596" s="29"/>
      <c r="B596" s="29"/>
      <c r="C596" s="29"/>
      <c r="D596" s="29"/>
    </row>
    <row r="597" spans="1:4" ht="13" x14ac:dyDescent="0.15">
      <c r="A597" s="29"/>
      <c r="B597" s="29"/>
      <c r="C597" s="29"/>
      <c r="D597" s="29"/>
    </row>
    <row r="598" spans="1:4" ht="13" x14ac:dyDescent="0.15">
      <c r="A598" s="29"/>
      <c r="B598" s="29"/>
      <c r="C598" s="29"/>
      <c r="D598" s="29"/>
    </row>
    <row r="599" spans="1:4" ht="13" x14ac:dyDescent="0.15">
      <c r="A599" s="29"/>
      <c r="B599" s="29"/>
      <c r="C599" s="29"/>
      <c r="D599" s="29"/>
    </row>
    <row r="600" spans="1:4" ht="13" x14ac:dyDescent="0.15">
      <c r="A600" s="29"/>
      <c r="B600" s="29"/>
      <c r="C600" s="29"/>
      <c r="D600" s="29"/>
    </row>
    <row r="601" spans="1:4" ht="13" x14ac:dyDescent="0.15">
      <c r="A601" s="29"/>
      <c r="B601" s="29"/>
      <c r="C601" s="29"/>
      <c r="D601" s="29"/>
    </row>
    <row r="602" spans="1:4" ht="13" x14ac:dyDescent="0.15">
      <c r="A602" s="29"/>
      <c r="B602" s="29"/>
      <c r="C602" s="29"/>
      <c r="D602" s="29"/>
    </row>
    <row r="603" spans="1:4" ht="13" x14ac:dyDescent="0.15">
      <c r="A603" s="29"/>
      <c r="B603" s="29"/>
      <c r="C603" s="29"/>
      <c r="D603" s="29"/>
    </row>
    <row r="604" spans="1:4" ht="13" x14ac:dyDescent="0.15">
      <c r="A604" s="29"/>
      <c r="B604" s="29"/>
      <c r="C604" s="29"/>
      <c r="D604" s="29"/>
    </row>
    <row r="605" spans="1:4" ht="13" x14ac:dyDescent="0.15">
      <c r="A605" s="29"/>
      <c r="B605" s="29"/>
      <c r="C605" s="29"/>
      <c r="D605" s="29"/>
    </row>
    <row r="606" spans="1:4" ht="13" x14ac:dyDescent="0.15">
      <c r="A606" s="29"/>
      <c r="B606" s="29"/>
      <c r="C606" s="29"/>
      <c r="D606" s="29"/>
    </row>
    <row r="607" spans="1:4" ht="13" x14ac:dyDescent="0.15">
      <c r="A607" s="29"/>
      <c r="B607" s="29"/>
      <c r="C607" s="29"/>
      <c r="D607" s="29"/>
    </row>
    <row r="608" spans="1:4" ht="13" x14ac:dyDescent="0.15">
      <c r="A608" s="29"/>
      <c r="B608" s="29"/>
      <c r="C608" s="29"/>
      <c r="D608" s="29"/>
    </row>
    <row r="609" spans="1:4" ht="13" x14ac:dyDescent="0.15">
      <c r="A609" s="29"/>
      <c r="B609" s="29"/>
      <c r="C609" s="29"/>
      <c r="D609" s="29"/>
    </row>
    <row r="610" spans="1:4" ht="13" x14ac:dyDescent="0.15">
      <c r="A610" s="29"/>
      <c r="B610" s="29"/>
      <c r="C610" s="29"/>
      <c r="D610" s="29"/>
    </row>
    <row r="611" spans="1:4" ht="13" x14ac:dyDescent="0.15">
      <c r="A611" s="29"/>
      <c r="B611" s="29"/>
      <c r="C611" s="29"/>
      <c r="D611" s="29"/>
    </row>
    <row r="612" spans="1:4" ht="13" x14ac:dyDescent="0.15">
      <c r="A612" s="29"/>
      <c r="B612" s="29"/>
      <c r="C612" s="29"/>
      <c r="D612" s="29"/>
    </row>
    <row r="613" spans="1:4" ht="13" x14ac:dyDescent="0.15">
      <c r="A613" s="29"/>
      <c r="B613" s="29"/>
      <c r="C613" s="29"/>
      <c r="D613" s="29"/>
    </row>
    <row r="614" spans="1:4" ht="13" x14ac:dyDescent="0.15">
      <c r="A614" s="29"/>
      <c r="B614" s="29"/>
      <c r="C614" s="29"/>
      <c r="D614" s="29"/>
    </row>
    <row r="615" spans="1:4" ht="13" x14ac:dyDescent="0.15">
      <c r="A615" s="29"/>
      <c r="B615" s="29"/>
      <c r="C615" s="29"/>
      <c r="D615" s="29"/>
    </row>
    <row r="616" spans="1:4" ht="13" x14ac:dyDescent="0.15">
      <c r="A616" s="29"/>
      <c r="B616" s="29"/>
      <c r="C616" s="29"/>
      <c r="D616" s="29"/>
    </row>
    <row r="617" spans="1:4" ht="13" x14ac:dyDescent="0.15">
      <c r="A617" s="29"/>
      <c r="B617" s="29"/>
      <c r="C617" s="29"/>
      <c r="D617" s="29"/>
    </row>
    <row r="618" spans="1:4" ht="13" x14ac:dyDescent="0.15">
      <c r="A618" s="29"/>
      <c r="B618" s="29"/>
      <c r="C618" s="29"/>
      <c r="D618" s="29"/>
    </row>
    <row r="619" spans="1:4" ht="13" x14ac:dyDescent="0.15">
      <c r="A619" s="29"/>
      <c r="B619" s="29"/>
      <c r="C619" s="29"/>
      <c r="D619" s="29"/>
    </row>
    <row r="620" spans="1:4" ht="13" x14ac:dyDescent="0.15">
      <c r="A620" s="29"/>
      <c r="B620" s="29"/>
      <c r="C620" s="29"/>
      <c r="D620" s="29"/>
    </row>
    <row r="621" spans="1:4" ht="13" x14ac:dyDescent="0.15">
      <c r="A621" s="29"/>
      <c r="B621" s="29"/>
      <c r="C621" s="29"/>
      <c r="D621" s="29"/>
    </row>
    <row r="622" spans="1:4" ht="13" x14ac:dyDescent="0.15">
      <c r="A622" s="29"/>
      <c r="B622" s="29"/>
      <c r="C622" s="29"/>
      <c r="D622" s="29"/>
    </row>
    <row r="623" spans="1:4" ht="13" x14ac:dyDescent="0.15">
      <c r="A623" s="29"/>
      <c r="B623" s="29"/>
      <c r="C623" s="29"/>
      <c r="D623" s="29"/>
    </row>
    <row r="624" spans="1:4" ht="13" x14ac:dyDescent="0.15">
      <c r="A624" s="29"/>
      <c r="B624" s="29"/>
      <c r="C624" s="29"/>
      <c r="D624" s="29"/>
    </row>
    <row r="625" spans="1:4" ht="13" x14ac:dyDescent="0.15">
      <c r="A625" s="29"/>
      <c r="B625" s="29"/>
      <c r="C625" s="29"/>
      <c r="D625" s="29"/>
    </row>
    <row r="626" spans="1:4" ht="13" x14ac:dyDescent="0.15">
      <c r="A626" s="29"/>
      <c r="B626" s="29"/>
      <c r="C626" s="29"/>
      <c r="D626" s="29"/>
    </row>
    <row r="627" spans="1:4" ht="13" x14ac:dyDescent="0.15">
      <c r="A627" s="29"/>
      <c r="B627" s="29"/>
      <c r="C627" s="29"/>
      <c r="D627" s="29"/>
    </row>
    <row r="628" spans="1:4" ht="13" x14ac:dyDescent="0.15">
      <c r="A628" s="29"/>
      <c r="B628" s="29"/>
      <c r="C628" s="29"/>
      <c r="D628" s="29"/>
    </row>
    <row r="629" spans="1:4" ht="13" x14ac:dyDescent="0.15">
      <c r="A629" s="29"/>
      <c r="B629" s="29"/>
      <c r="C629" s="29"/>
      <c r="D629" s="29"/>
    </row>
    <row r="630" spans="1:4" ht="13" x14ac:dyDescent="0.15">
      <c r="A630" s="29"/>
      <c r="B630" s="29"/>
      <c r="C630" s="29"/>
      <c r="D630" s="29"/>
    </row>
    <row r="631" spans="1:4" ht="13" x14ac:dyDescent="0.15">
      <c r="A631" s="29"/>
      <c r="B631" s="29"/>
      <c r="C631" s="29"/>
      <c r="D631" s="29"/>
    </row>
    <row r="632" spans="1:4" ht="13" x14ac:dyDescent="0.15">
      <c r="A632" s="29"/>
      <c r="B632" s="29"/>
      <c r="C632" s="29"/>
      <c r="D632" s="29"/>
    </row>
    <row r="633" spans="1:4" ht="13" x14ac:dyDescent="0.15">
      <c r="A633" s="29"/>
      <c r="B633" s="29"/>
      <c r="C633" s="29"/>
      <c r="D633" s="29"/>
    </row>
    <row r="634" spans="1:4" ht="13" x14ac:dyDescent="0.15">
      <c r="A634" s="29"/>
      <c r="B634" s="29"/>
      <c r="C634" s="29"/>
      <c r="D634" s="29"/>
    </row>
    <row r="635" spans="1:4" ht="13" x14ac:dyDescent="0.15">
      <c r="A635" s="29"/>
      <c r="B635" s="29"/>
      <c r="C635" s="29"/>
      <c r="D635" s="29"/>
    </row>
    <row r="636" spans="1:4" ht="13" x14ac:dyDescent="0.15">
      <c r="A636" s="29"/>
      <c r="B636" s="29"/>
      <c r="C636" s="29"/>
      <c r="D636" s="29"/>
    </row>
    <row r="637" spans="1:4" ht="13" x14ac:dyDescent="0.15">
      <c r="A637" s="29"/>
      <c r="B637" s="29"/>
      <c r="C637" s="29"/>
      <c r="D637" s="29"/>
    </row>
    <row r="638" spans="1:4" ht="13" x14ac:dyDescent="0.15">
      <c r="A638" s="29"/>
      <c r="B638" s="29"/>
      <c r="C638" s="29"/>
      <c r="D638" s="29"/>
    </row>
    <row r="639" spans="1:4" ht="13" x14ac:dyDescent="0.15">
      <c r="A639" s="29"/>
      <c r="B639" s="29"/>
      <c r="C639" s="29"/>
      <c r="D639" s="29"/>
    </row>
    <row r="640" spans="1:4" ht="13" x14ac:dyDescent="0.15">
      <c r="A640" s="29"/>
      <c r="B640" s="29"/>
      <c r="C640" s="29"/>
      <c r="D640" s="29"/>
    </row>
    <row r="641" spans="1:4" ht="13" x14ac:dyDescent="0.15">
      <c r="A641" s="29"/>
      <c r="B641" s="29"/>
      <c r="C641" s="29"/>
      <c r="D641" s="29"/>
    </row>
    <row r="642" spans="1:4" ht="13" x14ac:dyDescent="0.15">
      <c r="A642" s="29"/>
      <c r="B642" s="29"/>
      <c r="C642" s="29"/>
      <c r="D642" s="29"/>
    </row>
    <row r="643" spans="1:4" ht="13" x14ac:dyDescent="0.15">
      <c r="A643" s="29"/>
      <c r="B643" s="29"/>
      <c r="C643" s="29"/>
      <c r="D643" s="29"/>
    </row>
    <row r="644" spans="1:4" ht="13" x14ac:dyDescent="0.15">
      <c r="A644" s="29"/>
      <c r="B644" s="29"/>
      <c r="C644" s="29"/>
      <c r="D644" s="29"/>
    </row>
    <row r="645" spans="1:4" ht="13" x14ac:dyDescent="0.15">
      <c r="A645" s="29"/>
      <c r="B645" s="29"/>
      <c r="C645" s="29"/>
      <c r="D645" s="29"/>
    </row>
    <row r="646" spans="1:4" ht="13" x14ac:dyDescent="0.15">
      <c r="A646" s="29"/>
      <c r="B646" s="29"/>
      <c r="C646" s="29"/>
      <c r="D646" s="29"/>
    </row>
    <row r="647" spans="1:4" ht="13" x14ac:dyDescent="0.15">
      <c r="A647" s="29"/>
      <c r="B647" s="29"/>
      <c r="C647" s="29"/>
      <c r="D647" s="29"/>
    </row>
    <row r="648" spans="1:4" ht="13" x14ac:dyDescent="0.15">
      <c r="A648" s="29"/>
      <c r="B648" s="29"/>
      <c r="C648" s="29"/>
      <c r="D648" s="29"/>
    </row>
    <row r="649" spans="1:4" ht="13" x14ac:dyDescent="0.15">
      <c r="A649" s="29"/>
      <c r="B649" s="29"/>
      <c r="C649" s="29"/>
      <c r="D649" s="29"/>
    </row>
    <row r="650" spans="1:4" ht="13" x14ac:dyDescent="0.15">
      <c r="A650" s="29"/>
      <c r="B650" s="29"/>
      <c r="C650" s="29"/>
      <c r="D650" s="29"/>
    </row>
    <row r="651" spans="1:4" ht="13" x14ac:dyDescent="0.15">
      <c r="A651" s="29"/>
      <c r="B651" s="29"/>
      <c r="C651" s="29"/>
      <c r="D651" s="29"/>
    </row>
    <row r="652" spans="1:4" ht="13" x14ac:dyDescent="0.15">
      <c r="A652" s="29"/>
      <c r="B652" s="29"/>
      <c r="C652" s="29"/>
      <c r="D652" s="29"/>
    </row>
    <row r="653" spans="1:4" ht="13" x14ac:dyDescent="0.15">
      <c r="A653" s="29"/>
      <c r="B653" s="29"/>
      <c r="C653" s="29"/>
      <c r="D653" s="29"/>
    </row>
    <row r="654" spans="1:4" ht="13" x14ac:dyDescent="0.15">
      <c r="A654" s="29"/>
      <c r="B654" s="29"/>
      <c r="C654" s="29"/>
      <c r="D654" s="29"/>
    </row>
    <row r="655" spans="1:4" ht="13" x14ac:dyDescent="0.15">
      <c r="A655" s="29"/>
      <c r="B655" s="29"/>
      <c r="C655" s="29"/>
      <c r="D655" s="29"/>
    </row>
    <row r="656" spans="1:4" ht="13" x14ac:dyDescent="0.15">
      <c r="A656" s="29"/>
      <c r="B656" s="29"/>
      <c r="C656" s="29"/>
      <c r="D656" s="29"/>
    </row>
    <row r="657" spans="1:4" ht="13" x14ac:dyDescent="0.15">
      <c r="A657" s="29"/>
      <c r="B657" s="29"/>
      <c r="C657" s="29"/>
      <c r="D657" s="29"/>
    </row>
    <row r="658" spans="1:4" ht="13" x14ac:dyDescent="0.15">
      <c r="A658" s="29"/>
      <c r="B658" s="29"/>
      <c r="C658" s="29"/>
      <c r="D658" s="29"/>
    </row>
    <row r="659" spans="1:4" ht="13" x14ac:dyDescent="0.15">
      <c r="A659" s="29"/>
      <c r="B659" s="29"/>
      <c r="C659" s="29"/>
      <c r="D659" s="29"/>
    </row>
    <row r="660" spans="1:4" ht="13" x14ac:dyDescent="0.15">
      <c r="A660" s="29"/>
      <c r="B660" s="29"/>
      <c r="C660" s="29"/>
      <c r="D660" s="29"/>
    </row>
    <row r="661" spans="1:4" ht="13" x14ac:dyDescent="0.15">
      <c r="A661" s="29"/>
      <c r="B661" s="29"/>
      <c r="C661" s="29"/>
      <c r="D661" s="29"/>
    </row>
    <row r="662" spans="1:4" ht="13" x14ac:dyDescent="0.15">
      <c r="A662" s="29"/>
      <c r="B662" s="29"/>
      <c r="C662" s="29"/>
      <c r="D662" s="29"/>
    </row>
    <row r="663" spans="1:4" ht="13" x14ac:dyDescent="0.15">
      <c r="A663" s="29"/>
      <c r="B663" s="29"/>
      <c r="C663" s="29"/>
      <c r="D663" s="29"/>
    </row>
    <row r="664" spans="1:4" ht="13" x14ac:dyDescent="0.15">
      <c r="A664" s="29"/>
      <c r="B664" s="29"/>
      <c r="C664" s="29"/>
      <c r="D664" s="29"/>
    </row>
    <row r="665" spans="1:4" ht="13" x14ac:dyDescent="0.15">
      <c r="A665" s="29"/>
      <c r="B665" s="29"/>
      <c r="C665" s="29"/>
      <c r="D665" s="29"/>
    </row>
    <row r="666" spans="1:4" ht="13" x14ac:dyDescent="0.15">
      <c r="A666" s="29"/>
      <c r="B666" s="29"/>
      <c r="C666" s="29"/>
      <c r="D666" s="29"/>
    </row>
    <row r="667" spans="1:4" ht="13" x14ac:dyDescent="0.15">
      <c r="A667" s="29"/>
      <c r="B667" s="29"/>
      <c r="C667" s="29"/>
      <c r="D667" s="29"/>
    </row>
    <row r="668" spans="1:4" ht="13" x14ac:dyDescent="0.15">
      <c r="A668" s="29"/>
      <c r="B668" s="29"/>
      <c r="C668" s="29"/>
      <c r="D668" s="29"/>
    </row>
    <row r="669" spans="1:4" ht="13" x14ac:dyDescent="0.15">
      <c r="A669" s="29"/>
      <c r="B669" s="29"/>
      <c r="C669" s="29"/>
      <c r="D669" s="29"/>
    </row>
    <row r="670" spans="1:4" ht="13" x14ac:dyDescent="0.15">
      <c r="A670" s="29"/>
      <c r="B670" s="29"/>
      <c r="C670" s="29"/>
      <c r="D670" s="29"/>
    </row>
    <row r="671" spans="1:4" ht="13" x14ac:dyDescent="0.15">
      <c r="A671" s="29"/>
      <c r="B671" s="29"/>
      <c r="C671" s="29"/>
      <c r="D671" s="29"/>
    </row>
    <row r="672" spans="1:4" ht="13" x14ac:dyDescent="0.15">
      <c r="A672" s="29"/>
      <c r="B672" s="29"/>
      <c r="C672" s="29"/>
      <c r="D672" s="29"/>
    </row>
    <row r="673" spans="1:4" ht="13" x14ac:dyDescent="0.15">
      <c r="A673" s="29"/>
      <c r="B673" s="29"/>
      <c r="C673" s="29"/>
      <c r="D673" s="29"/>
    </row>
    <row r="674" spans="1:4" ht="13" x14ac:dyDescent="0.15">
      <c r="A674" s="29"/>
      <c r="B674" s="29"/>
      <c r="C674" s="29"/>
      <c r="D674" s="29"/>
    </row>
    <row r="675" spans="1:4" ht="13" x14ac:dyDescent="0.15">
      <c r="A675" s="29"/>
      <c r="B675" s="29"/>
      <c r="C675" s="29"/>
      <c r="D675" s="29"/>
    </row>
    <row r="676" spans="1:4" ht="13" x14ac:dyDescent="0.15">
      <c r="A676" s="29"/>
      <c r="B676" s="29"/>
      <c r="C676" s="29"/>
      <c r="D676" s="29"/>
    </row>
    <row r="677" spans="1:4" ht="13" x14ac:dyDescent="0.15">
      <c r="A677" s="29"/>
      <c r="B677" s="29"/>
      <c r="C677" s="29"/>
      <c r="D677" s="29"/>
    </row>
    <row r="678" spans="1:4" ht="13" x14ac:dyDescent="0.15">
      <c r="A678" s="29"/>
      <c r="B678" s="29"/>
      <c r="C678" s="29"/>
      <c r="D678" s="29"/>
    </row>
    <row r="679" spans="1:4" ht="13" x14ac:dyDescent="0.15">
      <c r="A679" s="29"/>
      <c r="B679" s="29"/>
      <c r="C679" s="29"/>
      <c r="D679" s="29"/>
    </row>
    <row r="680" spans="1:4" ht="13" x14ac:dyDescent="0.15">
      <c r="A680" s="29"/>
      <c r="B680" s="29"/>
      <c r="C680" s="29"/>
      <c r="D680" s="29"/>
    </row>
    <row r="681" spans="1:4" ht="13" x14ac:dyDescent="0.15">
      <c r="A681" s="29"/>
      <c r="B681" s="29"/>
      <c r="C681" s="29"/>
      <c r="D681" s="29"/>
    </row>
    <row r="682" spans="1:4" ht="13" x14ac:dyDescent="0.15">
      <c r="A682" s="29"/>
      <c r="B682" s="29"/>
      <c r="C682" s="29"/>
      <c r="D682" s="29"/>
    </row>
    <row r="683" spans="1:4" ht="13" x14ac:dyDescent="0.15">
      <c r="A683" s="29"/>
      <c r="B683" s="29"/>
      <c r="C683" s="29"/>
      <c r="D683" s="29"/>
    </row>
    <row r="684" spans="1:4" ht="13" x14ac:dyDescent="0.15">
      <c r="A684" s="29"/>
      <c r="B684" s="29"/>
      <c r="C684" s="29"/>
      <c r="D684" s="29"/>
    </row>
    <row r="685" spans="1:4" ht="13" x14ac:dyDescent="0.15">
      <c r="A685" s="29"/>
      <c r="B685" s="29"/>
      <c r="C685" s="29"/>
      <c r="D685" s="29"/>
    </row>
    <row r="686" spans="1:4" ht="13" x14ac:dyDescent="0.15">
      <c r="A686" s="29"/>
      <c r="B686" s="29"/>
      <c r="C686" s="29"/>
      <c r="D686" s="29"/>
    </row>
    <row r="687" spans="1:4" ht="13" x14ac:dyDescent="0.15">
      <c r="A687" s="29"/>
      <c r="B687" s="29"/>
      <c r="C687" s="29"/>
      <c r="D687" s="29"/>
    </row>
    <row r="688" spans="1:4" ht="13" x14ac:dyDescent="0.15">
      <c r="A688" s="29"/>
      <c r="B688" s="29"/>
      <c r="C688" s="29"/>
      <c r="D688" s="29"/>
    </row>
    <row r="689" spans="1:4" ht="13" x14ac:dyDescent="0.15">
      <c r="A689" s="29"/>
      <c r="B689" s="29"/>
      <c r="C689" s="29"/>
      <c r="D689" s="29"/>
    </row>
    <row r="690" spans="1:4" ht="13" x14ac:dyDescent="0.15">
      <c r="A690" s="29"/>
      <c r="B690" s="29"/>
      <c r="C690" s="29"/>
      <c r="D690" s="29"/>
    </row>
    <row r="691" spans="1:4" ht="13" x14ac:dyDescent="0.15">
      <c r="A691" s="29"/>
      <c r="B691" s="29"/>
      <c r="C691" s="29"/>
      <c r="D691" s="29"/>
    </row>
    <row r="692" spans="1:4" ht="13" x14ac:dyDescent="0.15">
      <c r="A692" s="29"/>
      <c r="B692" s="29"/>
      <c r="C692" s="29"/>
      <c r="D692" s="29"/>
    </row>
    <row r="693" spans="1:4" ht="13" x14ac:dyDescent="0.15">
      <c r="A693" s="29"/>
      <c r="B693" s="29"/>
      <c r="C693" s="29"/>
      <c r="D693" s="29"/>
    </row>
    <row r="694" spans="1:4" ht="13" x14ac:dyDescent="0.15">
      <c r="A694" s="29"/>
      <c r="B694" s="29"/>
      <c r="C694" s="29"/>
      <c r="D694" s="29"/>
    </row>
    <row r="695" spans="1:4" ht="13" x14ac:dyDescent="0.15">
      <c r="A695" s="29"/>
      <c r="B695" s="29"/>
      <c r="C695" s="29"/>
      <c r="D695" s="29"/>
    </row>
    <row r="696" spans="1:4" ht="13" x14ac:dyDescent="0.15">
      <c r="A696" s="29"/>
      <c r="B696" s="29"/>
      <c r="C696" s="29"/>
      <c r="D696" s="29"/>
    </row>
    <row r="697" spans="1:4" ht="13" x14ac:dyDescent="0.15">
      <c r="A697" s="29"/>
      <c r="B697" s="29"/>
      <c r="C697" s="29"/>
      <c r="D697" s="29"/>
    </row>
    <row r="698" spans="1:4" ht="13" x14ac:dyDescent="0.15">
      <c r="A698" s="29"/>
      <c r="B698" s="29"/>
      <c r="C698" s="29"/>
      <c r="D698" s="29"/>
    </row>
    <row r="699" spans="1:4" ht="13" x14ac:dyDescent="0.15">
      <c r="A699" s="29"/>
      <c r="B699" s="29"/>
      <c r="C699" s="29"/>
      <c r="D699" s="29"/>
    </row>
    <row r="700" spans="1:4" ht="13" x14ac:dyDescent="0.15">
      <c r="A700" s="29"/>
      <c r="B700" s="29"/>
      <c r="C700" s="29"/>
      <c r="D700" s="29"/>
    </row>
    <row r="701" spans="1:4" ht="13" x14ac:dyDescent="0.15">
      <c r="A701" s="29"/>
      <c r="B701" s="29"/>
      <c r="C701" s="29"/>
      <c r="D701" s="29"/>
    </row>
    <row r="702" spans="1:4" ht="13" x14ac:dyDescent="0.15">
      <c r="A702" s="29"/>
      <c r="B702" s="29"/>
      <c r="C702" s="29"/>
      <c r="D702" s="29"/>
    </row>
    <row r="703" spans="1:4" ht="13" x14ac:dyDescent="0.15">
      <c r="A703" s="29"/>
      <c r="B703" s="29"/>
      <c r="C703" s="29"/>
      <c r="D703" s="29"/>
    </row>
    <row r="704" spans="1:4" ht="13" x14ac:dyDescent="0.15">
      <c r="A704" s="29"/>
      <c r="B704" s="29"/>
      <c r="C704" s="29"/>
      <c r="D704" s="29"/>
    </row>
    <row r="705" spans="1:4" ht="13" x14ac:dyDescent="0.15">
      <c r="A705" s="29"/>
      <c r="B705" s="29"/>
      <c r="C705" s="29"/>
      <c r="D705" s="29"/>
    </row>
    <row r="706" spans="1:4" ht="13" x14ac:dyDescent="0.15">
      <c r="A706" s="29"/>
      <c r="B706" s="29"/>
      <c r="C706" s="29"/>
      <c r="D706" s="29"/>
    </row>
    <row r="707" spans="1:4" ht="13" x14ac:dyDescent="0.15">
      <c r="A707" s="29"/>
      <c r="B707" s="29"/>
      <c r="C707" s="29"/>
      <c r="D707" s="29"/>
    </row>
    <row r="708" spans="1:4" ht="13" x14ac:dyDescent="0.15">
      <c r="A708" s="29"/>
      <c r="B708" s="29"/>
      <c r="C708" s="29"/>
      <c r="D708" s="29"/>
    </row>
    <row r="709" spans="1:4" ht="13" x14ac:dyDescent="0.15">
      <c r="A709" s="29"/>
      <c r="B709" s="29"/>
      <c r="C709" s="29"/>
      <c r="D709" s="29"/>
    </row>
    <row r="710" spans="1:4" ht="13" x14ac:dyDescent="0.15">
      <c r="A710" s="29"/>
      <c r="B710" s="29"/>
      <c r="C710" s="29"/>
      <c r="D710" s="29"/>
    </row>
    <row r="711" spans="1:4" ht="13" x14ac:dyDescent="0.15">
      <c r="A711" s="29"/>
      <c r="B711" s="29"/>
      <c r="C711" s="29"/>
      <c r="D711" s="29"/>
    </row>
    <row r="712" spans="1:4" ht="13" x14ac:dyDescent="0.15">
      <c r="A712" s="29"/>
      <c r="B712" s="29"/>
      <c r="C712" s="29"/>
      <c r="D712" s="29"/>
    </row>
    <row r="713" spans="1:4" ht="13" x14ac:dyDescent="0.15">
      <c r="A713" s="29"/>
      <c r="B713" s="29"/>
      <c r="C713" s="29"/>
      <c r="D713" s="29"/>
    </row>
    <row r="714" spans="1:4" ht="13" x14ac:dyDescent="0.15">
      <c r="A714" s="29"/>
      <c r="B714" s="29"/>
      <c r="C714" s="29"/>
      <c r="D714" s="29"/>
    </row>
    <row r="715" spans="1:4" ht="13" x14ac:dyDescent="0.15">
      <c r="A715" s="29"/>
      <c r="B715" s="29"/>
      <c r="C715" s="29"/>
      <c r="D715" s="29"/>
    </row>
    <row r="716" spans="1:4" ht="13" x14ac:dyDescent="0.15">
      <c r="A716" s="29"/>
      <c r="B716" s="29"/>
      <c r="C716" s="29"/>
      <c r="D716" s="29"/>
    </row>
    <row r="717" spans="1:4" ht="13" x14ac:dyDescent="0.15">
      <c r="A717" s="29"/>
      <c r="B717" s="29"/>
      <c r="C717" s="29"/>
      <c r="D717" s="29"/>
    </row>
    <row r="718" spans="1:4" ht="13" x14ac:dyDescent="0.15">
      <c r="A718" s="29"/>
      <c r="B718" s="29"/>
      <c r="C718" s="29"/>
      <c r="D718" s="29"/>
    </row>
    <row r="719" spans="1:4" ht="13" x14ac:dyDescent="0.15">
      <c r="A719" s="29"/>
      <c r="B719" s="29"/>
      <c r="C719" s="29"/>
      <c r="D719" s="29"/>
    </row>
    <row r="720" spans="1:4" ht="13" x14ac:dyDescent="0.15">
      <c r="A720" s="29"/>
      <c r="B720" s="29"/>
      <c r="C720" s="29"/>
      <c r="D720" s="29"/>
    </row>
    <row r="721" spans="1:4" ht="13" x14ac:dyDescent="0.15">
      <c r="A721" s="29"/>
      <c r="B721" s="29"/>
      <c r="C721" s="29"/>
      <c r="D721" s="29"/>
    </row>
    <row r="722" spans="1:4" ht="13" x14ac:dyDescent="0.15">
      <c r="A722" s="29"/>
      <c r="B722" s="29"/>
      <c r="C722" s="29"/>
      <c r="D722" s="29"/>
    </row>
    <row r="723" spans="1:4" ht="13" x14ac:dyDescent="0.15">
      <c r="A723" s="29"/>
      <c r="B723" s="29"/>
      <c r="C723" s="29"/>
      <c r="D723" s="29"/>
    </row>
    <row r="724" spans="1:4" ht="13" x14ac:dyDescent="0.15">
      <c r="A724" s="29"/>
      <c r="B724" s="29"/>
      <c r="C724" s="29"/>
      <c r="D724" s="29"/>
    </row>
    <row r="725" spans="1:4" ht="13" x14ac:dyDescent="0.15">
      <c r="A725" s="29"/>
      <c r="B725" s="29"/>
      <c r="C725" s="29"/>
      <c r="D725" s="29"/>
    </row>
    <row r="726" spans="1:4" ht="13" x14ac:dyDescent="0.15">
      <c r="A726" s="29"/>
      <c r="B726" s="29"/>
      <c r="C726" s="29"/>
      <c r="D726" s="29"/>
    </row>
    <row r="727" spans="1:4" ht="13" x14ac:dyDescent="0.15">
      <c r="A727" s="29"/>
      <c r="B727" s="29"/>
      <c r="C727" s="29"/>
      <c r="D727" s="29"/>
    </row>
    <row r="728" spans="1:4" ht="13" x14ac:dyDescent="0.15">
      <c r="A728" s="29"/>
      <c r="B728" s="29"/>
      <c r="C728" s="29"/>
      <c r="D728" s="29"/>
    </row>
    <row r="729" spans="1:4" ht="13" x14ac:dyDescent="0.15">
      <c r="A729" s="29"/>
      <c r="B729" s="29"/>
      <c r="C729" s="29"/>
      <c r="D729" s="29"/>
    </row>
    <row r="730" spans="1:4" ht="13" x14ac:dyDescent="0.15">
      <c r="A730" s="29"/>
      <c r="B730" s="29"/>
      <c r="C730" s="29"/>
      <c r="D730" s="29"/>
    </row>
    <row r="731" spans="1:4" ht="13" x14ac:dyDescent="0.15">
      <c r="A731" s="29"/>
      <c r="B731" s="29"/>
      <c r="C731" s="29"/>
      <c r="D731" s="29"/>
    </row>
    <row r="732" spans="1:4" ht="13" x14ac:dyDescent="0.15">
      <c r="A732" s="29"/>
      <c r="B732" s="29"/>
      <c r="C732" s="29"/>
      <c r="D732" s="29"/>
    </row>
    <row r="733" spans="1:4" ht="13" x14ac:dyDescent="0.15">
      <c r="A733" s="29"/>
      <c r="B733" s="29"/>
      <c r="C733" s="29"/>
      <c r="D733" s="29"/>
    </row>
    <row r="734" spans="1:4" ht="13" x14ac:dyDescent="0.15">
      <c r="A734" s="29"/>
      <c r="B734" s="29"/>
      <c r="C734" s="29"/>
      <c r="D734" s="29"/>
    </row>
    <row r="735" spans="1:4" ht="13" x14ac:dyDescent="0.15">
      <c r="A735" s="29"/>
      <c r="B735" s="29"/>
      <c r="C735" s="29"/>
      <c r="D735" s="29"/>
    </row>
    <row r="736" spans="1:4" ht="13" x14ac:dyDescent="0.15">
      <c r="A736" s="29"/>
      <c r="B736" s="29"/>
      <c r="C736" s="29"/>
      <c r="D736" s="29"/>
    </row>
    <row r="737" spans="1:4" ht="13" x14ac:dyDescent="0.15">
      <c r="A737" s="29"/>
      <c r="B737" s="29"/>
      <c r="C737" s="29"/>
      <c r="D737" s="29"/>
    </row>
    <row r="738" spans="1:4" ht="13" x14ac:dyDescent="0.15">
      <c r="A738" s="29"/>
      <c r="B738" s="29"/>
      <c r="C738" s="29"/>
      <c r="D738" s="29"/>
    </row>
    <row r="739" spans="1:4" ht="13" x14ac:dyDescent="0.15">
      <c r="A739" s="29"/>
      <c r="B739" s="29"/>
      <c r="C739" s="29"/>
      <c r="D739" s="29"/>
    </row>
    <row r="740" spans="1:4" ht="13" x14ac:dyDescent="0.15">
      <c r="A740" s="29"/>
      <c r="B740" s="29"/>
      <c r="C740" s="29"/>
      <c r="D740" s="29"/>
    </row>
    <row r="741" spans="1:4" ht="13" x14ac:dyDescent="0.15">
      <c r="A741" s="29"/>
      <c r="B741" s="29"/>
      <c r="C741" s="29"/>
      <c r="D741" s="29"/>
    </row>
    <row r="742" spans="1:4" ht="13" x14ac:dyDescent="0.15">
      <c r="A742" s="29"/>
      <c r="B742" s="29"/>
      <c r="C742" s="29"/>
      <c r="D742" s="29"/>
    </row>
    <row r="743" spans="1:4" ht="13" x14ac:dyDescent="0.15">
      <c r="A743" s="29"/>
      <c r="B743" s="29"/>
      <c r="C743" s="29"/>
      <c r="D743" s="29"/>
    </row>
    <row r="744" spans="1:4" ht="13" x14ac:dyDescent="0.15">
      <c r="A744" s="29"/>
      <c r="B744" s="29"/>
      <c r="C744" s="29"/>
      <c r="D744" s="29"/>
    </row>
    <row r="745" spans="1:4" ht="13" x14ac:dyDescent="0.15">
      <c r="A745" s="29"/>
      <c r="B745" s="29"/>
      <c r="C745" s="29"/>
      <c r="D745" s="29"/>
    </row>
    <row r="746" spans="1:4" ht="13" x14ac:dyDescent="0.15">
      <c r="A746" s="29"/>
      <c r="B746" s="29"/>
      <c r="C746" s="29"/>
      <c r="D746" s="29"/>
    </row>
    <row r="747" spans="1:4" ht="13" x14ac:dyDescent="0.15">
      <c r="A747" s="29"/>
      <c r="B747" s="29"/>
      <c r="C747" s="29"/>
      <c r="D747" s="29"/>
    </row>
    <row r="748" spans="1:4" ht="13" x14ac:dyDescent="0.15">
      <c r="A748" s="29"/>
      <c r="B748" s="29"/>
      <c r="C748" s="29"/>
      <c r="D748" s="29"/>
    </row>
    <row r="749" spans="1:4" ht="13" x14ac:dyDescent="0.15">
      <c r="A749" s="29"/>
      <c r="B749" s="29"/>
      <c r="C749" s="29"/>
      <c r="D749" s="29"/>
    </row>
    <row r="750" spans="1:4" ht="13" x14ac:dyDescent="0.15">
      <c r="A750" s="29"/>
      <c r="B750" s="29"/>
      <c r="C750" s="29"/>
      <c r="D750" s="29"/>
    </row>
    <row r="751" spans="1:4" ht="13" x14ac:dyDescent="0.15">
      <c r="A751" s="29"/>
      <c r="B751" s="29"/>
      <c r="C751" s="29"/>
      <c r="D751" s="29"/>
    </row>
    <row r="752" spans="1:4" ht="13" x14ac:dyDescent="0.15">
      <c r="A752" s="29"/>
      <c r="B752" s="29"/>
      <c r="C752" s="29"/>
      <c r="D752" s="29"/>
    </row>
    <row r="753" spans="1:4" ht="13" x14ac:dyDescent="0.15">
      <c r="A753" s="29"/>
      <c r="B753" s="29"/>
      <c r="C753" s="29"/>
      <c r="D753" s="29"/>
    </row>
    <row r="754" spans="1:4" ht="13" x14ac:dyDescent="0.15">
      <c r="A754" s="29"/>
      <c r="B754" s="29"/>
      <c r="C754" s="29"/>
      <c r="D754" s="29"/>
    </row>
    <row r="755" spans="1:4" ht="13" x14ac:dyDescent="0.15">
      <c r="A755" s="29"/>
      <c r="B755" s="29"/>
      <c r="C755" s="29"/>
      <c r="D755" s="29"/>
    </row>
    <row r="756" spans="1:4" ht="13" x14ac:dyDescent="0.15">
      <c r="A756" s="29"/>
      <c r="B756" s="29"/>
      <c r="C756" s="29"/>
      <c r="D756" s="29"/>
    </row>
    <row r="757" spans="1:4" ht="13" x14ac:dyDescent="0.15">
      <c r="A757" s="29"/>
      <c r="B757" s="29"/>
      <c r="C757" s="29"/>
      <c r="D757" s="29"/>
    </row>
    <row r="758" spans="1:4" ht="13" x14ac:dyDescent="0.15">
      <c r="A758" s="29"/>
      <c r="B758" s="29"/>
      <c r="C758" s="29"/>
      <c r="D758" s="29"/>
    </row>
    <row r="759" spans="1:4" ht="13" x14ac:dyDescent="0.15">
      <c r="A759" s="29"/>
      <c r="B759" s="29"/>
      <c r="C759" s="29"/>
      <c r="D759" s="29"/>
    </row>
    <row r="760" spans="1:4" ht="13" x14ac:dyDescent="0.15">
      <c r="A760" s="29"/>
      <c r="B760" s="29"/>
      <c r="C760" s="29"/>
      <c r="D760" s="29"/>
    </row>
    <row r="761" spans="1:4" ht="13" x14ac:dyDescent="0.15">
      <c r="A761" s="29"/>
      <c r="B761" s="29"/>
      <c r="C761" s="29"/>
      <c r="D761" s="29"/>
    </row>
    <row r="762" spans="1:4" ht="13" x14ac:dyDescent="0.15">
      <c r="A762" s="29"/>
      <c r="B762" s="29"/>
      <c r="C762" s="29"/>
      <c r="D762" s="29"/>
    </row>
    <row r="763" spans="1:4" ht="13" x14ac:dyDescent="0.15">
      <c r="A763" s="29"/>
      <c r="B763" s="29"/>
      <c r="C763" s="29"/>
      <c r="D763" s="29"/>
    </row>
    <row r="764" spans="1:4" ht="13" x14ac:dyDescent="0.15">
      <c r="A764" s="29"/>
      <c r="B764" s="29"/>
      <c r="C764" s="29"/>
      <c r="D764" s="29"/>
    </row>
    <row r="765" spans="1:4" ht="13" x14ac:dyDescent="0.15">
      <c r="A765" s="29"/>
      <c r="B765" s="29"/>
      <c r="C765" s="29"/>
      <c r="D765" s="29"/>
    </row>
    <row r="766" spans="1:4" ht="13" x14ac:dyDescent="0.15">
      <c r="A766" s="29"/>
      <c r="B766" s="29"/>
      <c r="C766" s="29"/>
      <c r="D766" s="29"/>
    </row>
    <row r="767" spans="1:4" ht="13" x14ac:dyDescent="0.15">
      <c r="A767" s="29"/>
      <c r="B767" s="29"/>
      <c r="C767" s="29"/>
      <c r="D767" s="29"/>
    </row>
    <row r="768" spans="1:4" ht="13" x14ac:dyDescent="0.15">
      <c r="A768" s="29"/>
      <c r="B768" s="29"/>
      <c r="C768" s="29"/>
      <c r="D768" s="29"/>
    </row>
    <row r="769" spans="1:4" ht="13" x14ac:dyDescent="0.15">
      <c r="A769" s="29"/>
      <c r="B769" s="29"/>
      <c r="C769" s="29"/>
      <c r="D769" s="29"/>
    </row>
    <row r="770" spans="1:4" ht="13" x14ac:dyDescent="0.15">
      <c r="A770" s="29"/>
      <c r="B770" s="29"/>
      <c r="C770" s="29"/>
      <c r="D770" s="29"/>
    </row>
    <row r="771" spans="1:4" ht="13" x14ac:dyDescent="0.15">
      <c r="A771" s="29"/>
      <c r="B771" s="29"/>
      <c r="C771" s="29"/>
      <c r="D771" s="29"/>
    </row>
    <row r="772" spans="1:4" ht="13" x14ac:dyDescent="0.15">
      <c r="A772" s="29"/>
      <c r="B772" s="29"/>
      <c r="C772" s="29"/>
      <c r="D772" s="29"/>
    </row>
    <row r="773" spans="1:4" ht="13" x14ac:dyDescent="0.15">
      <c r="A773" s="29"/>
      <c r="B773" s="29"/>
      <c r="C773" s="29"/>
      <c r="D773" s="29"/>
    </row>
    <row r="774" spans="1:4" ht="13" x14ac:dyDescent="0.15">
      <c r="A774" s="29"/>
      <c r="B774" s="29"/>
      <c r="C774" s="29"/>
      <c r="D774" s="29"/>
    </row>
    <row r="775" spans="1:4" ht="13" x14ac:dyDescent="0.15">
      <c r="A775" s="29"/>
      <c r="B775" s="29"/>
      <c r="C775" s="29"/>
      <c r="D775" s="29"/>
    </row>
    <row r="776" spans="1:4" ht="13" x14ac:dyDescent="0.15">
      <c r="A776" s="29"/>
      <c r="B776" s="29"/>
      <c r="C776" s="29"/>
      <c r="D776" s="29"/>
    </row>
    <row r="777" spans="1:4" ht="13" x14ac:dyDescent="0.15">
      <c r="A777" s="29"/>
      <c r="B777" s="29"/>
      <c r="C777" s="29"/>
      <c r="D777" s="29"/>
    </row>
    <row r="778" spans="1:4" ht="13" x14ac:dyDescent="0.15">
      <c r="A778" s="29"/>
      <c r="B778" s="29"/>
      <c r="C778" s="29"/>
      <c r="D778" s="29"/>
    </row>
    <row r="779" spans="1:4" ht="13" x14ac:dyDescent="0.15">
      <c r="A779" s="29"/>
      <c r="B779" s="29"/>
      <c r="C779" s="29"/>
      <c r="D779" s="29"/>
    </row>
    <row r="780" spans="1:4" ht="13" x14ac:dyDescent="0.15">
      <c r="A780" s="29"/>
      <c r="B780" s="29"/>
      <c r="C780" s="29"/>
      <c r="D780" s="29"/>
    </row>
    <row r="781" spans="1:4" ht="13" x14ac:dyDescent="0.15">
      <c r="A781" s="29"/>
      <c r="B781" s="29"/>
      <c r="C781" s="29"/>
      <c r="D781" s="29"/>
    </row>
    <row r="782" spans="1:4" ht="13" x14ac:dyDescent="0.15">
      <c r="A782" s="29"/>
      <c r="B782" s="29"/>
      <c r="C782" s="29"/>
      <c r="D782" s="29"/>
    </row>
    <row r="783" spans="1:4" ht="13" x14ac:dyDescent="0.15">
      <c r="A783" s="29"/>
      <c r="B783" s="29"/>
      <c r="C783" s="29"/>
      <c r="D783" s="29"/>
    </row>
    <row r="784" spans="1:4" ht="13" x14ac:dyDescent="0.15">
      <c r="A784" s="29"/>
      <c r="B784" s="29"/>
      <c r="C784" s="29"/>
      <c r="D784" s="29"/>
    </row>
    <row r="785" spans="1:4" ht="13" x14ac:dyDescent="0.15">
      <c r="A785" s="29"/>
      <c r="B785" s="29"/>
      <c r="C785" s="29"/>
      <c r="D785" s="29"/>
    </row>
    <row r="786" spans="1:4" ht="13" x14ac:dyDescent="0.15">
      <c r="A786" s="29"/>
      <c r="B786" s="29"/>
      <c r="C786" s="29"/>
      <c r="D786" s="29"/>
    </row>
    <row r="787" spans="1:4" ht="13" x14ac:dyDescent="0.15">
      <c r="A787" s="29"/>
      <c r="B787" s="29"/>
      <c r="C787" s="29"/>
      <c r="D787" s="29"/>
    </row>
    <row r="788" spans="1:4" ht="13" x14ac:dyDescent="0.15">
      <c r="A788" s="29"/>
      <c r="B788" s="29"/>
      <c r="C788" s="29"/>
      <c r="D788" s="29"/>
    </row>
    <row r="789" spans="1:4" ht="13" x14ac:dyDescent="0.15">
      <c r="A789" s="29"/>
      <c r="B789" s="29"/>
      <c r="C789" s="29"/>
      <c r="D789" s="29"/>
    </row>
    <row r="790" spans="1:4" ht="13" x14ac:dyDescent="0.15">
      <c r="A790" s="29"/>
      <c r="B790" s="29"/>
      <c r="C790" s="29"/>
      <c r="D790" s="29"/>
    </row>
    <row r="791" spans="1:4" ht="13" x14ac:dyDescent="0.15">
      <c r="A791" s="29"/>
      <c r="B791" s="29"/>
      <c r="C791" s="29"/>
      <c r="D791" s="29"/>
    </row>
    <row r="792" spans="1:4" ht="13" x14ac:dyDescent="0.15">
      <c r="A792" s="29"/>
      <c r="B792" s="29"/>
      <c r="C792" s="29"/>
      <c r="D792" s="29"/>
    </row>
    <row r="793" spans="1:4" ht="13" x14ac:dyDescent="0.15">
      <c r="A793" s="29"/>
      <c r="B793" s="29"/>
      <c r="C793" s="29"/>
      <c r="D793" s="29"/>
    </row>
    <row r="794" spans="1:4" ht="13" x14ac:dyDescent="0.15">
      <c r="A794" s="29"/>
      <c r="B794" s="29"/>
      <c r="C794" s="29"/>
      <c r="D794" s="29"/>
    </row>
    <row r="795" spans="1:4" ht="13" x14ac:dyDescent="0.15">
      <c r="A795" s="29"/>
      <c r="B795" s="29"/>
      <c r="C795" s="29"/>
      <c r="D795" s="29"/>
    </row>
    <row r="796" spans="1:4" ht="13" x14ac:dyDescent="0.15">
      <c r="A796" s="29"/>
      <c r="B796" s="29"/>
      <c r="C796" s="29"/>
      <c r="D796" s="29"/>
    </row>
    <row r="797" spans="1:4" ht="13" x14ac:dyDescent="0.15">
      <c r="A797" s="29"/>
      <c r="B797" s="29"/>
      <c r="C797" s="29"/>
      <c r="D797" s="29"/>
    </row>
    <row r="798" spans="1:4" ht="13" x14ac:dyDescent="0.15">
      <c r="A798" s="29"/>
      <c r="B798" s="29"/>
      <c r="C798" s="29"/>
      <c r="D798" s="29"/>
    </row>
    <row r="799" spans="1:4" ht="13" x14ac:dyDescent="0.15">
      <c r="A799" s="29"/>
      <c r="B799" s="29"/>
      <c r="C799" s="29"/>
      <c r="D799" s="29"/>
    </row>
    <row r="800" spans="1:4" ht="13" x14ac:dyDescent="0.15">
      <c r="A800" s="29"/>
      <c r="B800" s="29"/>
      <c r="C800" s="29"/>
      <c r="D800" s="29"/>
    </row>
    <row r="801" spans="1:4" ht="13" x14ac:dyDescent="0.15">
      <c r="A801" s="29"/>
      <c r="B801" s="29"/>
      <c r="C801" s="29"/>
      <c r="D801" s="29"/>
    </row>
    <row r="802" spans="1:4" ht="13" x14ac:dyDescent="0.15">
      <c r="A802" s="29"/>
      <c r="B802" s="29"/>
      <c r="C802" s="29"/>
      <c r="D802" s="29"/>
    </row>
    <row r="803" spans="1:4" ht="13" x14ac:dyDescent="0.15">
      <c r="A803" s="29"/>
      <c r="B803" s="29"/>
      <c r="C803" s="29"/>
      <c r="D803" s="29"/>
    </row>
    <row r="804" spans="1:4" ht="13" x14ac:dyDescent="0.15">
      <c r="A804" s="29"/>
      <c r="B804" s="29"/>
      <c r="C804" s="29"/>
      <c r="D804" s="29"/>
    </row>
    <row r="805" spans="1:4" ht="13" x14ac:dyDescent="0.15">
      <c r="A805" s="29"/>
      <c r="B805" s="29"/>
      <c r="C805" s="29"/>
      <c r="D805" s="29"/>
    </row>
    <row r="806" spans="1:4" ht="13" x14ac:dyDescent="0.15">
      <c r="A806" s="29"/>
      <c r="B806" s="29"/>
      <c r="C806" s="29"/>
      <c r="D806" s="29"/>
    </row>
    <row r="807" spans="1:4" ht="13" x14ac:dyDescent="0.15">
      <c r="A807" s="29"/>
      <c r="B807" s="29"/>
      <c r="C807" s="29"/>
      <c r="D807" s="29"/>
    </row>
    <row r="808" spans="1:4" ht="13" x14ac:dyDescent="0.15">
      <c r="A808" s="29"/>
      <c r="B808" s="29"/>
      <c r="C808" s="29"/>
      <c r="D808" s="29"/>
    </row>
    <row r="809" spans="1:4" ht="13" x14ac:dyDescent="0.15">
      <c r="A809" s="29"/>
      <c r="B809" s="29"/>
      <c r="C809" s="29"/>
      <c r="D809" s="29"/>
    </row>
    <row r="810" spans="1:4" ht="13" x14ac:dyDescent="0.15">
      <c r="A810" s="29"/>
      <c r="B810" s="29"/>
      <c r="C810" s="29"/>
      <c r="D810" s="29"/>
    </row>
    <row r="811" spans="1:4" ht="13" x14ac:dyDescent="0.15">
      <c r="A811" s="29"/>
      <c r="B811" s="29"/>
      <c r="C811" s="29"/>
      <c r="D811" s="29"/>
    </row>
    <row r="812" spans="1:4" ht="13" x14ac:dyDescent="0.15">
      <c r="A812" s="29"/>
      <c r="B812" s="29"/>
      <c r="C812" s="29"/>
      <c r="D812" s="29"/>
    </row>
    <row r="813" spans="1:4" ht="13" x14ac:dyDescent="0.15">
      <c r="A813" s="29"/>
      <c r="B813" s="29"/>
      <c r="C813" s="29"/>
      <c r="D813" s="29"/>
    </row>
    <row r="814" spans="1:4" ht="13" x14ac:dyDescent="0.15">
      <c r="A814" s="29"/>
      <c r="B814" s="29"/>
      <c r="C814" s="29"/>
      <c r="D814" s="29"/>
    </row>
    <row r="815" spans="1:4" ht="13" x14ac:dyDescent="0.15">
      <c r="A815" s="29"/>
      <c r="B815" s="29"/>
      <c r="C815" s="29"/>
      <c r="D815" s="29"/>
    </row>
    <row r="816" spans="1:4" ht="13" x14ac:dyDescent="0.15">
      <c r="A816" s="29"/>
      <c r="B816" s="29"/>
      <c r="C816" s="29"/>
      <c r="D816" s="29"/>
    </row>
    <row r="817" spans="1:4" ht="13" x14ac:dyDescent="0.15">
      <c r="A817" s="29"/>
      <c r="B817" s="29"/>
      <c r="C817" s="29"/>
      <c r="D817" s="29"/>
    </row>
    <row r="818" spans="1:4" ht="13" x14ac:dyDescent="0.15">
      <c r="A818" s="29"/>
      <c r="B818" s="29"/>
      <c r="C818" s="29"/>
      <c r="D818" s="29"/>
    </row>
    <row r="819" spans="1:4" ht="13" x14ac:dyDescent="0.15">
      <c r="A819" s="29"/>
      <c r="B819" s="29"/>
      <c r="C819" s="29"/>
      <c r="D819" s="29"/>
    </row>
    <row r="820" spans="1:4" ht="13" x14ac:dyDescent="0.15">
      <c r="A820" s="29"/>
      <c r="B820" s="29"/>
      <c r="C820" s="29"/>
      <c r="D820" s="29"/>
    </row>
    <row r="821" spans="1:4" ht="13" x14ac:dyDescent="0.15">
      <c r="A821" s="29"/>
      <c r="B821" s="29"/>
      <c r="C821" s="29"/>
      <c r="D821" s="29"/>
    </row>
    <row r="822" spans="1:4" ht="13" x14ac:dyDescent="0.15">
      <c r="A822" s="29"/>
      <c r="B822" s="29"/>
      <c r="C822" s="29"/>
      <c r="D822" s="29"/>
    </row>
    <row r="823" spans="1:4" ht="13" x14ac:dyDescent="0.15">
      <c r="A823" s="29"/>
      <c r="B823" s="29"/>
      <c r="C823" s="29"/>
      <c r="D823" s="29"/>
    </row>
    <row r="824" spans="1:4" ht="13" x14ac:dyDescent="0.15">
      <c r="A824" s="29"/>
      <c r="B824" s="29"/>
      <c r="C824" s="29"/>
      <c r="D824" s="29"/>
    </row>
    <row r="825" spans="1:4" ht="13" x14ac:dyDescent="0.15">
      <c r="A825" s="29"/>
      <c r="B825" s="29"/>
      <c r="C825" s="29"/>
      <c r="D825" s="29"/>
    </row>
    <row r="826" spans="1:4" ht="13" x14ac:dyDescent="0.15">
      <c r="A826" s="29"/>
      <c r="B826" s="29"/>
      <c r="C826" s="29"/>
      <c r="D826" s="29"/>
    </row>
    <row r="827" spans="1:4" ht="13" x14ac:dyDescent="0.15">
      <c r="A827" s="29"/>
      <c r="B827" s="29"/>
      <c r="C827" s="29"/>
      <c r="D827" s="29"/>
    </row>
    <row r="828" spans="1:4" ht="13" x14ac:dyDescent="0.15">
      <c r="A828" s="29"/>
      <c r="B828" s="29"/>
      <c r="C828" s="29"/>
      <c r="D828" s="29"/>
    </row>
    <row r="829" spans="1:4" ht="13" x14ac:dyDescent="0.15">
      <c r="A829" s="29"/>
      <c r="B829" s="29"/>
      <c r="C829" s="29"/>
      <c r="D829" s="29"/>
    </row>
    <row r="830" spans="1:4" ht="13" x14ac:dyDescent="0.15">
      <c r="A830" s="29"/>
      <c r="B830" s="29"/>
      <c r="C830" s="29"/>
      <c r="D830" s="29"/>
    </row>
    <row r="831" spans="1:4" ht="13" x14ac:dyDescent="0.15">
      <c r="A831" s="29"/>
      <c r="B831" s="29"/>
      <c r="C831" s="29"/>
      <c r="D831" s="29"/>
    </row>
    <row r="832" spans="1:4" ht="13" x14ac:dyDescent="0.15">
      <c r="A832" s="29"/>
      <c r="B832" s="29"/>
      <c r="C832" s="29"/>
      <c r="D832" s="29"/>
    </row>
    <row r="833" spans="1:4" ht="13" x14ac:dyDescent="0.15">
      <c r="A833" s="29"/>
      <c r="B833" s="29"/>
      <c r="C833" s="29"/>
      <c r="D833" s="29"/>
    </row>
    <row r="834" spans="1:4" ht="13" x14ac:dyDescent="0.15">
      <c r="A834" s="29"/>
      <c r="B834" s="29"/>
      <c r="C834" s="29"/>
      <c r="D834" s="29"/>
    </row>
    <row r="835" spans="1:4" ht="13" x14ac:dyDescent="0.15">
      <c r="A835" s="29"/>
      <c r="B835" s="29"/>
      <c r="C835" s="29"/>
      <c r="D835" s="29"/>
    </row>
    <row r="836" spans="1:4" ht="13" x14ac:dyDescent="0.15">
      <c r="A836" s="29"/>
      <c r="B836" s="29"/>
      <c r="C836" s="29"/>
      <c r="D836" s="29"/>
    </row>
    <row r="837" spans="1:4" ht="13" x14ac:dyDescent="0.15">
      <c r="A837" s="29"/>
      <c r="B837" s="29"/>
      <c r="C837" s="29"/>
      <c r="D837" s="29"/>
    </row>
    <row r="838" spans="1:4" ht="13" x14ac:dyDescent="0.15">
      <c r="A838" s="29"/>
      <c r="B838" s="29"/>
      <c r="C838" s="29"/>
      <c r="D838" s="29"/>
    </row>
    <row r="839" spans="1:4" ht="13" x14ac:dyDescent="0.15">
      <c r="A839" s="29"/>
      <c r="B839" s="29"/>
      <c r="C839" s="29"/>
      <c r="D839" s="29"/>
    </row>
    <row r="840" spans="1:4" ht="13" x14ac:dyDescent="0.15">
      <c r="A840" s="29"/>
      <c r="B840" s="29"/>
      <c r="C840" s="29"/>
      <c r="D840" s="29"/>
    </row>
    <row r="841" spans="1:4" ht="13" x14ac:dyDescent="0.15">
      <c r="A841" s="29"/>
      <c r="B841" s="29"/>
      <c r="C841" s="29"/>
      <c r="D841" s="29"/>
    </row>
    <row r="842" spans="1:4" ht="13" x14ac:dyDescent="0.15">
      <c r="A842" s="29"/>
      <c r="B842" s="29"/>
      <c r="C842" s="29"/>
      <c r="D842" s="29"/>
    </row>
    <row r="843" spans="1:4" ht="13" x14ac:dyDescent="0.15">
      <c r="A843" s="29"/>
      <c r="B843" s="29"/>
      <c r="C843" s="29"/>
      <c r="D843" s="29"/>
    </row>
    <row r="844" spans="1:4" ht="13" x14ac:dyDescent="0.15">
      <c r="A844" s="29"/>
      <c r="B844" s="29"/>
      <c r="C844" s="29"/>
      <c r="D844" s="29"/>
    </row>
    <row r="845" spans="1:4" ht="13" x14ac:dyDescent="0.15">
      <c r="A845" s="29"/>
      <c r="B845" s="29"/>
      <c r="C845" s="29"/>
      <c r="D845" s="29"/>
    </row>
    <row r="846" spans="1:4" ht="13" x14ac:dyDescent="0.15">
      <c r="A846" s="29"/>
      <c r="B846" s="29"/>
      <c r="C846" s="29"/>
      <c r="D846" s="29"/>
    </row>
    <row r="847" spans="1:4" ht="13" x14ac:dyDescent="0.15">
      <c r="A847" s="29"/>
      <c r="B847" s="29"/>
      <c r="C847" s="29"/>
      <c r="D847" s="29"/>
    </row>
    <row r="848" spans="1:4" ht="13" x14ac:dyDescent="0.15">
      <c r="A848" s="29"/>
      <c r="B848" s="29"/>
      <c r="C848" s="29"/>
      <c r="D848" s="29"/>
    </row>
    <row r="849" spans="1:4" ht="13" x14ac:dyDescent="0.15">
      <c r="A849" s="29"/>
      <c r="B849" s="29"/>
      <c r="C849" s="29"/>
      <c r="D849" s="29"/>
    </row>
    <row r="850" spans="1:4" ht="13" x14ac:dyDescent="0.15">
      <c r="A850" s="29"/>
      <c r="B850" s="29"/>
      <c r="C850" s="29"/>
      <c r="D850" s="29"/>
    </row>
    <row r="851" spans="1:4" ht="13" x14ac:dyDescent="0.15">
      <c r="A851" s="29"/>
      <c r="B851" s="29"/>
      <c r="C851" s="29"/>
      <c r="D851" s="29"/>
    </row>
    <row r="852" spans="1:4" ht="13" x14ac:dyDescent="0.15">
      <c r="A852" s="29"/>
      <c r="B852" s="29"/>
      <c r="C852" s="29"/>
      <c r="D852" s="29"/>
    </row>
    <row r="853" spans="1:4" ht="13" x14ac:dyDescent="0.15">
      <c r="A853" s="29"/>
      <c r="B853" s="29"/>
      <c r="C853" s="29"/>
      <c r="D853" s="29"/>
    </row>
    <row r="854" spans="1:4" ht="13" x14ac:dyDescent="0.15">
      <c r="A854" s="29"/>
      <c r="B854" s="29"/>
      <c r="C854" s="29"/>
      <c r="D854" s="29"/>
    </row>
    <row r="855" spans="1:4" ht="13" x14ac:dyDescent="0.15">
      <c r="A855" s="29"/>
      <c r="B855" s="29"/>
      <c r="C855" s="29"/>
      <c r="D855" s="29"/>
    </row>
    <row r="856" spans="1:4" ht="13" x14ac:dyDescent="0.15">
      <c r="A856" s="29"/>
      <c r="B856" s="29"/>
      <c r="C856" s="29"/>
      <c r="D856" s="29"/>
    </row>
    <row r="857" spans="1:4" ht="13" x14ac:dyDescent="0.15">
      <c r="A857" s="29"/>
      <c r="B857" s="29"/>
      <c r="C857" s="29"/>
      <c r="D857" s="29"/>
    </row>
    <row r="858" spans="1:4" ht="13" x14ac:dyDescent="0.15">
      <c r="A858" s="29"/>
      <c r="B858" s="29"/>
      <c r="C858" s="29"/>
      <c r="D858" s="29"/>
    </row>
    <row r="859" spans="1:4" ht="13" x14ac:dyDescent="0.15">
      <c r="A859" s="29"/>
      <c r="B859" s="29"/>
      <c r="C859" s="29"/>
      <c r="D859" s="29"/>
    </row>
    <row r="860" spans="1:4" ht="13" x14ac:dyDescent="0.15">
      <c r="A860" s="29"/>
      <c r="B860" s="29"/>
      <c r="C860" s="29"/>
      <c r="D860" s="29"/>
    </row>
    <row r="861" spans="1:4" ht="13" x14ac:dyDescent="0.15">
      <c r="A861" s="29"/>
      <c r="B861" s="29"/>
      <c r="C861" s="29"/>
      <c r="D861" s="29"/>
    </row>
    <row r="862" spans="1:4" ht="13" x14ac:dyDescent="0.15">
      <c r="A862" s="29"/>
      <c r="B862" s="29"/>
      <c r="C862" s="29"/>
      <c r="D862" s="29"/>
    </row>
    <row r="863" spans="1:4" ht="13" x14ac:dyDescent="0.15">
      <c r="A863" s="29"/>
      <c r="B863" s="29"/>
      <c r="C863" s="29"/>
      <c r="D863" s="29"/>
    </row>
    <row r="864" spans="1:4" ht="13" x14ac:dyDescent="0.15">
      <c r="A864" s="29"/>
      <c r="B864" s="29"/>
      <c r="C864" s="29"/>
      <c r="D864" s="29"/>
    </row>
    <row r="865" spans="1:4" ht="13" x14ac:dyDescent="0.15">
      <c r="A865" s="29"/>
      <c r="B865" s="29"/>
      <c r="C865" s="29"/>
      <c r="D865" s="29"/>
    </row>
    <row r="866" spans="1:4" ht="13" x14ac:dyDescent="0.15">
      <c r="A866" s="29"/>
      <c r="B866" s="29"/>
      <c r="C866" s="29"/>
      <c r="D866" s="29"/>
    </row>
    <row r="867" spans="1:4" ht="13" x14ac:dyDescent="0.15">
      <c r="A867" s="29"/>
      <c r="B867" s="29"/>
      <c r="C867" s="29"/>
      <c r="D867" s="29"/>
    </row>
    <row r="868" spans="1:4" ht="13" x14ac:dyDescent="0.15">
      <c r="A868" s="29"/>
      <c r="B868" s="29"/>
      <c r="C868" s="29"/>
      <c r="D868" s="29"/>
    </row>
    <row r="869" spans="1:4" ht="13" x14ac:dyDescent="0.15">
      <c r="A869" s="29"/>
      <c r="B869" s="29"/>
      <c r="C869" s="29"/>
      <c r="D869" s="29"/>
    </row>
    <row r="870" spans="1:4" ht="13" x14ac:dyDescent="0.15">
      <c r="A870" s="29"/>
      <c r="B870" s="29"/>
      <c r="C870" s="29"/>
      <c r="D870" s="29"/>
    </row>
    <row r="871" spans="1:4" ht="13" x14ac:dyDescent="0.15">
      <c r="A871" s="29"/>
      <c r="B871" s="29"/>
      <c r="C871" s="29"/>
      <c r="D871" s="29"/>
    </row>
    <row r="872" spans="1:4" ht="13" x14ac:dyDescent="0.15">
      <c r="A872" s="29"/>
      <c r="B872" s="29"/>
      <c r="C872" s="29"/>
      <c r="D872" s="29"/>
    </row>
    <row r="873" spans="1:4" ht="13" x14ac:dyDescent="0.15">
      <c r="A873" s="29"/>
      <c r="B873" s="29"/>
      <c r="C873" s="29"/>
      <c r="D873" s="29"/>
    </row>
    <row r="874" spans="1:4" ht="13" x14ac:dyDescent="0.15">
      <c r="A874" s="29"/>
      <c r="B874" s="29"/>
      <c r="C874" s="29"/>
      <c r="D874" s="29"/>
    </row>
    <row r="875" spans="1:4" ht="13" x14ac:dyDescent="0.15">
      <c r="A875" s="29"/>
      <c r="B875" s="29"/>
      <c r="C875" s="29"/>
      <c r="D875" s="29"/>
    </row>
    <row r="876" spans="1:4" ht="13" x14ac:dyDescent="0.15">
      <c r="A876" s="29"/>
      <c r="B876" s="29"/>
      <c r="C876" s="29"/>
      <c r="D876" s="29"/>
    </row>
    <row r="877" spans="1:4" ht="13" x14ac:dyDescent="0.15">
      <c r="A877" s="29"/>
      <c r="B877" s="29"/>
      <c r="C877" s="29"/>
      <c r="D877" s="29"/>
    </row>
    <row r="878" spans="1:4" ht="13" x14ac:dyDescent="0.15">
      <c r="A878" s="29"/>
      <c r="B878" s="29"/>
      <c r="C878" s="29"/>
      <c r="D878" s="29"/>
    </row>
    <row r="879" spans="1:4" ht="13" x14ac:dyDescent="0.15">
      <c r="A879" s="29"/>
      <c r="B879" s="29"/>
      <c r="C879" s="29"/>
      <c r="D879" s="29"/>
    </row>
    <row r="880" spans="1:4" ht="13" x14ac:dyDescent="0.15">
      <c r="A880" s="29"/>
      <c r="B880" s="29"/>
      <c r="C880" s="29"/>
      <c r="D880" s="29"/>
    </row>
    <row r="881" spans="1:4" ht="13" x14ac:dyDescent="0.15">
      <c r="A881" s="29"/>
      <c r="B881" s="29"/>
      <c r="C881" s="29"/>
      <c r="D881" s="29"/>
    </row>
    <row r="882" spans="1:4" ht="13" x14ac:dyDescent="0.15">
      <c r="A882" s="29"/>
      <c r="B882" s="29"/>
      <c r="C882" s="29"/>
      <c r="D882" s="29"/>
    </row>
    <row r="883" spans="1:4" ht="13" x14ac:dyDescent="0.15">
      <c r="A883" s="29"/>
      <c r="B883" s="29"/>
      <c r="C883" s="29"/>
      <c r="D883" s="29"/>
    </row>
    <row r="884" spans="1:4" ht="13" x14ac:dyDescent="0.15">
      <c r="A884" s="29"/>
      <c r="B884" s="29"/>
      <c r="C884" s="29"/>
      <c r="D884" s="29"/>
    </row>
    <row r="885" spans="1:4" ht="13" x14ac:dyDescent="0.15">
      <c r="A885" s="29"/>
      <c r="B885" s="29"/>
      <c r="C885" s="29"/>
      <c r="D885" s="29"/>
    </row>
    <row r="886" spans="1:4" ht="13" x14ac:dyDescent="0.15">
      <c r="A886" s="29"/>
      <c r="B886" s="29"/>
      <c r="C886" s="29"/>
      <c r="D886" s="29"/>
    </row>
    <row r="887" spans="1:4" ht="13" x14ac:dyDescent="0.15">
      <c r="A887" s="29"/>
      <c r="B887" s="29"/>
      <c r="C887" s="29"/>
      <c r="D887" s="29"/>
    </row>
    <row r="888" spans="1:4" ht="13" x14ac:dyDescent="0.15">
      <c r="A888" s="29"/>
      <c r="B888" s="29"/>
      <c r="C888" s="29"/>
      <c r="D888" s="29"/>
    </row>
    <row r="889" spans="1:4" ht="13" x14ac:dyDescent="0.15">
      <c r="A889" s="29"/>
      <c r="B889" s="29"/>
      <c r="C889" s="29"/>
      <c r="D889" s="29"/>
    </row>
    <row r="890" spans="1:4" ht="13" x14ac:dyDescent="0.15">
      <c r="A890" s="29"/>
      <c r="B890" s="29"/>
      <c r="C890" s="29"/>
      <c r="D890" s="29"/>
    </row>
    <row r="891" spans="1:4" ht="13" x14ac:dyDescent="0.15">
      <c r="A891" s="29"/>
      <c r="B891" s="29"/>
      <c r="C891" s="29"/>
      <c r="D891" s="29"/>
    </row>
    <row r="892" spans="1:4" ht="13" x14ac:dyDescent="0.15">
      <c r="A892" s="29"/>
      <c r="B892" s="29"/>
      <c r="C892" s="29"/>
      <c r="D892" s="29"/>
    </row>
    <row r="893" spans="1:4" ht="13" x14ac:dyDescent="0.15">
      <c r="A893" s="29"/>
      <c r="B893" s="29"/>
      <c r="C893" s="29"/>
      <c r="D893" s="29"/>
    </row>
    <row r="894" spans="1:4" ht="13" x14ac:dyDescent="0.15">
      <c r="A894" s="29"/>
      <c r="B894" s="29"/>
      <c r="C894" s="29"/>
      <c r="D894" s="29"/>
    </row>
    <row r="895" spans="1:4" ht="13" x14ac:dyDescent="0.15">
      <c r="A895" s="29"/>
      <c r="B895" s="29"/>
      <c r="C895" s="29"/>
      <c r="D895" s="29"/>
    </row>
    <row r="896" spans="1:4" ht="13" x14ac:dyDescent="0.15">
      <c r="A896" s="29"/>
      <c r="B896" s="29"/>
      <c r="C896" s="29"/>
      <c r="D896" s="29"/>
    </row>
    <row r="897" spans="1:4" ht="13" x14ac:dyDescent="0.15">
      <c r="A897" s="29"/>
      <c r="B897" s="29"/>
      <c r="C897" s="29"/>
      <c r="D897" s="29"/>
    </row>
    <row r="898" spans="1:4" ht="13" x14ac:dyDescent="0.15">
      <c r="A898" s="29"/>
      <c r="B898" s="29"/>
      <c r="C898" s="29"/>
      <c r="D898" s="29"/>
    </row>
    <row r="899" spans="1:4" ht="13" x14ac:dyDescent="0.15">
      <c r="A899" s="29"/>
      <c r="B899" s="29"/>
      <c r="C899" s="29"/>
      <c r="D899" s="29"/>
    </row>
    <row r="900" spans="1:4" ht="13" x14ac:dyDescent="0.15">
      <c r="A900" s="29"/>
      <c r="B900" s="29"/>
      <c r="C900" s="29"/>
      <c r="D900" s="29"/>
    </row>
    <row r="901" spans="1:4" ht="13" x14ac:dyDescent="0.15">
      <c r="A901" s="29"/>
      <c r="B901" s="29"/>
      <c r="C901" s="29"/>
      <c r="D901" s="29"/>
    </row>
    <row r="902" spans="1:4" ht="13" x14ac:dyDescent="0.15">
      <c r="A902" s="29"/>
      <c r="B902" s="29"/>
      <c r="C902" s="29"/>
      <c r="D902" s="29"/>
    </row>
    <row r="903" spans="1:4" ht="13" x14ac:dyDescent="0.15">
      <c r="A903" s="29"/>
      <c r="B903" s="29"/>
      <c r="C903" s="29"/>
      <c r="D903" s="29"/>
    </row>
    <row r="904" spans="1:4" ht="13" x14ac:dyDescent="0.15">
      <c r="A904" s="29"/>
      <c r="B904" s="29"/>
      <c r="C904" s="29"/>
      <c r="D904" s="29"/>
    </row>
    <row r="905" spans="1:4" ht="13" x14ac:dyDescent="0.15">
      <c r="A905" s="29"/>
      <c r="B905" s="29"/>
      <c r="C905" s="29"/>
      <c r="D905" s="29"/>
    </row>
    <row r="906" spans="1:4" ht="13" x14ac:dyDescent="0.15">
      <c r="A906" s="29"/>
      <c r="B906" s="29"/>
      <c r="C906" s="29"/>
      <c r="D906" s="29"/>
    </row>
    <row r="907" spans="1:4" ht="13" x14ac:dyDescent="0.15">
      <c r="A907" s="29"/>
      <c r="B907" s="29"/>
      <c r="C907" s="29"/>
      <c r="D907" s="29"/>
    </row>
    <row r="908" spans="1:4" ht="13" x14ac:dyDescent="0.15">
      <c r="A908" s="29"/>
      <c r="B908" s="29"/>
      <c r="C908" s="29"/>
      <c r="D908" s="29"/>
    </row>
    <row r="909" spans="1:4" ht="13" x14ac:dyDescent="0.15">
      <c r="A909" s="29"/>
      <c r="B909" s="29"/>
      <c r="C909" s="29"/>
      <c r="D909" s="29"/>
    </row>
    <row r="910" spans="1:4" ht="13" x14ac:dyDescent="0.15">
      <c r="A910" s="29"/>
      <c r="B910" s="29"/>
      <c r="C910" s="29"/>
      <c r="D910" s="29"/>
    </row>
    <row r="911" spans="1:4" ht="13" x14ac:dyDescent="0.15">
      <c r="A911" s="29"/>
      <c r="B911" s="29"/>
      <c r="C911" s="29"/>
      <c r="D911" s="29"/>
    </row>
    <row r="912" spans="1:4" ht="13" x14ac:dyDescent="0.15">
      <c r="A912" s="29"/>
      <c r="B912" s="29"/>
      <c r="C912" s="29"/>
      <c r="D912" s="29"/>
    </row>
    <row r="913" spans="1:4" ht="13" x14ac:dyDescent="0.15">
      <c r="A913" s="29"/>
      <c r="B913" s="29"/>
      <c r="C913" s="29"/>
      <c r="D913" s="29"/>
    </row>
    <row r="914" spans="1:4" ht="13" x14ac:dyDescent="0.15">
      <c r="A914" s="29"/>
      <c r="B914" s="29"/>
      <c r="C914" s="29"/>
      <c r="D914" s="29"/>
    </row>
    <row r="915" spans="1:4" ht="13" x14ac:dyDescent="0.15">
      <c r="A915" s="29"/>
      <c r="B915" s="29"/>
      <c r="C915" s="29"/>
      <c r="D915" s="29"/>
    </row>
    <row r="916" spans="1:4" ht="13" x14ac:dyDescent="0.15">
      <c r="A916" s="29"/>
      <c r="B916" s="29"/>
      <c r="C916" s="29"/>
      <c r="D916" s="29"/>
    </row>
    <row r="917" spans="1:4" ht="13" x14ac:dyDescent="0.15">
      <c r="A917" s="29"/>
      <c r="B917" s="29"/>
      <c r="C917" s="29"/>
      <c r="D917" s="29"/>
    </row>
    <row r="918" spans="1:4" ht="13" x14ac:dyDescent="0.15">
      <c r="A918" s="29"/>
      <c r="B918" s="29"/>
      <c r="C918" s="29"/>
      <c r="D918" s="29"/>
    </row>
    <row r="919" spans="1:4" ht="13" x14ac:dyDescent="0.15">
      <c r="A919" s="29"/>
      <c r="B919" s="29"/>
      <c r="C919" s="29"/>
      <c r="D919" s="29"/>
    </row>
    <row r="920" spans="1:4" ht="13" x14ac:dyDescent="0.15">
      <c r="A920" s="29"/>
      <c r="B920" s="29"/>
      <c r="C920" s="29"/>
      <c r="D920" s="29"/>
    </row>
    <row r="921" spans="1:4" ht="13" x14ac:dyDescent="0.15">
      <c r="A921" s="29"/>
      <c r="B921" s="29"/>
      <c r="C921" s="29"/>
      <c r="D921" s="29"/>
    </row>
    <row r="922" spans="1:4" ht="13" x14ac:dyDescent="0.15">
      <c r="A922" s="29"/>
      <c r="B922" s="29"/>
      <c r="C922" s="29"/>
      <c r="D922" s="29"/>
    </row>
    <row r="923" spans="1:4" ht="13" x14ac:dyDescent="0.15">
      <c r="A923" s="29"/>
      <c r="B923" s="29"/>
      <c r="C923" s="29"/>
      <c r="D923" s="29"/>
    </row>
    <row r="924" spans="1:4" ht="13" x14ac:dyDescent="0.15">
      <c r="A924" s="29"/>
      <c r="B924" s="29"/>
      <c r="C924" s="29"/>
      <c r="D924" s="29"/>
    </row>
    <row r="925" spans="1:4" ht="13" x14ac:dyDescent="0.15">
      <c r="A925" s="29"/>
      <c r="B925" s="29"/>
      <c r="C925" s="29"/>
      <c r="D925" s="29"/>
    </row>
    <row r="926" spans="1:4" ht="13" x14ac:dyDescent="0.15">
      <c r="A926" s="29"/>
      <c r="B926" s="29"/>
      <c r="C926" s="29"/>
      <c r="D926" s="29"/>
    </row>
    <row r="927" spans="1:4" ht="13" x14ac:dyDescent="0.15">
      <c r="A927" s="29"/>
      <c r="B927" s="29"/>
      <c r="C927" s="29"/>
      <c r="D927" s="29"/>
    </row>
    <row r="928" spans="1:4" ht="13" x14ac:dyDescent="0.15">
      <c r="A928" s="29"/>
      <c r="B928" s="29"/>
      <c r="C928" s="29"/>
      <c r="D928" s="29"/>
    </row>
    <row r="929" spans="1:4" ht="13" x14ac:dyDescent="0.15">
      <c r="A929" s="29"/>
      <c r="B929" s="29"/>
      <c r="C929" s="29"/>
      <c r="D929" s="29"/>
    </row>
    <row r="930" spans="1:4" ht="13" x14ac:dyDescent="0.15">
      <c r="A930" s="29"/>
      <c r="B930" s="29"/>
      <c r="C930" s="29"/>
      <c r="D930" s="29"/>
    </row>
    <row r="931" spans="1:4" ht="13" x14ac:dyDescent="0.15">
      <c r="A931" s="29"/>
      <c r="B931" s="29"/>
      <c r="C931" s="29"/>
      <c r="D931" s="29"/>
    </row>
    <row r="932" spans="1:4" ht="13" x14ac:dyDescent="0.15">
      <c r="A932" s="29"/>
      <c r="B932" s="29"/>
      <c r="C932" s="29"/>
      <c r="D932" s="29"/>
    </row>
    <row r="933" spans="1:4" ht="13" x14ac:dyDescent="0.15">
      <c r="A933" s="29"/>
      <c r="B933" s="29"/>
      <c r="C933" s="29"/>
      <c r="D933" s="29"/>
    </row>
    <row r="934" spans="1:4" ht="13" x14ac:dyDescent="0.15">
      <c r="A934" s="29"/>
      <c r="B934" s="29"/>
      <c r="C934" s="29"/>
      <c r="D934" s="29"/>
    </row>
    <row r="935" spans="1:4" ht="13" x14ac:dyDescent="0.15">
      <c r="A935" s="29"/>
      <c r="B935" s="29"/>
      <c r="C935" s="29"/>
      <c r="D935" s="29"/>
    </row>
    <row r="936" spans="1:4" ht="13" x14ac:dyDescent="0.15">
      <c r="A936" s="29"/>
      <c r="B936" s="29"/>
      <c r="C936" s="29"/>
      <c r="D936" s="29"/>
    </row>
    <row r="937" spans="1:4" ht="13" x14ac:dyDescent="0.15">
      <c r="A937" s="29"/>
      <c r="B937" s="29"/>
      <c r="C937" s="29"/>
      <c r="D937" s="29"/>
    </row>
    <row r="938" spans="1:4" ht="13" x14ac:dyDescent="0.15">
      <c r="A938" s="29"/>
      <c r="B938" s="29"/>
      <c r="C938" s="29"/>
      <c r="D938" s="29"/>
    </row>
    <row r="939" spans="1:4" ht="13" x14ac:dyDescent="0.15">
      <c r="A939" s="29"/>
      <c r="B939" s="29"/>
      <c r="C939" s="29"/>
      <c r="D939" s="29"/>
    </row>
    <row r="940" spans="1:4" ht="13" x14ac:dyDescent="0.15">
      <c r="A940" s="29"/>
      <c r="B940" s="29"/>
      <c r="C940" s="29"/>
      <c r="D940" s="29"/>
    </row>
    <row r="941" spans="1:4" ht="13" x14ac:dyDescent="0.15">
      <c r="A941" s="29"/>
      <c r="B941" s="29"/>
      <c r="C941" s="29"/>
      <c r="D941" s="29"/>
    </row>
    <row r="942" spans="1:4" ht="13" x14ac:dyDescent="0.15">
      <c r="A942" s="29"/>
      <c r="B942" s="29"/>
      <c r="C942" s="29"/>
      <c r="D942" s="29"/>
    </row>
    <row r="943" spans="1:4" ht="13" x14ac:dyDescent="0.15">
      <c r="A943" s="29"/>
      <c r="B943" s="29"/>
      <c r="C943" s="29"/>
      <c r="D943" s="29"/>
    </row>
    <row r="944" spans="1:4" ht="13" x14ac:dyDescent="0.15">
      <c r="A944" s="29"/>
      <c r="B944" s="29"/>
      <c r="C944" s="29"/>
      <c r="D944" s="29"/>
    </row>
    <row r="945" spans="1:4" ht="13" x14ac:dyDescent="0.15">
      <c r="A945" s="29"/>
      <c r="B945" s="29"/>
      <c r="C945" s="29"/>
      <c r="D945" s="29"/>
    </row>
    <row r="946" spans="1:4" ht="13" x14ac:dyDescent="0.15">
      <c r="A946" s="29"/>
      <c r="B946" s="29"/>
      <c r="C946" s="29"/>
      <c r="D946" s="29"/>
    </row>
    <row r="947" spans="1:4" ht="13" x14ac:dyDescent="0.15">
      <c r="A947" s="29"/>
      <c r="B947" s="29"/>
      <c r="C947" s="29"/>
      <c r="D947" s="29"/>
    </row>
    <row r="948" spans="1:4" ht="13" x14ac:dyDescent="0.15">
      <c r="A948" s="29"/>
      <c r="B948" s="29"/>
      <c r="C948" s="29"/>
      <c r="D948" s="29"/>
    </row>
    <row r="949" spans="1:4" ht="13" x14ac:dyDescent="0.15">
      <c r="A949" s="29"/>
      <c r="B949" s="29"/>
      <c r="C949" s="29"/>
      <c r="D949" s="29"/>
    </row>
    <row r="950" spans="1:4" ht="13" x14ac:dyDescent="0.15">
      <c r="A950" s="29"/>
      <c r="B950" s="29"/>
      <c r="C950" s="29"/>
      <c r="D950" s="29"/>
    </row>
    <row r="951" spans="1:4" ht="13" x14ac:dyDescent="0.15">
      <c r="A951" s="29"/>
      <c r="B951" s="29"/>
      <c r="C951" s="29"/>
      <c r="D951" s="29"/>
    </row>
    <row r="952" spans="1:4" ht="13" x14ac:dyDescent="0.15">
      <c r="A952" s="29"/>
      <c r="B952" s="29"/>
      <c r="C952" s="29"/>
      <c r="D952" s="29"/>
    </row>
    <row r="953" spans="1:4" ht="13" x14ac:dyDescent="0.15">
      <c r="A953" s="29"/>
      <c r="B953" s="29"/>
      <c r="C953" s="29"/>
      <c r="D953" s="29"/>
    </row>
    <row r="954" spans="1:4" ht="13" x14ac:dyDescent="0.15">
      <c r="A954" s="29"/>
      <c r="B954" s="29"/>
      <c r="C954" s="29"/>
      <c r="D954" s="29"/>
    </row>
    <row r="955" spans="1:4" ht="13" x14ac:dyDescent="0.15">
      <c r="A955" s="29"/>
      <c r="B955" s="29"/>
      <c r="C955" s="29"/>
      <c r="D955" s="29"/>
    </row>
    <row r="956" spans="1:4" ht="13" x14ac:dyDescent="0.15">
      <c r="A956" s="29"/>
      <c r="B956" s="29"/>
      <c r="C956" s="29"/>
      <c r="D956" s="29"/>
    </row>
    <row r="957" spans="1:4" ht="13" x14ac:dyDescent="0.15">
      <c r="A957" s="29"/>
      <c r="B957" s="29"/>
      <c r="C957" s="29"/>
      <c r="D957" s="29"/>
    </row>
    <row r="958" spans="1:4" ht="13" x14ac:dyDescent="0.15">
      <c r="A958" s="29"/>
      <c r="B958" s="29"/>
      <c r="C958" s="29"/>
      <c r="D958" s="29"/>
    </row>
    <row r="959" spans="1:4" ht="13" x14ac:dyDescent="0.15">
      <c r="A959" s="29"/>
      <c r="B959" s="29"/>
      <c r="C959" s="29"/>
      <c r="D959" s="29"/>
    </row>
    <row r="960" spans="1:4" ht="13" x14ac:dyDescent="0.15">
      <c r="A960" s="29"/>
      <c r="B960" s="29"/>
      <c r="C960" s="29"/>
      <c r="D960" s="29"/>
    </row>
    <row r="961" spans="1:4" ht="13" x14ac:dyDescent="0.15">
      <c r="A961" s="29"/>
      <c r="B961" s="29"/>
      <c r="C961" s="29"/>
      <c r="D961" s="29"/>
    </row>
    <row r="962" spans="1:4" ht="13" x14ac:dyDescent="0.15">
      <c r="A962" s="29"/>
      <c r="B962" s="29"/>
      <c r="C962" s="29"/>
      <c r="D962" s="29"/>
    </row>
    <row r="963" spans="1:4" ht="13" x14ac:dyDescent="0.15">
      <c r="A963" s="29"/>
      <c r="B963" s="29"/>
      <c r="C963" s="29"/>
      <c r="D963" s="29"/>
    </row>
    <row r="964" spans="1:4" ht="13" x14ac:dyDescent="0.15">
      <c r="A964" s="29"/>
      <c r="B964" s="29"/>
      <c r="C964" s="29"/>
      <c r="D964" s="29"/>
    </row>
    <row r="965" spans="1:4" ht="13" x14ac:dyDescent="0.15">
      <c r="A965" s="29"/>
      <c r="B965" s="29"/>
      <c r="C965" s="29"/>
      <c r="D965" s="29"/>
    </row>
    <row r="966" spans="1:4" ht="13" x14ac:dyDescent="0.15">
      <c r="A966" s="29"/>
      <c r="B966" s="29"/>
      <c r="C966" s="29"/>
      <c r="D966" s="29"/>
    </row>
    <row r="967" spans="1:4" ht="13" x14ac:dyDescent="0.15">
      <c r="A967" s="29"/>
      <c r="B967" s="29"/>
      <c r="C967" s="29"/>
      <c r="D967" s="29"/>
    </row>
    <row r="968" spans="1:4" ht="13" x14ac:dyDescent="0.15">
      <c r="A968" s="29"/>
      <c r="B968" s="29"/>
      <c r="C968" s="29"/>
      <c r="D968" s="29"/>
    </row>
    <row r="969" spans="1:4" ht="13" x14ac:dyDescent="0.15">
      <c r="A969" s="29"/>
      <c r="B969" s="29"/>
      <c r="C969" s="29"/>
      <c r="D969" s="29"/>
    </row>
    <row r="970" spans="1:4" ht="13" x14ac:dyDescent="0.15">
      <c r="A970" s="29"/>
      <c r="B970" s="29"/>
      <c r="C970" s="29"/>
      <c r="D970" s="29"/>
    </row>
    <row r="971" spans="1:4" ht="13" x14ac:dyDescent="0.15">
      <c r="A971" s="29"/>
      <c r="B971" s="29"/>
      <c r="C971" s="29"/>
      <c r="D971" s="29"/>
    </row>
    <row r="972" spans="1:4" ht="13" x14ac:dyDescent="0.15">
      <c r="A972" s="29"/>
      <c r="B972" s="29"/>
      <c r="C972" s="29"/>
      <c r="D972" s="29"/>
    </row>
    <row r="973" spans="1:4" ht="13" x14ac:dyDescent="0.15">
      <c r="A973" s="29"/>
      <c r="B973" s="29"/>
      <c r="C973" s="29"/>
      <c r="D973" s="29"/>
    </row>
    <row r="974" spans="1:4" ht="13" x14ac:dyDescent="0.15">
      <c r="A974" s="29"/>
      <c r="B974" s="29"/>
      <c r="C974" s="29"/>
      <c r="D974" s="29"/>
    </row>
    <row r="975" spans="1:4" ht="13" x14ac:dyDescent="0.15">
      <c r="A975" s="29"/>
      <c r="B975" s="29"/>
      <c r="C975" s="29"/>
      <c r="D975" s="29"/>
    </row>
    <row r="976" spans="1:4" ht="13" x14ac:dyDescent="0.15">
      <c r="A976" s="29"/>
      <c r="B976" s="29"/>
      <c r="C976" s="29"/>
      <c r="D976" s="29"/>
    </row>
    <row r="977" spans="1:4" ht="13" x14ac:dyDescent="0.15">
      <c r="A977" s="29"/>
      <c r="B977" s="29"/>
      <c r="C977" s="29"/>
      <c r="D977" s="29"/>
    </row>
    <row r="978" spans="1:4" ht="13" x14ac:dyDescent="0.15">
      <c r="A978" s="29"/>
      <c r="B978" s="29"/>
      <c r="C978" s="29"/>
      <c r="D978" s="29"/>
    </row>
    <row r="979" spans="1:4" ht="13" x14ac:dyDescent="0.15">
      <c r="A979" s="29"/>
      <c r="B979" s="29"/>
      <c r="C979" s="29"/>
      <c r="D979" s="29"/>
    </row>
    <row r="980" spans="1:4" ht="13" x14ac:dyDescent="0.15">
      <c r="A980" s="29"/>
      <c r="B980" s="29"/>
      <c r="C980" s="29"/>
      <c r="D980" s="29"/>
    </row>
    <row r="981" spans="1:4" ht="13" x14ac:dyDescent="0.15">
      <c r="A981" s="29"/>
      <c r="B981" s="29"/>
      <c r="C981" s="29"/>
      <c r="D981" s="29"/>
    </row>
    <row r="982" spans="1:4" ht="13" x14ac:dyDescent="0.15">
      <c r="A982" s="29"/>
      <c r="B982" s="29"/>
      <c r="C982" s="29"/>
      <c r="D982" s="29"/>
    </row>
    <row r="983" spans="1:4" ht="13" x14ac:dyDescent="0.15">
      <c r="A983" s="29"/>
      <c r="B983" s="29"/>
      <c r="C983" s="29"/>
      <c r="D983" s="29"/>
    </row>
    <row r="984" spans="1:4" ht="13" x14ac:dyDescent="0.15">
      <c r="A984" s="29"/>
      <c r="B984" s="29"/>
      <c r="C984" s="29"/>
      <c r="D984" s="29"/>
    </row>
    <row r="985" spans="1:4" ht="13" x14ac:dyDescent="0.15">
      <c r="A985" s="29"/>
      <c r="B985" s="29"/>
      <c r="C985" s="29"/>
      <c r="D985" s="29"/>
    </row>
    <row r="986" spans="1:4" ht="13" x14ac:dyDescent="0.15">
      <c r="A986" s="29"/>
      <c r="B986" s="29"/>
      <c r="C986" s="29"/>
      <c r="D986" s="29"/>
    </row>
    <row r="987" spans="1:4" ht="13" x14ac:dyDescent="0.15">
      <c r="A987" s="29"/>
      <c r="B987" s="29"/>
      <c r="C987" s="29"/>
      <c r="D987" s="29"/>
    </row>
    <row r="988" spans="1:4" ht="13" x14ac:dyDescent="0.15">
      <c r="A988" s="29"/>
      <c r="B988" s="29"/>
      <c r="C988" s="29"/>
      <c r="D988" s="29"/>
    </row>
    <row r="989" spans="1:4" ht="13" x14ac:dyDescent="0.15">
      <c r="A989" s="29"/>
      <c r="B989" s="29"/>
      <c r="C989" s="29"/>
      <c r="D989" s="29"/>
    </row>
    <row r="990" spans="1:4" ht="13" x14ac:dyDescent="0.15">
      <c r="A990" s="29"/>
      <c r="B990" s="29"/>
      <c r="C990" s="29"/>
      <c r="D990" s="29"/>
    </row>
    <row r="991" spans="1:4" ht="13" x14ac:dyDescent="0.15">
      <c r="A991" s="29"/>
      <c r="B991" s="29"/>
      <c r="C991" s="29"/>
      <c r="D991" s="29"/>
    </row>
    <row r="992" spans="1:4" ht="13" x14ac:dyDescent="0.15">
      <c r="A992" s="29"/>
      <c r="B992" s="29"/>
      <c r="C992" s="29"/>
      <c r="D992" s="29"/>
    </row>
    <row r="993" spans="1:4" ht="13" x14ac:dyDescent="0.15">
      <c r="A993" s="29"/>
      <c r="B993" s="29"/>
      <c r="C993" s="29"/>
      <c r="D993" s="29"/>
    </row>
    <row r="994" spans="1:4" ht="13" x14ac:dyDescent="0.15">
      <c r="A994" s="29"/>
      <c r="B994" s="29"/>
      <c r="C994" s="29"/>
      <c r="D994" s="29"/>
    </row>
    <row r="995" spans="1:4" ht="13" x14ac:dyDescent="0.15">
      <c r="A995" s="29"/>
      <c r="B995" s="29"/>
      <c r="C995" s="29"/>
      <c r="D995" s="29"/>
    </row>
    <row r="996" spans="1:4" ht="13" x14ac:dyDescent="0.15">
      <c r="A996" s="29"/>
      <c r="B996" s="29"/>
      <c r="C996" s="29"/>
      <c r="D996" s="29"/>
    </row>
    <row r="997" spans="1:4" ht="13" x14ac:dyDescent="0.15">
      <c r="A997" s="29"/>
      <c r="B997" s="29"/>
      <c r="C997" s="29"/>
      <c r="D997" s="29"/>
    </row>
    <row r="998" spans="1:4" ht="13" x14ac:dyDescent="0.15">
      <c r="A998" s="29"/>
      <c r="B998" s="29"/>
      <c r="C998" s="29"/>
      <c r="D998" s="29"/>
    </row>
    <row r="999" spans="1:4" ht="13" x14ac:dyDescent="0.15">
      <c r="A999" s="29"/>
      <c r="B999" s="29"/>
      <c r="C999" s="29"/>
      <c r="D999" s="29"/>
    </row>
    <row r="1000" spans="1:4" ht="13" x14ac:dyDescent="0.15">
      <c r="A1000" s="29"/>
      <c r="B1000" s="29"/>
      <c r="C1000" s="29"/>
      <c r="D1000" s="29"/>
    </row>
    <row r="1001" spans="1:4" ht="13" x14ac:dyDescent="0.15">
      <c r="A1001" s="29"/>
      <c r="B1001" s="29"/>
      <c r="C1001" s="29"/>
      <c r="D1001" s="29"/>
    </row>
  </sheetData>
  <mergeCells count="4">
    <mergeCell ref="A1:J1"/>
    <mergeCell ref="L1:W1"/>
    <mergeCell ref="L9:V9"/>
    <mergeCell ref="L25:M2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Daily</vt:lpstr>
      <vt:lpstr>Weekly</vt:lpstr>
      <vt:lpstr>Monthly</vt:lpstr>
      <vt:lpstr>Covariance 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2025-09-04T12:51:27Z</dcterms:created>
  <dcterms:modified xsi:type="dcterms:W3CDTF">2025-09-04T12:51:27Z</dcterms:modified>
</cp:coreProperties>
</file>