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nsultancy\Automation\"/>
    </mc:Choice>
  </mc:AlternateContent>
  <bookViews>
    <workbookView xWindow="0" yWindow="0" windowWidth="20490" windowHeight="7755" firstSheet="1" activeTab="1"/>
  </bookViews>
  <sheets>
    <sheet name="Details" sheetId="2" state="hidden" r:id="rId1"/>
    <sheet name="TestData" sheetId="4" r:id="rId2"/>
  </sheets>
  <definedNames>
    <definedName name="_xlnm._FilterDatabase" localSheetId="0" hidden="1">Details!$A$3:$K$3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2" l="1"/>
  <c r="H36" i="2"/>
  <c r="H29" i="2"/>
  <c r="H28" i="2"/>
  <c r="H18" i="2"/>
  <c r="H17" i="2"/>
  <c r="H16" i="2"/>
  <c r="H14" i="2"/>
  <c r="H13" i="2"/>
  <c r="H11" i="2"/>
  <c r="H10" i="2"/>
  <c r="H8" i="2"/>
  <c r="H7" i="2"/>
  <c r="H6" i="2"/>
  <c r="G27" i="2"/>
  <c r="H27" i="2" s="1"/>
  <c r="G26" i="2"/>
  <c r="H26" i="2" s="1"/>
  <c r="H15" i="2"/>
  <c r="H12" i="2"/>
  <c r="H9" i="2"/>
  <c r="H5" i="2"/>
  <c r="G35" i="2"/>
  <c r="H35" i="2" s="1"/>
  <c r="G34" i="2"/>
  <c r="H34" i="2" s="1"/>
  <c r="G33" i="2"/>
  <c r="H33" i="2" s="1"/>
  <c r="G32" i="2"/>
  <c r="H32" i="2" s="1"/>
  <c r="G25" i="2"/>
  <c r="H25" i="2" s="1"/>
  <c r="G24" i="2"/>
  <c r="H24" i="2" s="1"/>
  <c r="G23" i="2"/>
  <c r="H23" i="2" s="1"/>
  <c r="G22" i="2"/>
  <c r="H22" i="2" s="1"/>
  <c r="G4" i="2" l="1"/>
  <c r="H4" i="2" s="1"/>
  <c r="G21" i="2"/>
  <c r="G31" i="2"/>
  <c r="H31" i="2" l="1"/>
  <c r="G30" i="2"/>
  <c r="H30" i="2" s="1"/>
  <c r="H21" i="2"/>
  <c r="H20" i="2" l="1"/>
  <c r="H19" i="2"/>
</calcChain>
</file>

<file path=xl/sharedStrings.xml><?xml version="1.0" encoding="utf-8"?>
<sst xmlns="http://schemas.openxmlformats.org/spreadsheetml/2006/main" count="134" uniqueCount="56">
  <si>
    <t>Legal Registration as Partnership Firm</t>
  </si>
  <si>
    <t xml:space="preserve">Obtaining PAN </t>
  </si>
  <si>
    <t>Obtaining GST Number</t>
  </si>
  <si>
    <t>Initial Advance 11 Months - Yearly renewable</t>
  </si>
  <si>
    <t>Heads</t>
  </si>
  <si>
    <t>Investment Frequency</t>
  </si>
  <si>
    <t>Onetime</t>
  </si>
  <si>
    <t>Rent</t>
  </si>
  <si>
    <t>Monthly</t>
  </si>
  <si>
    <t>Investment Order</t>
  </si>
  <si>
    <t>Setup Organization Legal Structure</t>
  </si>
  <si>
    <t>Investment Amount (INR)</t>
  </si>
  <si>
    <t>Investment Amount (USD)</t>
  </si>
  <si>
    <t>Establishing Physical Office Address</t>
  </si>
  <si>
    <t>Establishing Virtual Office (Website)</t>
  </si>
  <si>
    <t>Development Cost</t>
  </si>
  <si>
    <t>Maintenance Cost</t>
  </si>
  <si>
    <t>Establishing Office Communication</t>
  </si>
  <si>
    <t>Utilization Charges</t>
  </si>
  <si>
    <t>Install Landline with Voice recording facility
(including equipment and install service charge)</t>
  </si>
  <si>
    <t>Executive View</t>
  </si>
  <si>
    <t xml:space="preserve"> </t>
  </si>
  <si>
    <t>Setup Functional Office</t>
  </si>
  <si>
    <t>Product Line</t>
  </si>
  <si>
    <t>Apartment Management System (AMS)</t>
  </si>
  <si>
    <t>Cloud Infrastructure Cost</t>
  </si>
  <si>
    <t>Server Environment</t>
  </si>
  <si>
    <t>Sub Heads 1</t>
  </si>
  <si>
    <t>Sub Heads 2</t>
  </si>
  <si>
    <t>Laptop Procurement (used) - 5 Nos</t>
  </si>
  <si>
    <t>Required Software</t>
  </si>
  <si>
    <t>Tools / Utilities</t>
  </si>
  <si>
    <t>Talent Cost - 4 Freshers + 1 Solution Architect</t>
  </si>
  <si>
    <t>Service Line</t>
  </si>
  <si>
    <t>INFRA - On Demand Procurement</t>
  </si>
  <si>
    <t>Talent - On Demand Procurement</t>
  </si>
  <si>
    <t>On Demand</t>
  </si>
  <si>
    <t>OND</t>
  </si>
  <si>
    <t>Training Line</t>
  </si>
  <si>
    <t>Topic 1</t>
  </si>
  <si>
    <t>Trainer Cost</t>
  </si>
  <si>
    <t>Development / Deployment (6 Months)</t>
  </si>
  <si>
    <t>Storage</t>
  </si>
  <si>
    <t>$/hour</t>
  </si>
  <si>
    <t>$/GB/Month</t>
  </si>
  <si>
    <t>INR 10,000</t>
  </si>
  <si>
    <t>per/fresher/month</t>
  </si>
  <si>
    <t>per user/month</t>
  </si>
  <si>
    <t>for 100GB/month</t>
  </si>
  <si>
    <t>5 users/month</t>
  </si>
  <si>
    <t>for 50GB/user/month</t>
  </si>
  <si>
    <t>Service 1</t>
  </si>
  <si>
    <t>Password</t>
  </si>
  <si>
    <t>Email</t>
  </si>
  <si>
    <t>testuser@test.com</t>
  </si>
  <si>
    <t>testuser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</si>
</sst>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INR]\ #,##0"/>
    <numFmt numFmtId="165" formatCode="0.000"/>
    <numFmt numFmtId="166" formatCode="[$USD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6" fontId="0" fillId="0" borderId="0" xfId="0" applyNumberFormat="1" applyFont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0" xfId="1" applyBorder="1"/>
    <xf numFmtId="0" fontId="0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user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8"/>
  <sheetViews>
    <sheetView topLeftCell="C18" workbookViewId="0">
      <selection activeCell="G23" sqref="G23"/>
    </sheetView>
  </sheetViews>
  <sheetFormatPr defaultRowHeight="15" x14ac:dyDescent="0.25"/>
  <cols>
    <col min="1" max="1" width="22.140625" bestFit="1" customWidth="1"/>
    <col min="2" max="2" width="42.7109375" bestFit="1" customWidth="1"/>
    <col min="3" max="3" width="41.7109375" bestFit="1" customWidth="1"/>
    <col min="4" max="4" width="18.85546875" bestFit="1" customWidth="1"/>
    <col min="5" max="5" width="21.140625" customWidth="1"/>
    <col min="6" max="6" width="16.85546875" style="2" bestFit="1" customWidth="1"/>
    <col min="7" max="7" width="24.140625" style="6" bestFit="1" customWidth="1"/>
    <col min="8" max="8" width="24.7109375" style="9" bestFit="1" customWidth="1"/>
  </cols>
  <sheetData>
    <row r="3" spans="1:8" x14ac:dyDescent="0.25">
      <c r="A3" s="1" t="s">
        <v>20</v>
      </c>
      <c r="B3" s="1" t="s">
        <v>4</v>
      </c>
      <c r="C3" s="1" t="s">
        <v>27</v>
      </c>
      <c r="D3" s="1" t="s">
        <v>28</v>
      </c>
      <c r="E3" s="1" t="s">
        <v>5</v>
      </c>
      <c r="F3" s="3" t="s">
        <v>9</v>
      </c>
      <c r="G3" s="5" t="s">
        <v>11</v>
      </c>
      <c r="H3" s="8" t="s">
        <v>12</v>
      </c>
    </row>
    <row r="4" spans="1:8" x14ac:dyDescent="0.25">
      <c r="A4" t="s">
        <v>22</v>
      </c>
      <c r="B4" s="1"/>
      <c r="C4" s="1"/>
      <c r="D4" s="1"/>
      <c r="E4" s="1"/>
      <c r="F4" s="3"/>
      <c r="G4" s="5">
        <f>SUM(G5,G9,G13,G15:G18)</f>
        <v>131000</v>
      </c>
      <c r="H4" s="8">
        <f t="shared" ref="H4:H36" si="0">G4/70</f>
        <v>1871.4285714285713</v>
      </c>
    </row>
    <row r="5" spans="1:8" x14ac:dyDescent="0.25">
      <c r="A5" t="s">
        <v>22</v>
      </c>
      <c r="B5" t="s">
        <v>10</v>
      </c>
      <c r="F5" s="2">
        <v>2</v>
      </c>
      <c r="H5" s="10">
        <f t="shared" si="0"/>
        <v>0</v>
      </c>
    </row>
    <row r="6" spans="1:8" x14ac:dyDescent="0.25">
      <c r="A6" t="s">
        <v>22</v>
      </c>
      <c r="B6" t="s">
        <v>10</v>
      </c>
      <c r="C6" t="s">
        <v>0</v>
      </c>
      <c r="E6" t="s">
        <v>6</v>
      </c>
      <c r="F6" s="2">
        <v>2</v>
      </c>
      <c r="G6" s="6">
        <v>5000</v>
      </c>
      <c r="H6" s="10">
        <f t="shared" si="0"/>
        <v>71.428571428571431</v>
      </c>
    </row>
    <row r="7" spans="1:8" x14ac:dyDescent="0.25">
      <c r="A7" t="s">
        <v>22</v>
      </c>
      <c r="B7" t="s">
        <v>10</v>
      </c>
      <c r="C7" t="s">
        <v>1</v>
      </c>
      <c r="E7" t="s">
        <v>6</v>
      </c>
      <c r="F7" s="2">
        <v>2</v>
      </c>
      <c r="G7" s="6">
        <v>2000</v>
      </c>
      <c r="H7" s="10">
        <f t="shared" si="0"/>
        <v>28.571428571428573</v>
      </c>
    </row>
    <row r="8" spans="1:8" x14ac:dyDescent="0.25">
      <c r="A8" t="s">
        <v>22</v>
      </c>
      <c r="B8" t="s">
        <v>10</v>
      </c>
      <c r="C8" t="s">
        <v>2</v>
      </c>
      <c r="E8" t="s">
        <v>6</v>
      </c>
      <c r="F8" s="2">
        <v>2</v>
      </c>
      <c r="G8" s="6">
        <v>3000</v>
      </c>
      <c r="H8" s="10">
        <f t="shared" si="0"/>
        <v>42.857142857142854</v>
      </c>
    </row>
    <row r="9" spans="1:8" x14ac:dyDescent="0.25">
      <c r="A9" t="s">
        <v>22</v>
      </c>
      <c r="B9" t="s">
        <v>13</v>
      </c>
      <c r="F9" s="2">
        <v>1</v>
      </c>
      <c r="H9" s="10">
        <f t="shared" si="0"/>
        <v>0</v>
      </c>
    </row>
    <row r="10" spans="1:8" x14ac:dyDescent="0.25">
      <c r="A10" t="s">
        <v>22</v>
      </c>
      <c r="B10" t="s">
        <v>13</v>
      </c>
      <c r="C10" t="s">
        <v>3</v>
      </c>
      <c r="E10" t="s">
        <v>6</v>
      </c>
      <c r="F10" s="2">
        <v>1</v>
      </c>
      <c r="G10" s="6">
        <v>300000</v>
      </c>
      <c r="H10" s="10">
        <f t="shared" si="0"/>
        <v>4285.7142857142853</v>
      </c>
    </row>
    <row r="11" spans="1:8" x14ac:dyDescent="0.25">
      <c r="A11" t="s">
        <v>22</v>
      </c>
      <c r="B11" t="s">
        <v>13</v>
      </c>
      <c r="C11" t="s">
        <v>7</v>
      </c>
      <c r="E11" t="s">
        <v>8</v>
      </c>
      <c r="F11" s="2">
        <v>1</v>
      </c>
      <c r="G11" s="6">
        <v>30000</v>
      </c>
      <c r="H11" s="10">
        <f t="shared" si="0"/>
        <v>428.57142857142856</v>
      </c>
    </row>
    <row r="12" spans="1:8" x14ac:dyDescent="0.25">
      <c r="A12" t="s">
        <v>22</v>
      </c>
      <c r="B12" t="s">
        <v>14</v>
      </c>
      <c r="F12" s="2">
        <v>3</v>
      </c>
      <c r="H12" s="10">
        <f t="shared" si="0"/>
        <v>0</v>
      </c>
    </row>
    <row r="13" spans="1:8" x14ac:dyDescent="0.25">
      <c r="A13" t="s">
        <v>22</v>
      </c>
      <c r="B13" t="s">
        <v>14</v>
      </c>
      <c r="C13" t="s">
        <v>15</v>
      </c>
      <c r="E13" t="s">
        <v>6</v>
      </c>
      <c r="F13" s="2">
        <v>3</v>
      </c>
      <c r="G13" s="6">
        <v>25000</v>
      </c>
      <c r="H13" s="10">
        <f t="shared" si="0"/>
        <v>357.14285714285717</v>
      </c>
    </row>
    <row r="14" spans="1:8" x14ac:dyDescent="0.25">
      <c r="A14" t="s">
        <v>22</v>
      </c>
      <c r="B14" t="s">
        <v>14</v>
      </c>
      <c r="C14" t="s">
        <v>16</v>
      </c>
      <c r="E14" t="s">
        <v>8</v>
      </c>
      <c r="F14" s="2">
        <v>3</v>
      </c>
      <c r="G14" s="6">
        <v>1000</v>
      </c>
      <c r="H14" s="10">
        <f t="shared" si="0"/>
        <v>14.285714285714286</v>
      </c>
    </row>
    <row r="15" spans="1:8" x14ac:dyDescent="0.25">
      <c r="A15" t="s">
        <v>22</v>
      </c>
      <c r="B15" t="s">
        <v>17</v>
      </c>
      <c r="F15" s="2">
        <v>3</v>
      </c>
      <c r="H15" s="10">
        <f t="shared" si="0"/>
        <v>0</v>
      </c>
    </row>
    <row r="16" spans="1:8" ht="45" x14ac:dyDescent="0.25">
      <c r="A16" t="s">
        <v>22</v>
      </c>
      <c r="B16" t="s">
        <v>17</v>
      </c>
      <c r="C16" s="4" t="s">
        <v>19</v>
      </c>
      <c r="D16" s="4"/>
      <c r="E16" t="s">
        <v>6</v>
      </c>
      <c r="F16" s="2">
        <v>3</v>
      </c>
      <c r="G16" s="6">
        <v>5000</v>
      </c>
      <c r="H16" s="10">
        <f t="shared" si="0"/>
        <v>71.428571428571431</v>
      </c>
    </row>
    <row r="17" spans="1:11" x14ac:dyDescent="0.25">
      <c r="A17" t="s">
        <v>22</v>
      </c>
      <c r="B17" t="s">
        <v>17</v>
      </c>
      <c r="C17" t="s">
        <v>18</v>
      </c>
      <c r="E17" t="s">
        <v>8</v>
      </c>
      <c r="F17" s="2">
        <v>3</v>
      </c>
      <c r="G17" s="6">
        <v>1000</v>
      </c>
      <c r="H17" s="10">
        <f t="shared" si="0"/>
        <v>14.285714285714286</v>
      </c>
    </row>
    <row r="18" spans="1:11" x14ac:dyDescent="0.25">
      <c r="A18" t="s">
        <v>22</v>
      </c>
      <c r="B18" t="s">
        <v>29</v>
      </c>
      <c r="E18" t="s">
        <v>6</v>
      </c>
      <c r="F18" s="2">
        <v>3</v>
      </c>
      <c r="G18" s="6">
        <v>100000</v>
      </c>
      <c r="H18" s="10">
        <f t="shared" si="0"/>
        <v>1428.5714285714287</v>
      </c>
    </row>
    <row r="19" spans="1:11" x14ac:dyDescent="0.25">
      <c r="A19" t="s">
        <v>23</v>
      </c>
      <c r="G19" s="5">
        <f>SUM(G20:G26)</f>
        <v>101228</v>
      </c>
      <c r="H19" s="10">
        <f t="shared" si="0"/>
        <v>1446.1142857142856</v>
      </c>
    </row>
    <row r="20" spans="1:11" x14ac:dyDescent="0.25">
      <c r="B20" t="s">
        <v>24</v>
      </c>
      <c r="F20" s="2">
        <v>4</v>
      </c>
      <c r="H20" s="10">
        <f t="shared" si="0"/>
        <v>0</v>
      </c>
    </row>
    <row r="21" spans="1:11" x14ac:dyDescent="0.25">
      <c r="B21" t="s">
        <v>24</v>
      </c>
      <c r="C21" t="s">
        <v>41</v>
      </c>
      <c r="E21" t="s">
        <v>8</v>
      </c>
      <c r="F21" s="2">
        <v>4</v>
      </c>
      <c r="G21" s="6">
        <f>SUM(G22:G25)</f>
        <v>5613.9999999999991</v>
      </c>
      <c r="H21" s="10">
        <f t="shared" si="0"/>
        <v>80.199999999999989</v>
      </c>
    </row>
    <row r="22" spans="1:11" x14ac:dyDescent="0.25">
      <c r="B22" t="s">
        <v>24</v>
      </c>
      <c r="C22" t="s">
        <v>41</v>
      </c>
      <c r="D22" t="s">
        <v>26</v>
      </c>
      <c r="E22" t="s">
        <v>8</v>
      </c>
      <c r="F22" s="2">
        <v>4</v>
      </c>
      <c r="G22" s="6">
        <f>160*I22*70*5</f>
        <v>1287.9999999999998</v>
      </c>
      <c r="H22" s="10">
        <f t="shared" si="0"/>
        <v>18.399999999999995</v>
      </c>
      <c r="I22" s="7">
        <v>2.3E-2</v>
      </c>
      <c r="J22" t="s">
        <v>43</v>
      </c>
      <c r="K22" t="s">
        <v>49</v>
      </c>
    </row>
    <row r="23" spans="1:11" x14ac:dyDescent="0.25">
      <c r="B23" t="s">
        <v>24</v>
      </c>
      <c r="C23" t="s">
        <v>41</v>
      </c>
      <c r="D23" t="s">
        <v>30</v>
      </c>
      <c r="E23" t="s">
        <v>8</v>
      </c>
      <c r="F23" s="2">
        <v>4</v>
      </c>
      <c r="G23" s="6">
        <f>160*I23*70*5</f>
        <v>1287.9999999999998</v>
      </c>
      <c r="H23" s="10">
        <f t="shared" si="0"/>
        <v>18.399999999999995</v>
      </c>
      <c r="I23" s="7">
        <v>2.3E-2</v>
      </c>
      <c r="J23" t="s">
        <v>43</v>
      </c>
      <c r="K23" t="s">
        <v>49</v>
      </c>
    </row>
    <row r="24" spans="1:11" x14ac:dyDescent="0.25">
      <c r="B24" t="s">
        <v>24</v>
      </c>
      <c r="C24" t="s">
        <v>41</v>
      </c>
      <c r="D24" t="s">
        <v>31</v>
      </c>
      <c r="E24" t="s">
        <v>8</v>
      </c>
      <c r="F24" s="2">
        <v>4</v>
      </c>
      <c r="G24" s="6">
        <f>160*I24*70*5</f>
        <v>1287.9999999999998</v>
      </c>
      <c r="H24" s="10">
        <f t="shared" si="0"/>
        <v>18.399999999999995</v>
      </c>
      <c r="I24" s="7">
        <v>2.3E-2</v>
      </c>
      <c r="J24" t="s">
        <v>43</v>
      </c>
      <c r="K24" t="s">
        <v>49</v>
      </c>
    </row>
    <row r="25" spans="1:11" x14ac:dyDescent="0.25">
      <c r="B25" t="s">
        <v>24</v>
      </c>
      <c r="C25" t="s">
        <v>41</v>
      </c>
      <c r="D25" t="s">
        <v>42</v>
      </c>
      <c r="E25" t="s">
        <v>8</v>
      </c>
      <c r="F25" s="2">
        <v>4</v>
      </c>
      <c r="G25" s="6">
        <f>50*5*70*I25</f>
        <v>1750</v>
      </c>
      <c r="H25" s="10">
        <f t="shared" si="0"/>
        <v>25</v>
      </c>
      <c r="I25" s="7">
        <v>0.1</v>
      </c>
      <c r="J25" t="s">
        <v>44</v>
      </c>
      <c r="K25" t="s">
        <v>50</v>
      </c>
    </row>
    <row r="26" spans="1:11" x14ac:dyDescent="0.25">
      <c r="B26" t="s">
        <v>24</v>
      </c>
      <c r="C26" t="s">
        <v>32</v>
      </c>
      <c r="E26" t="s">
        <v>8</v>
      </c>
      <c r="F26" s="2">
        <v>4</v>
      </c>
      <c r="G26" s="6">
        <f>(4*10000)+(1*50000)</f>
        <v>90000</v>
      </c>
      <c r="H26" s="10">
        <f t="shared" si="0"/>
        <v>1285.7142857142858</v>
      </c>
      <c r="I26" t="s">
        <v>45</v>
      </c>
      <c r="J26" t="s">
        <v>46</v>
      </c>
    </row>
    <row r="27" spans="1:11" x14ac:dyDescent="0.25">
      <c r="A27" t="s">
        <v>33</v>
      </c>
      <c r="F27" s="2" t="s">
        <v>37</v>
      </c>
      <c r="G27" s="5">
        <f>SUM(G28:G29)</f>
        <v>0</v>
      </c>
      <c r="H27" s="10">
        <f t="shared" si="0"/>
        <v>0</v>
      </c>
    </row>
    <row r="28" spans="1:11" x14ac:dyDescent="0.25">
      <c r="B28" t="s">
        <v>51</v>
      </c>
      <c r="C28" t="s">
        <v>34</v>
      </c>
      <c r="E28" t="s">
        <v>36</v>
      </c>
      <c r="F28" s="2" t="s">
        <v>37</v>
      </c>
      <c r="G28" s="6">
        <v>0</v>
      </c>
      <c r="H28" s="10">
        <f t="shared" si="0"/>
        <v>0</v>
      </c>
    </row>
    <row r="29" spans="1:11" x14ac:dyDescent="0.25">
      <c r="B29" t="s">
        <v>51</v>
      </c>
      <c r="C29" t="s">
        <v>35</v>
      </c>
      <c r="E29" t="s">
        <v>36</v>
      </c>
      <c r="F29" s="2" t="s">
        <v>37</v>
      </c>
      <c r="G29" s="6">
        <v>0</v>
      </c>
      <c r="H29" s="10">
        <f t="shared" si="0"/>
        <v>0</v>
      </c>
    </row>
    <row r="30" spans="1:11" x14ac:dyDescent="0.25">
      <c r="A30" t="s">
        <v>38</v>
      </c>
      <c r="F30" s="2">
        <v>5</v>
      </c>
      <c r="G30" s="6">
        <f>SUM(G31)</f>
        <v>51472.800000000003</v>
      </c>
      <c r="H30" s="10">
        <f t="shared" si="0"/>
        <v>735.3257142857143</v>
      </c>
    </row>
    <row r="31" spans="1:11" x14ac:dyDescent="0.25">
      <c r="B31" t="s">
        <v>39</v>
      </c>
      <c r="F31" s="2">
        <v>5</v>
      </c>
      <c r="G31" s="5">
        <f>SUM(G32:G36)</f>
        <v>51472.800000000003</v>
      </c>
      <c r="H31" s="10">
        <f t="shared" si="0"/>
        <v>735.3257142857143</v>
      </c>
    </row>
    <row r="32" spans="1:11" x14ac:dyDescent="0.25">
      <c r="B32" t="s">
        <v>39</v>
      </c>
      <c r="C32" t="s">
        <v>25</v>
      </c>
      <c r="D32" t="s">
        <v>26</v>
      </c>
      <c r="E32" t="s">
        <v>36</v>
      </c>
      <c r="F32" s="2">
        <v>5</v>
      </c>
      <c r="G32" s="6">
        <f>160*I32*70</f>
        <v>257.59999999999997</v>
      </c>
      <c r="H32" s="10">
        <f t="shared" si="0"/>
        <v>3.6799999999999997</v>
      </c>
      <c r="I32" s="7">
        <v>2.3E-2</v>
      </c>
      <c r="J32" t="s">
        <v>43</v>
      </c>
      <c r="K32" t="s">
        <v>47</v>
      </c>
    </row>
    <row r="33" spans="2:11" x14ac:dyDescent="0.25">
      <c r="B33" t="s">
        <v>39</v>
      </c>
      <c r="C33" t="s">
        <v>25</v>
      </c>
      <c r="D33" t="s">
        <v>30</v>
      </c>
      <c r="E33" t="s">
        <v>36</v>
      </c>
      <c r="F33" s="2">
        <v>5</v>
      </c>
      <c r="G33" s="6">
        <f>160*I33*70</f>
        <v>257.59999999999997</v>
      </c>
      <c r="H33" s="10">
        <f t="shared" si="0"/>
        <v>3.6799999999999997</v>
      </c>
      <c r="I33" s="7">
        <v>2.3E-2</v>
      </c>
      <c r="J33" t="s">
        <v>43</v>
      </c>
      <c r="K33" t="s">
        <v>47</v>
      </c>
    </row>
    <row r="34" spans="2:11" x14ac:dyDescent="0.25">
      <c r="B34" t="s">
        <v>39</v>
      </c>
      <c r="C34" t="s">
        <v>25</v>
      </c>
      <c r="D34" t="s">
        <v>31</v>
      </c>
      <c r="E34" t="s">
        <v>36</v>
      </c>
      <c r="F34" s="2">
        <v>5</v>
      </c>
      <c r="G34" s="6">
        <f>160*I34*70</f>
        <v>257.59999999999997</v>
      </c>
      <c r="H34" s="10">
        <f t="shared" si="0"/>
        <v>3.6799999999999997</v>
      </c>
      <c r="I34" s="7">
        <v>2.3E-2</v>
      </c>
      <c r="J34" t="s">
        <v>43</v>
      </c>
      <c r="K34" t="s">
        <v>47</v>
      </c>
    </row>
    <row r="35" spans="2:11" x14ac:dyDescent="0.25">
      <c r="B35" t="s">
        <v>39</v>
      </c>
      <c r="C35" t="s">
        <v>25</v>
      </c>
      <c r="D35" t="s">
        <v>42</v>
      </c>
      <c r="E35" t="s">
        <v>36</v>
      </c>
      <c r="F35" s="2">
        <v>5</v>
      </c>
      <c r="G35" s="6">
        <f>100*I35*70</f>
        <v>700</v>
      </c>
      <c r="H35" s="10">
        <f t="shared" si="0"/>
        <v>10</v>
      </c>
      <c r="I35" s="7">
        <v>0.1</v>
      </c>
      <c r="J35" t="s">
        <v>44</v>
      </c>
      <c r="K35" t="s">
        <v>48</v>
      </c>
    </row>
    <row r="36" spans="2:11" x14ac:dyDescent="0.25">
      <c r="B36" t="s">
        <v>39</v>
      </c>
      <c r="C36" t="s">
        <v>40</v>
      </c>
      <c r="E36" t="s">
        <v>36</v>
      </c>
      <c r="F36" s="2">
        <v>5</v>
      </c>
      <c r="G36" s="6">
        <v>50000</v>
      </c>
      <c r="H36" s="10">
        <f t="shared" si="0"/>
        <v>714.28571428571433</v>
      </c>
    </row>
    <row r="38" spans="2:11" x14ac:dyDescent="0.25">
      <c r="E38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showGridLines="0" tabSelected="1" workbookViewId="0">
      <selection activeCell="B7" sqref="B7"/>
    </sheetView>
  </sheetViews>
  <sheetFormatPr defaultRowHeight="15" x14ac:dyDescent="0.25"/>
  <cols>
    <col min="1" max="1" width="18.140625" style="12" bestFit="1" customWidth="1"/>
    <col min="2" max="2" width="22.140625" style="12" bestFit="1" customWidth="1"/>
    <col min="3" max="3" width="19.42578125" style="12" customWidth="1"/>
    <col min="4" max="4" width="21.140625" style="12" bestFit="1" customWidth="1"/>
    <col min="5" max="5" width="21.7109375" style="13" bestFit="1" customWidth="1"/>
    <col min="6" max="6" width="23.7109375" style="14" bestFit="1" customWidth="1"/>
    <col min="7" max="8" width="21.7109375" style="12" bestFit="1" customWidth="1"/>
    <col min="9" max="16384" width="9.140625" style="12"/>
  </cols>
  <sheetData>
    <row r="1" spans="1:3" x14ac:dyDescent="0.25">
      <c r="A1" s="12" t="s">
        <v>53</v>
      </c>
      <c r="B1" s="12" t="s">
        <v>52</v>
      </c>
    </row>
    <row r="2" spans="1:3" x14ac:dyDescent="0.25">
      <c r="A2" s="15" t="s">
        <v>54</v>
      </c>
      <c r="B2" s="16" t="s">
        <v>55</v>
      </c>
      <c r="C2" s="11"/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TestData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cp:revision/>
  <dcterms:created xsi:type="dcterms:W3CDTF">2020-08-19T14:55:05Z</dcterms:created>
  <dcterms:modified xsi:type="dcterms:W3CDTF">2021-06-22T21:24:48Z</dcterms:modified>
  <cp:category/>
  <cp:contentStatus/>
</cp:coreProperties>
</file>