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kash Thapa\Desktop\My program file\Microsoft Work\Salary Slip Limited Company\"/>
    </mc:Choice>
  </mc:AlternateContent>
  <xr:revisionPtr revIDLastSave="0" documentId="13_ncr:1_{9AAA6F08-0BA6-46AB-9384-122E6EA23F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C7" i="4"/>
  <c r="E13" i="4"/>
  <c r="E12" i="4"/>
  <c r="E11" i="4"/>
  <c r="C13" i="4"/>
  <c r="C12" i="4"/>
  <c r="C11" i="4"/>
  <c r="C10" i="4"/>
  <c r="E7" i="4"/>
  <c r="E14" i="4" l="1"/>
  <c r="C14" i="4"/>
  <c r="E6" i="4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E15" i="4" l="1"/>
</calcChain>
</file>

<file path=xl/sharedStrings.xml><?xml version="1.0" encoding="utf-8"?>
<sst xmlns="http://schemas.openxmlformats.org/spreadsheetml/2006/main" count="66" uniqueCount="46">
  <si>
    <t xml:space="preserve">Employee Id </t>
  </si>
  <si>
    <t>Employee Name</t>
  </si>
  <si>
    <t>Designation</t>
  </si>
  <si>
    <t>Month &amp; Year</t>
  </si>
  <si>
    <t>Basic</t>
  </si>
  <si>
    <t>Conveyance</t>
  </si>
  <si>
    <t>Provident Fund</t>
  </si>
  <si>
    <t>E.S.I.</t>
  </si>
  <si>
    <t>Loan</t>
  </si>
  <si>
    <t>Tax</t>
  </si>
  <si>
    <t>Net Salary</t>
  </si>
  <si>
    <t>Extra income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</si>
  <si>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</si>
  <si>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</si>
  <si>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</si>
  <si>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</si>
  <si>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</si>
  <si>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</si>
  <si>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</si>
  <si>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</si>
  <si>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</si>
  <si>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</si>
  <si>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Shyam singh</t>
  </si>
  <si>
    <t>ram singh</t>
  </si>
  <si>
    <t>mohan kumar</t>
  </si>
  <si>
    <t>Ravi verma</t>
  </si>
  <si>
    <t>Satyam kumar</t>
  </si>
  <si>
    <t>Sohan kumar</t>
  </si>
  <si>
    <t>Raj kishore</t>
  </si>
  <si>
    <t>Shiva</t>
  </si>
  <si>
    <t>Sonam</t>
  </si>
  <si>
    <t>Sahil</t>
  </si>
  <si>
    <t>Grinder operator</t>
  </si>
  <si>
    <t>Helper</t>
  </si>
  <si>
    <t>Overtime Amt.</t>
  </si>
  <si>
    <t>Monthly Salary Slip</t>
  </si>
  <si>
    <t>Employee id</t>
  </si>
  <si>
    <t>Earnings</t>
  </si>
  <si>
    <t>Deductions</t>
  </si>
  <si>
    <t>Overtime</t>
  </si>
  <si>
    <t>Total Addition</t>
  </si>
  <si>
    <t>Total Deduction</t>
  </si>
  <si>
    <t>Signature of the Employee ______________________</t>
  </si>
  <si>
    <t>Director___________________________________</t>
  </si>
  <si>
    <t>Prakash Industries Pvt. Ltd.</t>
  </si>
  <si>
    <t>Industrial area Ason,ktm -1800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</si>
</sst>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1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0" xfId="0" applyFill="1" applyBorder="1"/>
    <xf numFmtId="0" fontId="3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9" xfId="0" applyFill="1" applyBorder="1"/>
    <xf numFmtId="17" fontId="2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A7" sqref="A7"/>
    </sheetView>
  </sheetViews>
  <sheetFormatPr defaultRowHeight="14.4" x14ac:dyDescent="0.3"/>
  <cols>
    <col min="1" max="1" width="15.44140625" customWidth="1"/>
    <col min="2" max="2" width="28.5546875" customWidth="1"/>
    <col min="3" max="3" width="20.33203125" bestFit="1" customWidth="1"/>
    <col min="4" max="4" width="18.88671875" customWidth="1"/>
    <col min="5" max="5" width="13.6640625" customWidth="1"/>
    <col min="6" max="6" width="16.88671875" customWidth="1"/>
    <col min="7" max="7" width="15.5546875" customWidth="1"/>
    <col min="8" max="8" width="16.44140625" customWidth="1"/>
    <col min="9" max="9" width="18" customWidth="1"/>
    <col min="10" max="10" width="10.5546875" customWidth="1"/>
    <col min="11" max="12" width="10.44140625" customWidth="1"/>
    <col min="13" max="13" width="13.44140625" customWidth="1"/>
  </cols>
  <sheetData>
    <row r="1" spans="1:13" ht="18" x14ac:dyDescent="0.35">
      <c r="A1" s="5" t="s">
        <v>0</v>
      </c>
      <c r="B1" s="5" t="s">
        <v>1</v>
      </c>
      <c r="C1" s="5" t="s">
        <v>2</v>
      </c>
      <c r="D1" s="5" t="s">
        <v>3</v>
      </c>
      <c r="E1" s="8" t="s">
        <v>4</v>
      </c>
      <c r="F1" s="8" t="s">
        <v>34</v>
      </c>
      <c r="G1" s="8" t="s">
        <v>5</v>
      </c>
      <c r="H1" s="3" t="s">
        <v>11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</row>
    <row r="2" spans="1:13" ht="18" x14ac:dyDescent="0.35">
      <c r="A2" s="1" t="s">
        <v>12</v>
      </c>
      <c r="B2" s="1" t="s">
        <v>22</v>
      </c>
      <c r="C2" s="1" t="s">
        <v>32</v>
      </c>
      <c r="D2" s="6">
        <v>43800</v>
      </c>
      <c r="E2" s="7">
        <v>12000</v>
      </c>
      <c r="F2" s="7">
        <v>5000</v>
      </c>
      <c r="G2" s="7">
        <v>500</v>
      </c>
      <c r="H2" s="1"/>
      <c r="I2" s="7">
        <f>E2*10%</f>
        <v>1200</v>
      </c>
      <c r="J2" s="7">
        <f>(E2*2%)</f>
        <v>240</v>
      </c>
      <c r="K2" s="1"/>
      <c r="L2" s="1"/>
      <c r="M2" s="1"/>
    </row>
    <row r="3" spans="1:13" ht="18" x14ac:dyDescent="0.35">
      <c r="A3" s="1" t="s">
        <v>13</v>
      </c>
      <c r="B3" s="1" t="s">
        <v>23</v>
      </c>
      <c r="C3" s="1" t="s">
        <v>32</v>
      </c>
      <c r="D3" s="6">
        <v>43800</v>
      </c>
      <c r="E3" s="7">
        <v>11000</v>
      </c>
      <c r="F3" s="7">
        <v>3000</v>
      </c>
      <c r="G3" s="7">
        <v>500</v>
      </c>
      <c r="H3" s="1"/>
      <c r="I3" s="7">
        <f t="shared" ref="I3:I11" si="0">E3*10%</f>
        <v>1100</v>
      </c>
      <c r="J3" s="7">
        <f t="shared" ref="J3:J11" si="1">(E3*2%)</f>
        <v>220</v>
      </c>
      <c r="K3" s="1"/>
      <c r="L3" s="1"/>
      <c r="M3" s="1"/>
    </row>
    <row r="4" spans="1:13" ht="18" x14ac:dyDescent="0.35">
      <c r="A4" s="1" t="s">
        <v>14</v>
      </c>
      <c r="B4" s="1" t="s">
        <v>24</v>
      </c>
      <c r="C4" s="1" t="s">
        <v>32</v>
      </c>
      <c r="D4" s="6">
        <v>43800</v>
      </c>
      <c r="E4" s="7">
        <v>10000</v>
      </c>
      <c r="F4" s="7">
        <v>5500</v>
      </c>
      <c r="G4" s="7">
        <v>500</v>
      </c>
      <c r="H4" s="1"/>
      <c r="I4" s="7">
        <f t="shared" si="0"/>
        <v>1000</v>
      </c>
      <c r="J4" s="7">
        <f t="shared" si="1"/>
        <v>200</v>
      </c>
      <c r="K4" s="1"/>
      <c r="L4" s="1"/>
      <c r="M4" s="1"/>
    </row>
    <row r="5" spans="1:13" ht="18" x14ac:dyDescent="0.35">
      <c r="A5" s="1" t="s">
        <v>15</v>
      </c>
      <c r="B5" s="1" t="s">
        <v>25</v>
      </c>
      <c r="C5" s="1" t="s">
        <v>32</v>
      </c>
      <c r="D5" s="6">
        <v>43800</v>
      </c>
      <c r="E5" s="7">
        <v>12000</v>
      </c>
      <c r="F5" s="7">
        <v>4500</v>
      </c>
      <c r="G5" s="7">
        <v>500</v>
      </c>
      <c r="H5" s="1"/>
      <c r="I5" s="7">
        <f t="shared" si="0"/>
        <v>1200</v>
      </c>
      <c r="J5" s="7">
        <f t="shared" si="1"/>
        <v>240</v>
      </c>
      <c r="K5" s="1"/>
      <c r="L5" s="1"/>
      <c r="M5" s="1"/>
    </row>
    <row r="6" spans="1:13" ht="18" x14ac:dyDescent="0.35">
      <c r="A6" s="1" t="s">
        <v>16</v>
      </c>
      <c r="B6" s="1" t="s">
        <v>26</v>
      </c>
      <c r="C6" s="1" t="s">
        <v>32</v>
      </c>
      <c r="D6" s="6">
        <v>43800</v>
      </c>
      <c r="E6" s="7">
        <v>11500</v>
      </c>
      <c r="F6" s="7">
        <v>4200</v>
      </c>
      <c r="G6" s="7">
        <v>500</v>
      </c>
      <c r="H6" s="1"/>
      <c r="I6" s="7">
        <f t="shared" si="0"/>
        <v>1150</v>
      </c>
      <c r="J6" s="7">
        <f t="shared" si="1"/>
        <v>230</v>
      </c>
      <c r="K6" s="1"/>
      <c r="L6" s="1"/>
      <c r="M6" s="1"/>
    </row>
    <row r="7" spans="1:13" ht="18" x14ac:dyDescent="0.35">
      <c r="A7" s="1" t="s">
        <v>17</v>
      </c>
      <c r="B7" s="1" t="s">
        <v>27</v>
      </c>
      <c r="C7" s="1" t="s">
        <v>33</v>
      </c>
      <c r="D7" s="6">
        <v>43800</v>
      </c>
      <c r="E7" s="7">
        <v>8000</v>
      </c>
      <c r="F7" s="7">
        <v>2500</v>
      </c>
      <c r="G7" s="7">
        <v>300</v>
      </c>
      <c r="H7" s="1"/>
      <c r="I7" s="7">
        <f t="shared" si="0"/>
        <v>800</v>
      </c>
      <c r="J7" s="7">
        <f t="shared" si="1"/>
        <v>160</v>
      </c>
      <c r="K7" s="1"/>
      <c r="L7" s="1"/>
      <c r="M7" s="1"/>
    </row>
    <row r="8" spans="1:13" ht="18" x14ac:dyDescent="0.35">
      <c r="A8" s="1" t="s">
        <v>18</v>
      </c>
      <c r="B8" s="1" t="s">
        <v>28</v>
      </c>
      <c r="C8" s="1" t="s">
        <v>33</v>
      </c>
      <c r="D8" s="6">
        <v>43800</v>
      </c>
      <c r="E8" s="7">
        <v>7000</v>
      </c>
      <c r="F8" s="7">
        <v>3000</v>
      </c>
      <c r="G8" s="7">
        <v>300</v>
      </c>
      <c r="H8" s="1"/>
      <c r="I8" s="7">
        <f t="shared" si="0"/>
        <v>700</v>
      </c>
      <c r="J8" s="7">
        <f t="shared" si="1"/>
        <v>140</v>
      </c>
      <c r="K8" s="1"/>
      <c r="L8" s="1"/>
      <c r="M8" s="1"/>
    </row>
    <row r="9" spans="1:13" ht="18" x14ac:dyDescent="0.35">
      <c r="A9" s="1" t="s">
        <v>19</v>
      </c>
      <c r="B9" s="1" t="s">
        <v>29</v>
      </c>
      <c r="C9" s="1" t="s">
        <v>33</v>
      </c>
      <c r="D9" s="6">
        <v>43800</v>
      </c>
      <c r="E9" s="7">
        <v>7500</v>
      </c>
      <c r="F9" s="7">
        <v>3500</v>
      </c>
      <c r="G9" s="7">
        <v>300</v>
      </c>
      <c r="H9" s="1"/>
      <c r="I9" s="7">
        <f t="shared" si="0"/>
        <v>750</v>
      </c>
      <c r="J9" s="7">
        <f t="shared" si="1"/>
        <v>150</v>
      </c>
      <c r="K9" s="1"/>
      <c r="L9" s="1"/>
      <c r="M9" s="1"/>
    </row>
    <row r="10" spans="1:13" ht="18" x14ac:dyDescent="0.35">
      <c r="A10" s="1" t="s">
        <v>20</v>
      </c>
      <c r="B10" s="1" t="s">
        <v>30</v>
      </c>
      <c r="C10" s="1" t="s">
        <v>33</v>
      </c>
      <c r="D10" s="6">
        <v>43800</v>
      </c>
      <c r="E10" s="7">
        <v>8000</v>
      </c>
      <c r="F10" s="7">
        <v>3000</v>
      </c>
      <c r="G10" s="7">
        <v>300</v>
      </c>
      <c r="H10" s="1"/>
      <c r="I10" s="7">
        <f t="shared" si="0"/>
        <v>800</v>
      </c>
      <c r="J10" s="7">
        <f t="shared" si="1"/>
        <v>160</v>
      </c>
      <c r="K10" s="1"/>
      <c r="L10" s="1"/>
      <c r="M10" s="1"/>
    </row>
    <row r="11" spans="1:13" ht="18" x14ac:dyDescent="0.35">
      <c r="A11" s="1" t="s">
        <v>21</v>
      </c>
      <c r="B11" s="1" t="s">
        <v>31</v>
      </c>
      <c r="C11" s="1" t="s">
        <v>33</v>
      </c>
      <c r="D11" s="6">
        <v>43800</v>
      </c>
      <c r="E11" s="7">
        <v>6000</v>
      </c>
      <c r="F11" s="7">
        <v>2000</v>
      </c>
      <c r="G11" s="7">
        <v>300</v>
      </c>
      <c r="H11" s="1"/>
      <c r="I11" s="7">
        <f t="shared" si="0"/>
        <v>600</v>
      </c>
      <c r="J11" s="7">
        <f t="shared" si="1"/>
        <v>120</v>
      </c>
      <c r="K11" s="1"/>
      <c r="L11" s="1"/>
      <c r="M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B858-2D80-4B51-853A-50F19287E70C}">
  <dimension ref="A1:F19"/>
  <sheetViews>
    <sheetView tabSelected="1" view="pageLayout" zoomScaleNormal="100" workbookViewId="0">
      <selection activeCell="D13" sqref="D13"/>
    </sheetView>
  </sheetViews>
  <sheetFormatPr defaultRowHeight="14.4" x14ac:dyDescent="0.3"/>
  <cols>
    <col min="1" max="1" width="4.6640625" customWidth="1"/>
    <col min="2" max="2" width="18.77734375" customWidth="1"/>
    <col min="3" max="3" width="25.77734375" customWidth="1"/>
    <col min="4" max="4" width="23.109375" customWidth="1"/>
    <col min="5" max="5" width="23.77734375" customWidth="1"/>
    <col min="6" max="6" width="4.6640625" customWidth="1"/>
  </cols>
  <sheetData>
    <row r="1" spans="1:6" ht="15" thickTop="1" x14ac:dyDescent="0.3">
      <c r="A1" s="17"/>
      <c r="B1" s="18"/>
      <c r="C1" s="18"/>
      <c r="D1" s="18"/>
      <c r="E1" s="18"/>
      <c r="F1" s="19"/>
    </row>
    <row r="2" spans="1:6" ht="28.8" x14ac:dyDescent="0.55000000000000004">
      <c r="A2" s="20"/>
      <c r="B2" s="13" t="s">
        <v>44</v>
      </c>
      <c r="C2" s="13"/>
      <c r="D2" s="13"/>
      <c r="E2" s="13"/>
      <c r="F2" s="21"/>
    </row>
    <row r="3" spans="1:6" ht="18" x14ac:dyDescent="0.35">
      <c r="A3" s="20"/>
      <c r="B3" s="14" t="s">
        <v>45</v>
      </c>
      <c r="C3" s="14"/>
      <c r="D3" s="14"/>
      <c r="E3" s="14"/>
      <c r="F3" s="21"/>
    </row>
    <row r="4" spans="1:6" ht="21.6" thickBot="1" x14ac:dyDescent="0.45">
      <c r="A4" s="20"/>
      <c r="B4" s="15" t="s">
        <v>35</v>
      </c>
      <c r="C4" s="15"/>
      <c r="D4" s="15"/>
      <c r="E4" s="15"/>
      <c r="F4" s="21"/>
    </row>
    <row r="5" spans="1:6" ht="15" thickTop="1" x14ac:dyDescent="0.3">
      <c r="A5" s="20"/>
      <c r="B5" s="12"/>
      <c r="C5" s="12"/>
      <c r="D5" s="12"/>
      <c r="E5" s="12"/>
      <c r="F5" s="21"/>
    </row>
    <row r="6" spans="1:6" ht="18" x14ac:dyDescent="0.35">
      <c r="A6" s="20"/>
      <c r="B6" s="9" t="s">
        <v>36</v>
      </c>
      <c r="C6" s="1" t="s">
        <v>17</v>
      </c>
      <c r="D6" s="9" t="s">
        <v>1</v>
      </c>
      <c r="E6" s="9" t="str">
        <f>VLOOKUP(C6,Sheet1!A2:M11,2,0)</f>
        <v>Sohan kumar</v>
      </c>
      <c r="F6" s="21"/>
    </row>
    <row r="7" spans="1:6" ht="18" x14ac:dyDescent="0.35">
      <c r="A7" s="20"/>
      <c r="B7" s="9" t="s">
        <v>2</v>
      </c>
      <c r="C7" s="9" t="str">
        <f>VLOOKUP(C6,Sheet1!A2:M11,3,0)</f>
        <v>Helper</v>
      </c>
      <c r="D7" s="9" t="s">
        <v>3</v>
      </c>
      <c r="E7" s="25">
        <f>VLOOKUP(C6,Sheet1!A2:M11,4,0)</f>
        <v>43800</v>
      </c>
      <c r="F7" s="21"/>
    </row>
    <row r="8" spans="1:6" x14ac:dyDescent="0.3">
      <c r="A8" s="20"/>
      <c r="B8" s="12"/>
      <c r="C8" s="12"/>
      <c r="D8" s="12"/>
      <c r="E8" s="12"/>
      <c r="F8" s="21"/>
    </row>
    <row r="9" spans="1:6" ht="18" x14ac:dyDescent="0.35">
      <c r="A9" s="20"/>
      <c r="B9" s="9" t="s">
        <v>37</v>
      </c>
      <c r="C9" s="10"/>
      <c r="D9" s="9" t="s">
        <v>38</v>
      </c>
      <c r="E9" s="10"/>
      <c r="F9" s="21"/>
    </row>
    <row r="10" spans="1:6" ht="18" x14ac:dyDescent="0.35">
      <c r="A10" s="20"/>
      <c r="B10" s="11" t="s">
        <v>4</v>
      </c>
      <c r="C10" s="11">
        <f>VLOOKUP(C6,Sheet1!A2:M11,5,0)</f>
        <v>8000</v>
      </c>
      <c r="D10" s="11" t="s">
        <v>6</v>
      </c>
      <c r="E10" s="11">
        <f>VLOOKUP(C6,Sheet1!A2:M11,9,0)</f>
        <v>800</v>
      </c>
      <c r="F10" s="21"/>
    </row>
    <row r="11" spans="1:6" ht="18" x14ac:dyDescent="0.35">
      <c r="A11" s="20"/>
      <c r="B11" s="11" t="s">
        <v>39</v>
      </c>
      <c r="C11" s="11">
        <f>VLOOKUP(C6,Sheet1!A2:M11,6,0)</f>
        <v>2500</v>
      </c>
      <c r="D11" s="11" t="s">
        <v>7</v>
      </c>
      <c r="E11" s="11">
        <f>VLOOKUP(C6,Sheet1!A2:M11,10,0)</f>
        <v>160</v>
      </c>
      <c r="F11" s="21"/>
    </row>
    <row r="12" spans="1:6" ht="18" x14ac:dyDescent="0.35">
      <c r="A12" s="20"/>
      <c r="B12" s="11" t="s">
        <v>5</v>
      </c>
      <c r="C12" s="11">
        <f>VLOOKUP(C6,Sheet1!A2:M11,7,0)</f>
        <v>300</v>
      </c>
      <c r="D12" s="11" t="s">
        <v>8</v>
      </c>
      <c r="E12" s="11">
        <f>VLOOKUP(C6,Sheet1!A2:M11,11,0)</f>
        <v>0</v>
      </c>
      <c r="F12" s="21"/>
    </row>
    <row r="13" spans="1:6" ht="18" x14ac:dyDescent="0.35">
      <c r="A13" s="20"/>
      <c r="B13" s="11" t="s">
        <v>11</v>
      </c>
      <c r="C13" s="11">
        <f>VLOOKUP(C6,Sheet1!A2:M11,8,0)</f>
        <v>0</v>
      </c>
      <c r="D13" s="11" t="s">
        <v>9</v>
      </c>
      <c r="E13" s="11">
        <f>VLOOKUP(C6,Sheet1!A2:M11,12,0)</f>
        <v>0</v>
      </c>
      <c r="F13" s="21"/>
    </row>
    <row r="14" spans="1:6" ht="18" x14ac:dyDescent="0.35">
      <c r="A14" s="20"/>
      <c r="B14" s="11" t="s">
        <v>40</v>
      </c>
      <c r="C14" s="11">
        <f>SUM(C10:C13)</f>
        <v>10800</v>
      </c>
      <c r="D14" s="11" t="s">
        <v>41</v>
      </c>
      <c r="E14" s="11">
        <f>SUM(E10:E13)</f>
        <v>960</v>
      </c>
      <c r="F14" s="21"/>
    </row>
    <row r="15" spans="1:6" ht="18" x14ac:dyDescent="0.35">
      <c r="A15" s="20"/>
      <c r="B15" s="10"/>
      <c r="C15" s="11"/>
      <c r="D15" s="9" t="s">
        <v>10</v>
      </c>
      <c r="E15" s="11">
        <f>(C14-E14)</f>
        <v>9840</v>
      </c>
      <c r="F15" s="21"/>
    </row>
    <row r="16" spans="1:6" x14ac:dyDescent="0.3">
      <c r="A16" s="20"/>
      <c r="B16" s="12"/>
      <c r="C16" s="12"/>
      <c r="D16" s="12"/>
      <c r="E16" s="12"/>
      <c r="F16" s="21"/>
    </row>
    <row r="17" spans="1:6" ht="18" x14ac:dyDescent="0.35">
      <c r="A17" s="20"/>
      <c r="B17" s="16" t="s">
        <v>42</v>
      </c>
      <c r="C17" s="16"/>
      <c r="D17" s="16" t="s">
        <v>43</v>
      </c>
      <c r="E17" s="16"/>
      <c r="F17" s="21"/>
    </row>
    <row r="18" spans="1:6" ht="15" thickBot="1" x14ac:dyDescent="0.35">
      <c r="A18" s="22"/>
      <c r="B18" s="23"/>
      <c r="C18" s="23"/>
      <c r="D18" s="23"/>
      <c r="E18" s="23"/>
      <c r="F18" s="24"/>
    </row>
    <row r="19" spans="1:6" ht="15" thickTop="1" x14ac:dyDescent="0.3"/>
  </sheetData>
  <mergeCells count="5">
    <mergeCell ref="B2:E2"/>
    <mergeCell ref="B3:E3"/>
    <mergeCell ref="B4:E4"/>
    <mergeCell ref="B17:C17"/>
    <mergeCell ref="D17:E17"/>
  </mergeCell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CB45A62-1BFC-452F-8D4B-BCEDB85BCCD1}">
          <x14:formula1>
            <xm:f>Sheet1!$A$2:$A$11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Tech</dc:creator>
  <cp:lastModifiedBy>Prakash Thapa</cp:lastModifiedBy>
  <cp:lastPrinted>2022-01-30T11:29:12Z</cp:lastPrinted>
  <dcterms:created xsi:type="dcterms:W3CDTF">2019-12-10T02:45:12Z</dcterms:created>
  <dcterms:modified xsi:type="dcterms:W3CDTF">2022-01-30T11:35:22Z</dcterms:modified>
</cp:coreProperties>
</file>