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amesh\Downloads\"/>
    </mc:Choice>
  </mc:AlternateContent>
  <xr:revisionPtr revIDLastSave="0" documentId="13_ncr:1_{C69A3D29-C2C6-4D12-B290-ADE9AB586487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CL Products" sheetId="1" r:id="rId1"/>
    <sheet name="Cost of debt" sheetId="5" r:id="rId2"/>
    <sheet name="DDM" sheetId="3" r:id="rId3"/>
    <sheet name="CAPM" sheetId="2" r:id="rId4"/>
    <sheet name="WAC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7" i="1" s="1"/>
  <c r="H13" i="3"/>
  <c r="F17" i="3" s="1"/>
  <c r="F16" i="3"/>
  <c r="O4" i="1"/>
  <c r="H10" i="3"/>
  <c r="H12" i="3" s="1"/>
  <c r="C9" i="4"/>
  <c r="G13" i="5"/>
  <c r="F13" i="5"/>
  <c r="C10" i="4"/>
  <c r="C22" i="4" l="1"/>
  <c r="C21" i="4"/>
  <c r="F15" i="5"/>
  <c r="F19" i="5" s="1"/>
  <c r="I38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E4" i="1" l="1"/>
  <c r="E7" i="1" s="1"/>
  <c r="K4" i="1"/>
  <c r="K7" i="1" s="1"/>
  <c r="C6" i="2" s="1"/>
  <c r="C10" i="2" s="1"/>
  <c r="C7" i="2"/>
  <c r="C20" i="4" l="1"/>
</calcChain>
</file>

<file path=xl/sharedStrings.xml><?xml version="1.0" encoding="utf-8"?>
<sst xmlns="http://schemas.openxmlformats.org/spreadsheetml/2006/main" count="521" uniqueCount="506">
  <si>
    <t>Nifty</t>
  </si>
  <si>
    <t>Date</t>
  </si>
  <si>
    <t>Close Price</t>
  </si>
  <si>
    <t>Beta</t>
  </si>
  <si>
    <t>Yearly return</t>
  </si>
  <si>
    <t>Daily return</t>
  </si>
  <si>
    <t>Rm</t>
  </si>
  <si>
    <t>Rf</t>
  </si>
  <si>
    <t>Cost of equity</t>
  </si>
  <si>
    <t>91 day treasury bill rate as of Apr 22</t>
  </si>
  <si>
    <t>Rf+(Rm-Rf)*beta</t>
  </si>
  <si>
    <t>Ke= (D1/P0)+g</t>
  </si>
  <si>
    <t>G=(Dn/D0)^(1/n)-1</t>
  </si>
  <si>
    <t>Ke</t>
  </si>
  <si>
    <t>From ROE approach</t>
  </si>
  <si>
    <t>From Dividend CAGR method</t>
  </si>
  <si>
    <t>Debt to equity ratio</t>
  </si>
  <si>
    <t xml:space="preserve">Debt </t>
  </si>
  <si>
    <t>Equity</t>
  </si>
  <si>
    <t>Debt weight</t>
  </si>
  <si>
    <t>Equity weight</t>
  </si>
  <si>
    <t>Total debt</t>
  </si>
  <si>
    <t>Long Term Borrowings</t>
  </si>
  <si>
    <t>Other Long Term Liabilities</t>
  </si>
  <si>
    <t>Short Term Borrowings</t>
  </si>
  <si>
    <t>Other Current Liabilities</t>
  </si>
  <si>
    <t xml:space="preserve">Average Debt </t>
  </si>
  <si>
    <t>WACC</t>
  </si>
  <si>
    <t xml:space="preserve">Tax rate </t>
  </si>
  <si>
    <t>Assumption</t>
  </si>
  <si>
    <t>[Equity Weight*Cost of Equity]+[Debt Weight*Cost of Debt*(1 - Tax Rate)]</t>
  </si>
  <si>
    <t>CAPM model</t>
  </si>
  <si>
    <t>DDM- ROE approach</t>
  </si>
  <si>
    <t>DDM- Dividend CAGR model</t>
  </si>
  <si>
    <t>Divident Payout</t>
  </si>
  <si>
    <t>Return on Equity</t>
  </si>
  <si>
    <t>n</t>
  </si>
  <si>
    <t>Rs</t>
  </si>
  <si>
    <t>P0</t>
  </si>
  <si>
    <t>Interest paid (Taken from Finance cost)</t>
  </si>
  <si>
    <t>Retention Ratio</t>
  </si>
  <si>
    <t>We use two different approaches for calculating the Growth Rate</t>
  </si>
  <si>
    <t>Cost of Debt</t>
  </si>
  <si>
    <t>From Balance Sheet</t>
  </si>
  <si>
    <t>Total debt = Short term debt + Long term debt</t>
  </si>
  <si>
    <t>Cost of debt = Interest paid/ Average Debt</t>
  </si>
  <si>
    <t>CAPM</t>
  </si>
  <si>
    <t>Taken from Nifty Returns</t>
  </si>
  <si>
    <t>g= Retention ratio*ROE</t>
  </si>
  <si>
    <t>g</t>
  </si>
  <si>
    <t>G</t>
  </si>
  <si>
    <t>Divident Discount Model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</si>
  <si>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</si>
  <si>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</si>
  <si>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</si>
  <si>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</si>
  <si>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</si>
  <si>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</si>
  <si>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</si>
  <si>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</si>
  <si>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</si>
  <si>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</si>
  <si>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5/27/2019</t>
  </si>
  <si>
    <t>5/28/2019</t>
  </si>
  <si>
    <t>5/29/2019</t>
  </si>
  <si>
    <t>5/30/2019</t>
  </si>
  <si>
    <t>5/31/2019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</si>
  <si>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</si>
  <si>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</si>
  <si>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</si>
  <si>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</si>
  <si>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</si>
  <si>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</si>
  <si>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</si>
  <si>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</si>
  <si>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</si>
  <si>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</si>
  <si>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</si>
  <si>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</si>
  <si>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</si>
  <si>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</si>
  <si>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</si>
  <si>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</si>
  <si>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</si>
  <si>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</si>
  <si>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</si>
  <si>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</si>
  <si>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</si>
  <si>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</si>
  <si>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</si>
  <si>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</si>
  <si>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</si>
  <si>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8/13/2019</t>
  </si>
  <si>
    <t>8/14/2019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</si>
  <si>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</si>
  <si>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</si>
  <si>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</si>
  <si>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</si>
  <si>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</si>
  <si>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</si>
  <si>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</si>
  <si>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</si>
  <si>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</si>
  <si>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</si>
  <si>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</si>
  <si>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</si>
  <si>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</si>
  <si>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</si>
  <si>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</si>
  <si>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</si>
  <si>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</si>
  <si>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</si>
  <si>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</si>
  <si>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</si>
  <si>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</si>
  <si>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</si>
  <si>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</si>
  <si>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10/14/2019</t>
  </si>
  <si>
    <t>10/15/2019</t>
  </si>
  <si>
    <t>10/16/2019</t>
  </si>
  <si>
    <t>10/17/2019</t>
  </si>
  <si>
    <t>10/18/2019</t>
  </si>
  <si>
    <t>10/22/2019</t>
  </si>
  <si>
    <t>10/23/2019</t>
  </si>
  <si>
    <t>10/24/2019</t>
  </si>
  <si>
    <t>10/25/2019</t>
  </si>
  <si>
    <t>10/30/2019</t>
  </si>
  <si>
    <t>10/31/2019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</si>
  <si>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</si>
  <si>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</si>
  <si>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</si>
  <si>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</si>
  <si>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</si>
  <si>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</si>
  <si>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</si>
  <si>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</si>
  <si>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</si>
  <si>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</si>
  <si>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</si>
  <si>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</si>
  <si>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</si>
  <si>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</si>
  <si>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</si>
  <si>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</si>
  <si>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</si>
  <si>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</si>
  <si>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</si>
  <si>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</si>
  <si>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</si>
  <si>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</si>
  <si>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</si>
  <si>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</si>
  <si>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</si>
  <si>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1/13/2020</t>
  </si>
  <si>
    <t>1/14/2020</t>
  </si>
  <si>
    <t>1/15/2020</t>
  </si>
  <si>
    <t>1/16/2020</t>
  </si>
  <si>
    <t>1/17/2020</t>
  </si>
  <si>
    <t>1/20/2020</t>
  </si>
  <si>
    <t>1/21/2020</t>
  </si>
  <si>
    <t>1/22/2020</t>
  </si>
  <si>
    <t>1/23/2020</t>
  </si>
  <si>
    <t>1/24/2020</t>
  </si>
  <si>
    <t>1/27/2020</t>
  </si>
  <si>
    <t>1/28/2020</t>
  </si>
  <si>
    <t>1/29/2020</t>
  </si>
  <si>
    <t>1/30/2020</t>
  </si>
  <si>
    <t>1/31/2020</t>
  </si>
  <si>
    <t>2/13/2020</t>
  </si>
  <si>
    <t>2/14/2020</t>
  </si>
  <si>
    <t>2/17/2020</t>
  </si>
  <si>
    <t>2/18/2020</t>
  </si>
  <si>
    <t>2/19/2020</t>
  </si>
  <si>
    <t>2/20/2020</t>
  </si>
  <si>
    <t>2/24/2020</t>
  </si>
  <si>
    <t>2/25/2020</t>
  </si>
  <si>
    <t>2/26/2020</t>
  </si>
  <si>
    <t>2/27/2020</t>
  </si>
  <si>
    <t>2/28/2020</t>
  </si>
  <si>
    <t>3/13/2020</t>
  </si>
  <si>
    <t>3/16/2020</t>
  </si>
  <si>
    <t>3/17/2020</t>
  </si>
  <si>
    <t>3/18/2020</t>
  </si>
  <si>
    <t>3/19/2020</t>
  </si>
  <si>
    <t>3/20/2020</t>
  </si>
  <si>
    <t>3/23/2020</t>
  </si>
  <si>
    <t>3/24/2020</t>
  </si>
  <si>
    <t>3/25/2020</t>
  </si>
  <si>
    <t>3/26/2020</t>
  </si>
  <si>
    <t>3/27/2020</t>
  </si>
  <si>
    <t>3/30/2020</t>
  </si>
  <si>
    <t>3/31/2020</t>
  </si>
  <si>
    <t>4/13/2020</t>
  </si>
  <si>
    <t>4/15/2020</t>
  </si>
  <si>
    <t>4/16/2020</t>
  </si>
  <si>
    <t>4/17/2020</t>
  </si>
  <si>
    <t>4/20/2020</t>
  </si>
  <si>
    <t>4/21/2020</t>
  </si>
  <si>
    <t>4/22/2020</t>
  </si>
  <si>
    <t>4/23/2020</t>
  </si>
  <si>
    <t>4/24/2020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</si>
  <si>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</si>
  <si>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</si>
  <si>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</si>
  <si>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</si>
  <si>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</si>
  <si>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</si>
  <si>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</si>
  <si>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5/18/2020</t>
  </si>
  <si>
    <t>5/19/2020</t>
  </si>
  <si>
    <t>5/20/2020</t>
  </si>
  <si>
    <t>5/21/2020</t>
  </si>
  <si>
    <t>5/22/2020</t>
  </si>
  <si>
    <t>5/26/2020</t>
  </si>
  <si>
    <t>5/27/2020</t>
  </si>
  <si>
    <t>5/28/2020</t>
  </si>
  <si>
    <t>5/29/2020</t>
  </si>
  <si>
    <t>6/15/2020</t>
  </si>
  <si>
    <t>6/16/2020</t>
  </si>
  <si>
    <t>6/17/2020</t>
  </si>
  <si>
    <t>6/18/2020</t>
  </si>
  <si>
    <t>6/19/2020</t>
  </si>
  <si>
    <t>6/22/2020</t>
  </si>
  <si>
    <t>6/23/2020</t>
  </si>
  <si>
    <t>6/24/2020</t>
  </si>
  <si>
    <t>6/25/2020</t>
  </si>
  <si>
    <t>6/26/2020</t>
  </si>
  <si>
    <t>6/29/2020</t>
  </si>
  <si>
    <t>6/30/2020</t>
  </si>
  <si>
    <t>7/13/2020</t>
  </si>
  <si>
    <t>7/14/2020</t>
  </si>
  <si>
    <t>7/15/2020</t>
  </si>
  <si>
    <t>7/16/2020</t>
  </si>
  <si>
    <t>7/17/2020</t>
  </si>
  <si>
    <t>7/20/2020</t>
  </si>
  <si>
    <t>7/21/2020</t>
  </si>
  <si>
    <t>7/22/2020</t>
  </si>
  <si>
    <t>7/23/2020</t>
  </si>
  <si>
    <t>7/24/2020</t>
  </si>
  <si>
    <t>7/27/2020</t>
  </si>
  <si>
    <t>7/28/2020</t>
  </si>
  <si>
    <t>7/29/2020</t>
  </si>
  <si>
    <t>7/30/2020</t>
  </si>
  <si>
    <t>7/31/2020</t>
  </si>
  <si>
    <t>8/13/2020</t>
  </si>
  <si>
    <t>8/14/2020</t>
  </si>
  <si>
    <t>8/17/2020</t>
  </si>
  <si>
    <t>8/18/2020</t>
  </si>
  <si>
    <t>8/19/2020</t>
  </si>
  <si>
    <t>8/20/2020</t>
  </si>
  <si>
    <t>8/21/2020</t>
  </si>
  <si>
    <t>8/24/2020</t>
  </si>
  <si>
    <t>8/25/2020</t>
  </si>
  <si>
    <t>8/26/2020</t>
  </si>
  <si>
    <t>8/27/2020</t>
  </si>
  <si>
    <t>8/28/2020</t>
  </si>
  <si>
    <t>8/31/2020</t>
  </si>
  <si>
    <t>9/14/2020</t>
  </si>
  <si>
    <t>9/15/2020</t>
  </si>
  <si>
    <t>9/16/2020</t>
  </si>
  <si>
    <t>9/17/2020</t>
  </si>
  <si>
    <t>9/18/2020</t>
  </si>
  <si>
    <t>9/21/2020</t>
  </si>
  <si>
    <t>9/22/2020</t>
  </si>
  <si>
    <t>9/23/2020</t>
  </si>
  <si>
    <t>9/24/2020</t>
  </si>
  <si>
    <t>9/25/2020</t>
  </si>
  <si>
    <t>9/28/2020</t>
  </si>
  <si>
    <t>9/29/2020</t>
  </si>
  <si>
    <t>9/30/2020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</si>
  <si>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</si>
  <si>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</si>
  <si>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</si>
  <si>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</si>
  <si>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</si>
  <si>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</si>
  <si>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</si>
  <si>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</si>
  <si>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</si>
  <si>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</si>
  <si>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</si>
  <si>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</si>
  <si>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</si>
  <si>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</si>
  <si>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11/13/2020</t>
  </si>
  <si>
    <t>11/18/2020</t>
  </si>
  <si>
    <t>11/19/2020</t>
  </si>
  <si>
    <t>11/20/2020</t>
  </si>
  <si>
    <t>11/23/2020</t>
  </si>
  <si>
    <t>11/24/2020</t>
  </si>
  <si>
    <t>11/25/2020</t>
  </si>
  <si>
    <t>11/26/2020</t>
  </si>
  <si>
    <t>11/27/2020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</si>
  <si>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</si>
  <si>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</si>
  <si>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</si>
  <si>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</si>
  <si>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</si>
  <si>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</si>
  <si>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</si>
  <si>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</si>
  <si>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</si>
  <si>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</si>
  <si>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</si>
  <si>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</si>
  <si>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</si>
  <si>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1/13/2021</t>
  </si>
  <si>
    <t>1/14/2021</t>
  </si>
  <si>
    <t>1/15/2021</t>
  </si>
  <si>
    <t>1/18/2021</t>
  </si>
  <si>
    <t>1/19/2021</t>
  </si>
  <si>
    <t>1/20/2021</t>
  </si>
  <si>
    <t>1/21/2021</t>
  </si>
  <si>
    <t>1/22/2021</t>
  </si>
  <si>
    <t>1/25/2021</t>
  </si>
  <si>
    <t>1/27/2021</t>
  </si>
  <si>
    <t>1/28/2021</t>
  </si>
  <si>
    <t>1/29/2021</t>
  </si>
  <si>
    <t>2/15/2021</t>
  </si>
  <si>
    <t>2/16/2021</t>
  </si>
  <si>
    <t>2/17/2021</t>
  </si>
  <si>
    <t>2/18/2021</t>
  </si>
  <si>
    <t>2/19/2021</t>
  </si>
  <si>
    <t>2/22/2021</t>
  </si>
  <si>
    <t>2/23/2021</t>
  </si>
  <si>
    <t>2/24/2021</t>
  </si>
  <si>
    <t>2/25/2021</t>
  </si>
  <si>
    <t>2/26/2021</t>
  </si>
  <si>
    <t>3/15/2021</t>
  </si>
  <si>
    <t>3/16/2021</t>
  </si>
  <si>
    <t>3/17/2021</t>
  </si>
  <si>
    <t>3/18/2021</t>
  </si>
  <si>
    <t>3/19/2021</t>
  </si>
  <si>
    <t>3/22/2021</t>
  </si>
  <si>
    <t>3/23/2021</t>
  </si>
  <si>
    <t>3/24/2021</t>
  </si>
  <si>
    <t>3/25/2021</t>
  </si>
  <si>
    <t>3/26/2021</t>
  </si>
  <si>
    <t>3/30/2021</t>
  </si>
  <si>
    <t>3/31/2021</t>
  </si>
  <si>
    <t>4/13/2021</t>
  </si>
  <si>
    <t>4/15/2021</t>
  </si>
  <si>
    <t>4/16/2021</t>
  </si>
  <si>
    <t>4/19/2021</t>
  </si>
  <si>
    <t>4/20/2021</t>
  </si>
  <si>
    <t>4/22/2021</t>
  </si>
  <si>
    <t>4/23/2021</t>
  </si>
  <si>
    <t>4/26/2021</t>
  </si>
  <si>
    <t>4/27/2021</t>
  </si>
  <si>
    <t>4/28/2021</t>
  </si>
  <si>
    <t>4/29/2021</t>
  </si>
  <si>
    <t>4/30/2021</t>
  </si>
  <si>
    <t>5/14/2021</t>
  </si>
  <si>
    <t>5/17/2021</t>
  </si>
  <si>
    <t>5/18/2021</t>
  </si>
  <si>
    <t>5/19/2021</t>
  </si>
  <si>
    <t>5/20/2021</t>
  </si>
  <si>
    <t>5/21/2021</t>
  </si>
  <si>
    <t>5/24/2021</t>
  </si>
  <si>
    <t>5/25/2021</t>
  </si>
  <si>
    <t>5/26/2021</t>
  </si>
  <si>
    <t>5/27/2021</t>
  </si>
  <si>
    <t>5/28/2021</t>
  </si>
  <si>
    <t>5/31/2021</t>
  </si>
  <si>
    <t>6/14/2021</t>
  </si>
  <si>
    <t>6/15/2021</t>
  </si>
  <si>
    <t>6/16/2021</t>
  </si>
  <si>
    <t>6/17/2021</t>
  </si>
  <si>
    <t>6/18/2021</t>
  </si>
  <si>
    <t>6/21/2021</t>
  </si>
  <si>
    <t>6/22/2021</t>
  </si>
  <si>
    <t>6/23/2021</t>
  </si>
  <si>
    <t>6/24/2021</t>
  </si>
  <si>
    <t>6/25/2021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</si>
  <si>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</si>
  <si>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</si>
  <si>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</si>
  <si>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</si>
  <si>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</si>
  <si>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</si>
  <si>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</si>
  <si>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7/19/2021</t>
  </si>
  <si>
    <t>7/20/2021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</si>
  <si>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</si>
  <si>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</si>
  <si>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</si>
  <si>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</si>
  <si>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</si>
  <si>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</si>
  <si>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</si>
  <si>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8/13/2021</t>
  </si>
  <si>
    <t>8/16/2021</t>
  </si>
  <si>
    <t>8/17/2021</t>
  </si>
  <si>
    <t>8/18/2021</t>
  </si>
  <si>
    <t>8/20/2021</t>
  </si>
  <si>
    <t>8/23/2021</t>
  </si>
  <si>
    <t>8/24/2021</t>
  </si>
  <si>
    <t>8/25/2021</t>
  </si>
  <si>
    <t>8/26/2021</t>
  </si>
  <si>
    <t>8/27/2021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</si>
  <si>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</si>
  <si>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</si>
  <si>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</si>
  <si>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</si>
  <si>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</si>
  <si>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</si>
  <si>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</si>
  <si>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9/20/2021</t>
  </si>
  <si>
    <t>9/21/2021</t>
  </si>
  <si>
    <t>9/22/2021</t>
  </si>
  <si>
    <t>9/23/2021</t>
  </si>
  <si>
    <t>9/24/2021</t>
  </si>
  <si>
    <t>9/27/2021</t>
  </si>
  <si>
    <t>9/28/2021</t>
  </si>
  <si>
    <t>9/29/2021</t>
  </si>
  <si>
    <t>9/30/2021</t>
  </si>
  <si>
    <t>10/13/2021</t>
  </si>
  <si>
    <t>10/14/2021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</si>
  <si>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</si>
  <si>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</si>
  <si>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</si>
  <si>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</si>
  <si>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</si>
  <si>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</si>
  <si>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</si>
  <si>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</si>
  <si>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</si>
  <si>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</si>
  <si>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</si>
  <si>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</si>
  <si>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</si>
  <si>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</si>
  <si>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11/22/2021</t>
  </si>
  <si>
    <t>11/23/2021</t>
  </si>
  <si>
    <t>11/24/2021</t>
  </si>
  <si>
    <t>11/25/2021</t>
  </si>
  <si>
    <t>11/26/2021</t>
  </si>
  <si>
    <t>11/29/2021</t>
  </si>
  <si>
    <t>11/30/2021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</si>
  <si>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</si>
  <si>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</si>
  <si>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</si>
  <si>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</si>
  <si>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</si>
  <si>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</si>
  <si>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</si>
  <si>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</si>
  <si>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</si>
  <si>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12/24/2021</t>
  </si>
  <si>
    <t>12/27/2021</t>
  </si>
  <si>
    <t>12/28/2021</t>
  </si>
  <si>
    <t>12/29/2021</t>
  </si>
  <si>
    <t>12/30/2021</t>
  </si>
  <si>
    <t>12/31/2021</t>
  </si>
  <si>
    <t>1/13/2022</t>
  </si>
  <si>
    <t>1/14/2022</t>
  </si>
  <si>
    <t>1/17/2022</t>
  </si>
  <si>
    <t>1/18/2022</t>
  </si>
  <si>
    <t>1/19/2022</t>
  </si>
  <si>
    <t>1/20/2022</t>
  </si>
  <si>
    <t>1/21/2022</t>
  </si>
  <si>
    <t>1/24/2022</t>
  </si>
  <si>
    <t>1/25/2022</t>
  </si>
  <si>
    <t>1/27/2022</t>
  </si>
  <si>
    <t>1/28/2022</t>
  </si>
  <si>
    <t>1/31/2022</t>
  </si>
  <si>
    <t>2/14/2022</t>
  </si>
  <si>
    <t>2/15/2022</t>
  </si>
  <si>
    <t>2/16/2022</t>
  </si>
  <si>
    <t>2/17/2022</t>
  </si>
  <si>
    <t>2/18/2022</t>
  </si>
  <si>
    <t>2/21/2022</t>
  </si>
  <si>
    <t>2/22/2022</t>
  </si>
  <si>
    <t>2/23/2022</t>
  </si>
  <si>
    <t>2/24/2022</t>
  </si>
  <si>
    <t>2/25/2022</t>
  </si>
  <si>
    <t>2/28/2022</t>
  </si>
  <si>
    <t>3/14/2022</t>
  </si>
  <si>
    <t>3/15/2022</t>
  </si>
  <si>
    <t>3/16/2022</t>
  </si>
  <si>
    <t>3/17/2022</t>
  </si>
  <si>
    <t>3/21/2022</t>
  </si>
  <si>
    <t>3/22/2022</t>
  </si>
  <si>
    <t>3/23/2022</t>
  </si>
  <si>
    <t>3/24/2022</t>
  </si>
  <si>
    <t>3/25/2022</t>
  </si>
  <si>
    <t>3/28/2022</t>
  </si>
  <si>
    <t>3/29/2022</t>
  </si>
  <si>
    <t>3/30/2022</t>
  </si>
  <si>
    <t>3/31/2022</t>
  </si>
  <si>
    <t>4/13/2022</t>
  </si>
  <si>
    <t>4/18/2022</t>
  </si>
  <si>
    <t>4/19/2022</t>
  </si>
  <si>
    <t>4/20/2022</t>
  </si>
  <si>
    <t>4/21/2022</t>
  </si>
  <si>
    <t>4/22/2022</t>
  </si>
  <si>
    <t>4/25/2022</t>
  </si>
  <si>
    <t>4/26/2022</t>
  </si>
  <si>
    <t>4/27/2022</t>
  </si>
  <si>
    <t>4/28/2022</t>
  </si>
  <si>
    <t>4/29/2022</t>
  </si>
  <si>
    <t>In Rs Crores</t>
  </si>
  <si>
    <t>Final Answer</t>
  </si>
  <si>
    <t>CCL Products</t>
  </si>
  <si>
    <t>Divident 2021-22</t>
  </si>
  <si>
    <t>Divident 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</si>
</sst>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  <font>
      <sz val="9"/>
      <color rgb="FF22222F"/>
      <name val="Arial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36" borderId="0" xfId="0" applyFill="1"/>
    <xf numFmtId="10" fontId="0" fillId="36" borderId="0" xfId="0" applyNumberFormat="1" applyFill="1"/>
    <xf numFmtId="10" fontId="0" fillId="36" borderId="0" xfId="1" applyNumberFormat="1" applyFont="1" applyFill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10" fontId="0" fillId="34" borderId="10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10" fontId="0" fillId="34" borderId="16" xfId="1" applyNumberFormat="1" applyFont="1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NumberForma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64" fontId="0" fillId="39" borderId="10" xfId="1" applyNumberFormat="1" applyFont="1" applyFill="1" applyBorder="1" applyAlignment="1">
      <alignment horizontal="center" vertical="center" wrapText="1"/>
    </xf>
    <xf numFmtId="10" fontId="0" fillId="39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0" xfId="0" applyFill="1"/>
    <xf numFmtId="0" fontId="0" fillId="33" borderId="10" xfId="0" applyFill="1" applyBorder="1"/>
    <xf numFmtId="0" fontId="21" fillId="33" borderId="10" xfId="0" applyFont="1" applyFill="1" applyBorder="1"/>
    <xf numFmtId="9" fontId="0" fillId="33" borderId="10" xfId="0" applyNumberFormat="1" applyFill="1" applyBorder="1"/>
    <xf numFmtId="10" fontId="0" fillId="40" borderId="10" xfId="1" applyNumberFormat="1" applyFont="1" applyFill="1" applyBorder="1"/>
    <xf numFmtId="0" fontId="0" fillId="40" borderId="10" xfId="0" applyFill="1" applyBorder="1"/>
    <xf numFmtId="0" fontId="0" fillId="33" borderId="10" xfId="0" applyFill="1" applyBorder="1" applyAlignment="1">
      <alignment horizontal="center" vertical="center" wrapText="1"/>
    </xf>
    <xf numFmtId="17" fontId="0" fillId="33" borderId="10" xfId="0" applyNumberForma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0" fillId="41" borderId="25" xfId="0" applyFill="1" applyBorder="1" applyAlignment="1">
      <alignment wrapText="1"/>
    </xf>
    <xf numFmtId="0" fontId="0" fillId="41" borderId="25" xfId="0" applyFill="1" applyBorder="1" applyAlignment="1">
      <alignment vertical="center"/>
    </xf>
    <xf numFmtId="14" fontId="0" fillId="41" borderId="25" xfId="0" applyNumberFormat="1" applyFill="1" applyBorder="1" applyAlignment="1">
      <alignment horizontal="right" wrapText="1"/>
    </xf>
    <xf numFmtId="0" fontId="0" fillId="41" borderId="25" xfId="0" applyFill="1" applyBorder="1" applyAlignment="1">
      <alignment horizontal="right" wrapText="1"/>
    </xf>
    <xf numFmtId="10" fontId="0" fillId="41" borderId="25" xfId="0" applyNumberFormat="1" applyFill="1" applyBorder="1" applyAlignment="1">
      <alignment horizontal="right" wrapText="1"/>
    </xf>
    <xf numFmtId="0" fontId="0" fillId="41" borderId="0" xfId="0" applyFill="1"/>
    <xf numFmtId="14" fontId="0" fillId="33" borderId="10" xfId="0" applyNumberFormat="1" applyFill="1" applyBorder="1"/>
    <xf numFmtId="10" fontId="0" fillId="33" borderId="10" xfId="1" applyNumberFormat="1" applyFont="1" applyFill="1" applyBorder="1"/>
    <xf numFmtId="0" fontId="22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0" xfId="0" applyFill="1"/>
    <xf numFmtId="0" fontId="0" fillId="0" borderId="10" xfId="0" applyFill="1" applyBorder="1" applyAlignment="1">
      <alignment vertical="center"/>
    </xf>
    <xf numFmtId="0" fontId="23" fillId="0" borderId="0" xfId="0" applyFont="1" applyAlignment="1">
      <alignment vertical="center"/>
    </xf>
    <xf numFmtId="0" fontId="0" fillId="38" borderId="0" xfId="0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38" borderId="22" xfId="0" applyFill="1" applyBorder="1" applyAlignment="1">
      <alignment horizontal="center" vertical="center"/>
    </xf>
    <xf numFmtId="0" fontId="0" fillId="38" borderId="23" xfId="0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38" borderId="28" xfId="0" applyFill="1" applyBorder="1" applyAlignment="1">
      <alignment horizontal="center" vertical="center" wrapText="1"/>
    </xf>
    <xf numFmtId="0" fontId="0" fillId="38" borderId="29" xfId="0" applyFill="1" applyBorder="1" applyAlignment="1">
      <alignment horizontal="center" vertical="center" wrapText="1"/>
    </xf>
    <xf numFmtId="0" fontId="0" fillId="38" borderId="30" xfId="0" applyFill="1" applyBorder="1" applyAlignment="1">
      <alignment horizontal="center" vertical="center" wrapText="1"/>
    </xf>
    <xf numFmtId="0" fontId="0" fillId="38" borderId="31" xfId="0" applyFill="1" applyBorder="1" applyAlignment="1">
      <alignment horizontal="center" vertical="center" wrapText="1"/>
    </xf>
    <xf numFmtId="0" fontId="0" fillId="38" borderId="0" xfId="0" applyFill="1" applyBorder="1" applyAlignment="1">
      <alignment horizontal="center" vertical="center" wrapText="1"/>
    </xf>
    <xf numFmtId="0" fontId="0" fillId="38" borderId="32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O4" sqref="O4"/>
    </sheetView>
  </sheetViews>
  <sheetFormatPr defaultRowHeight="14.4" x14ac:dyDescent="0.3"/>
  <cols>
    <col min="1" max="1" width="12" style="59" bestFit="1" customWidth="1"/>
    <col min="2" max="2" width="9.77734375" style="59" bestFit="1" customWidth="1"/>
    <col min="3" max="3" width="8.88671875" style="59"/>
    <col min="5" max="5" width="12.77734375" customWidth="1"/>
    <col min="7" max="7" width="12.6640625" style="45" customWidth="1"/>
    <col min="8" max="9" width="8.88671875" style="45"/>
    <col min="11" max="11" width="12" customWidth="1"/>
    <col min="13" max="13" width="14.109375" customWidth="1"/>
  </cols>
  <sheetData>
    <row r="1" spans="1:15" ht="15" thickBot="1" x14ac:dyDescent="0.35">
      <c r="A1" s="54" t="s">
        <v>503</v>
      </c>
      <c r="B1" s="54"/>
      <c r="C1" s="54"/>
      <c r="G1" s="45" t="s">
        <v>0</v>
      </c>
      <c r="M1" s="35"/>
    </row>
    <row r="2" spans="1:15" ht="15" thickBot="1" x14ac:dyDescent="0.35">
      <c r="A2" s="54" t="s">
        <v>1</v>
      </c>
      <c r="B2" s="55" t="s">
        <v>2</v>
      </c>
      <c r="C2" s="54"/>
      <c r="K2" t="s">
        <v>0</v>
      </c>
      <c r="M2" s="2" t="s">
        <v>503</v>
      </c>
    </row>
    <row r="3" spans="1:15" ht="15" thickBot="1" x14ac:dyDescent="0.35">
      <c r="A3" s="56">
        <v>43501</v>
      </c>
      <c r="B3" s="57">
        <v>259.7</v>
      </c>
      <c r="C3" s="54"/>
      <c r="D3" s="2"/>
      <c r="E3" s="3" t="s">
        <v>5</v>
      </c>
      <c r="G3" s="60">
        <v>43587</v>
      </c>
      <c r="H3" s="45">
        <v>11724.75</v>
      </c>
      <c r="I3" s="61"/>
      <c r="J3" s="2"/>
      <c r="K3" s="3" t="s">
        <v>5</v>
      </c>
      <c r="M3" s="3" t="s">
        <v>5</v>
      </c>
      <c r="O3" s="29" t="s">
        <v>3</v>
      </c>
    </row>
    <row r="4" spans="1:15" ht="15" thickBot="1" x14ac:dyDescent="0.35">
      <c r="A4" s="56">
        <v>43529</v>
      </c>
      <c r="B4" s="57">
        <v>259.2</v>
      </c>
      <c r="C4" s="58">
        <v>-1.9E-3</v>
      </c>
      <c r="D4" s="2"/>
      <c r="E4" s="4">
        <f>AVERAGE(C4:C742)</f>
        <v>9.1759133964817248E-4</v>
      </c>
      <c r="G4" s="60">
        <v>43588</v>
      </c>
      <c r="H4" s="45">
        <v>11712.25</v>
      </c>
      <c r="I4" s="61">
        <f t="shared" ref="I4:I67" si="0">H4/H3-1</f>
        <v>-1.0661208128105448E-3</v>
      </c>
      <c r="J4" s="2"/>
      <c r="K4" s="5">
        <f>AVERAGE(I4:I742)</f>
        <v>6.1130296271240446E-4</v>
      </c>
      <c r="L4" s="1"/>
      <c r="M4" s="4">
        <f>AVERAGE(I14:I752)</f>
        <v>6.7508303950161079E-4</v>
      </c>
      <c r="O4" s="39">
        <f>SLOPE(C4:C742,I4:I742)</f>
        <v>0.25085955316808756</v>
      </c>
    </row>
    <row r="5" spans="1:15" ht="15" thickBot="1" x14ac:dyDescent="0.35">
      <c r="A5" s="56">
        <v>43621</v>
      </c>
      <c r="B5" s="57">
        <v>258.05</v>
      </c>
      <c r="C5" s="58">
        <v>-4.4000000000000003E-3</v>
      </c>
      <c r="D5" s="2"/>
      <c r="E5" s="3"/>
      <c r="G5" s="60">
        <v>43591</v>
      </c>
      <c r="H5" s="45">
        <v>11598.25</v>
      </c>
      <c r="I5" s="61">
        <f t="shared" si="0"/>
        <v>-9.7333987918631903E-3</v>
      </c>
      <c r="J5" s="2"/>
      <c r="K5" s="5"/>
      <c r="M5" s="3"/>
    </row>
    <row r="6" spans="1:15" ht="15" thickBot="1" x14ac:dyDescent="0.35">
      <c r="A6" s="56">
        <v>43651</v>
      </c>
      <c r="B6" s="57">
        <v>257.25</v>
      </c>
      <c r="C6" s="58">
        <v>-3.0999999999999999E-3</v>
      </c>
      <c r="D6" s="2"/>
      <c r="E6" s="3" t="s">
        <v>4</v>
      </c>
      <c r="G6" s="60">
        <v>43592</v>
      </c>
      <c r="H6" s="45">
        <v>11497.900390000001</v>
      </c>
      <c r="I6" s="61">
        <f t="shared" si="0"/>
        <v>-8.6521337270708543E-3</v>
      </c>
      <c r="J6" s="2"/>
      <c r="K6" s="3" t="s">
        <v>4</v>
      </c>
      <c r="M6" s="3" t="s">
        <v>4</v>
      </c>
    </row>
    <row r="7" spans="1:15" ht="15" thickBot="1" x14ac:dyDescent="0.35">
      <c r="A7" s="56">
        <v>43682</v>
      </c>
      <c r="B7" s="57">
        <v>259.85000000000002</v>
      </c>
      <c r="C7" s="58">
        <v>1.01E-2</v>
      </c>
      <c r="D7" s="2"/>
      <c r="E7" s="5">
        <f>(1+E4)^(252)-1</f>
        <v>0.26001924384159913</v>
      </c>
      <c r="G7" s="60">
        <v>43593</v>
      </c>
      <c r="H7" s="45">
        <v>11359.450199999999</v>
      </c>
      <c r="I7" s="61">
        <f t="shared" si="0"/>
        <v>-1.2041345402541093E-2</v>
      </c>
      <c r="J7" s="2"/>
      <c r="K7" s="5">
        <f>(1+K4)^(365)-1</f>
        <v>0.24989232862744748</v>
      </c>
      <c r="M7" s="5">
        <f>(1+M4)^(252)-1</f>
        <v>0.18538015483627834</v>
      </c>
    </row>
    <row r="8" spans="1:15" ht="15" thickBot="1" x14ac:dyDescent="0.35">
      <c r="A8" s="56">
        <v>43713</v>
      </c>
      <c r="B8" s="57">
        <v>264.45</v>
      </c>
      <c r="C8" s="58">
        <v>1.77E-2</v>
      </c>
      <c r="D8" s="2"/>
      <c r="G8" s="60">
        <v>43594</v>
      </c>
      <c r="H8" s="45">
        <v>11301.79981</v>
      </c>
      <c r="I8" s="61">
        <f t="shared" si="0"/>
        <v>-5.0751038989544917E-3</v>
      </c>
      <c r="J8" s="2"/>
      <c r="K8" s="2"/>
    </row>
    <row r="9" spans="1:15" ht="15" thickBot="1" x14ac:dyDescent="0.35">
      <c r="A9" s="56">
        <v>43743</v>
      </c>
      <c r="B9" s="57">
        <v>269.25</v>
      </c>
      <c r="C9" s="58">
        <v>1.8200000000000001E-2</v>
      </c>
      <c r="D9" s="2"/>
      <c r="G9" s="60">
        <v>43595</v>
      </c>
      <c r="H9" s="45">
        <v>11278.900390000001</v>
      </c>
      <c r="I9" s="61">
        <f t="shared" si="0"/>
        <v>-2.0261746257209667E-3</v>
      </c>
      <c r="J9" s="2"/>
      <c r="K9" s="2"/>
    </row>
    <row r="10" spans="1:15" ht="15" thickBot="1" x14ac:dyDescent="0.35">
      <c r="A10" s="57" t="s">
        <v>52</v>
      </c>
      <c r="B10" s="57">
        <v>270.8</v>
      </c>
      <c r="C10" s="58">
        <v>5.7999999999999996E-3</v>
      </c>
      <c r="D10" s="2"/>
      <c r="G10" s="60">
        <v>43598</v>
      </c>
      <c r="H10" s="45">
        <v>11148.200199999999</v>
      </c>
      <c r="I10" s="61">
        <f t="shared" si="0"/>
        <v>-1.1588025913934041E-2</v>
      </c>
      <c r="J10" s="2"/>
      <c r="K10" s="2"/>
    </row>
    <row r="11" spans="1:15" ht="15" thickBot="1" x14ac:dyDescent="0.35">
      <c r="A11" s="57" t="s">
        <v>53</v>
      </c>
      <c r="B11" s="57">
        <v>259.95</v>
      </c>
      <c r="C11" s="58">
        <v>-4.0099999999999997E-2</v>
      </c>
      <c r="D11" s="2"/>
      <c r="G11" s="60">
        <v>43599</v>
      </c>
      <c r="H11" s="45">
        <v>11222.04981</v>
      </c>
      <c r="I11" s="61">
        <f t="shared" si="0"/>
        <v>6.6243526914775419E-3</v>
      </c>
      <c r="J11" s="2"/>
      <c r="K11" s="2"/>
    </row>
    <row r="12" spans="1:15" ht="15" thickBot="1" x14ac:dyDescent="0.35">
      <c r="A12" s="57" t="s">
        <v>54</v>
      </c>
      <c r="B12" s="57">
        <v>255.55</v>
      </c>
      <c r="C12" s="58">
        <v>-1.6899999999999998E-2</v>
      </c>
      <c r="D12" s="2"/>
      <c r="G12" s="60">
        <v>43600</v>
      </c>
      <c r="H12" s="45">
        <v>11157</v>
      </c>
      <c r="I12" s="61">
        <f t="shared" si="0"/>
        <v>-5.7966067787397213E-3</v>
      </c>
      <c r="J12" s="2"/>
    </row>
    <row r="13" spans="1:15" ht="15" thickBot="1" x14ac:dyDescent="0.35">
      <c r="A13" s="57" t="s">
        <v>55</v>
      </c>
      <c r="B13" s="57">
        <v>256.2</v>
      </c>
      <c r="C13" s="58">
        <v>2.5000000000000001E-3</v>
      </c>
      <c r="D13" s="2"/>
      <c r="G13" s="60">
        <v>43601</v>
      </c>
      <c r="H13" s="45">
        <v>11257.099609999999</v>
      </c>
      <c r="I13" s="61">
        <f t="shared" si="0"/>
        <v>8.9719109079500203E-3</v>
      </c>
      <c r="J13" s="2"/>
    </row>
    <row r="14" spans="1:15" ht="15" thickBot="1" x14ac:dyDescent="0.35">
      <c r="A14" s="57" t="s">
        <v>56</v>
      </c>
      <c r="B14" s="57">
        <v>256.89999999999998</v>
      </c>
      <c r="C14" s="58">
        <v>2.7000000000000001E-3</v>
      </c>
      <c r="D14" s="2"/>
      <c r="G14" s="60">
        <v>43602</v>
      </c>
      <c r="H14" s="45">
        <v>11407.150390000001</v>
      </c>
      <c r="I14" s="61">
        <f t="shared" si="0"/>
        <v>1.3329435218527141E-2</v>
      </c>
      <c r="J14" s="2"/>
    </row>
    <row r="15" spans="1:15" ht="15" thickBot="1" x14ac:dyDescent="0.35">
      <c r="A15" s="57" t="s">
        <v>57</v>
      </c>
      <c r="B15" s="57">
        <v>261.45</v>
      </c>
      <c r="C15" s="58">
        <v>1.77E-2</v>
      </c>
      <c r="D15" s="2"/>
      <c r="G15" s="60">
        <v>43605</v>
      </c>
      <c r="H15" s="45">
        <v>11828.25</v>
      </c>
      <c r="I15" s="61">
        <f t="shared" si="0"/>
        <v>3.6915407933006072E-2</v>
      </c>
      <c r="J15" s="2"/>
    </row>
    <row r="16" spans="1:15" ht="15" thickBot="1" x14ac:dyDescent="0.35">
      <c r="A16" s="57" t="s">
        <v>58</v>
      </c>
      <c r="B16" s="57">
        <v>262.39999999999998</v>
      </c>
      <c r="C16" s="58">
        <v>3.5999999999999999E-3</v>
      </c>
      <c r="D16" s="2"/>
      <c r="G16" s="60">
        <v>43606</v>
      </c>
      <c r="H16" s="45">
        <v>11709.099609999999</v>
      </c>
      <c r="I16" s="61">
        <f t="shared" si="0"/>
        <v>-1.0073374336863061E-2</v>
      </c>
      <c r="J16" s="2"/>
    </row>
    <row r="17" spans="1:11" ht="15" thickBot="1" x14ac:dyDescent="0.35">
      <c r="A17" s="57" t="s">
        <v>59</v>
      </c>
      <c r="B17" s="57">
        <v>263.89999999999998</v>
      </c>
      <c r="C17" s="58">
        <v>5.7000000000000002E-3</v>
      </c>
      <c r="D17" s="2"/>
      <c r="G17" s="60">
        <v>43607</v>
      </c>
      <c r="H17" s="45">
        <v>11737.900390000001</v>
      </c>
      <c r="I17" s="61">
        <f t="shared" si="0"/>
        <v>2.4596921163266838E-3</v>
      </c>
      <c r="J17" s="2"/>
    </row>
    <row r="18" spans="1:11" ht="15" thickBot="1" x14ac:dyDescent="0.35">
      <c r="A18" s="57" t="s">
        <v>60</v>
      </c>
      <c r="B18" s="57">
        <v>269</v>
      </c>
      <c r="C18" s="58">
        <v>1.9300000000000001E-2</v>
      </c>
      <c r="D18" s="2"/>
      <c r="G18" s="60">
        <v>43608</v>
      </c>
      <c r="H18" s="45">
        <v>11657.04981</v>
      </c>
      <c r="I18" s="61">
        <f t="shared" si="0"/>
        <v>-6.8879933645441538E-3</v>
      </c>
      <c r="J18" s="2"/>
      <c r="K18" s="2"/>
    </row>
    <row r="19" spans="1:11" ht="15" thickBot="1" x14ac:dyDescent="0.35">
      <c r="A19" s="57" t="s">
        <v>61</v>
      </c>
      <c r="B19" s="57">
        <v>268.60000000000002</v>
      </c>
      <c r="C19" s="58">
        <v>-1.5E-3</v>
      </c>
      <c r="D19" s="2"/>
      <c r="G19" s="60">
        <v>43609</v>
      </c>
      <c r="H19" s="45">
        <v>11844.099609999999</v>
      </c>
      <c r="I19" s="61">
        <f t="shared" si="0"/>
        <v>1.6046066804959347E-2</v>
      </c>
      <c r="J19" s="2"/>
      <c r="K19" s="2"/>
    </row>
    <row r="20" spans="1:11" ht="15" thickBot="1" x14ac:dyDescent="0.35">
      <c r="A20" s="57" t="s">
        <v>62</v>
      </c>
      <c r="B20" s="57">
        <v>270.3</v>
      </c>
      <c r="C20" s="58">
        <v>6.3E-3</v>
      </c>
      <c r="D20" s="2"/>
      <c r="G20" s="60">
        <v>43612</v>
      </c>
      <c r="H20" s="45">
        <v>11924.75</v>
      </c>
      <c r="I20" s="61">
        <f t="shared" si="0"/>
        <v>6.8093306081205007E-3</v>
      </c>
      <c r="J20" s="2"/>
      <c r="K20" s="2"/>
    </row>
    <row r="21" spans="1:11" ht="15" thickBot="1" x14ac:dyDescent="0.35">
      <c r="A21" s="57" t="s">
        <v>63</v>
      </c>
      <c r="B21" s="57">
        <v>269.39999999999998</v>
      </c>
      <c r="C21" s="58">
        <v>-3.3E-3</v>
      </c>
      <c r="D21" s="2"/>
      <c r="G21" s="60">
        <v>43613</v>
      </c>
      <c r="H21" s="45">
        <v>11928.75</v>
      </c>
      <c r="I21" s="61">
        <f t="shared" si="0"/>
        <v>3.3543680161018941E-4</v>
      </c>
      <c r="J21" s="2"/>
      <c r="K21" s="2"/>
    </row>
    <row r="22" spans="1:11" ht="15" thickBot="1" x14ac:dyDescent="0.35">
      <c r="A22" s="57" t="s">
        <v>64</v>
      </c>
      <c r="B22" s="57">
        <v>264.85000000000002</v>
      </c>
      <c r="C22" s="58">
        <v>-1.6899999999999998E-2</v>
      </c>
      <c r="D22" s="2"/>
      <c r="G22" s="60">
        <v>43614</v>
      </c>
      <c r="H22" s="45">
        <v>11861.099609999999</v>
      </c>
      <c r="I22" s="61">
        <f t="shared" si="0"/>
        <v>-5.671205281358116E-3</v>
      </c>
      <c r="J22" s="2"/>
      <c r="K22" s="2"/>
    </row>
    <row r="23" spans="1:11" ht="15" thickBot="1" x14ac:dyDescent="0.35">
      <c r="A23" s="57" t="s">
        <v>65</v>
      </c>
      <c r="B23" s="57">
        <v>263.5</v>
      </c>
      <c r="C23" s="58">
        <v>-5.1000000000000004E-3</v>
      </c>
      <c r="D23" s="2"/>
      <c r="G23" s="60">
        <v>43615</v>
      </c>
      <c r="H23" s="45">
        <v>11945.900390000001</v>
      </c>
      <c r="I23" s="61">
        <f t="shared" si="0"/>
        <v>7.1494872135215992E-3</v>
      </c>
      <c r="J23" s="2"/>
      <c r="K23" s="2"/>
    </row>
    <row r="24" spans="1:11" ht="15" thickBot="1" x14ac:dyDescent="0.35">
      <c r="A24" s="57" t="s">
        <v>66</v>
      </c>
      <c r="B24" s="57">
        <v>257.55</v>
      </c>
      <c r="C24" s="58">
        <v>-2.2599999999999999E-2</v>
      </c>
      <c r="D24" s="2"/>
      <c r="G24" s="60">
        <v>43616</v>
      </c>
      <c r="H24" s="45">
        <v>11922.79981</v>
      </c>
      <c r="I24" s="61">
        <f t="shared" si="0"/>
        <v>-1.9337663337071209E-3</v>
      </c>
      <c r="J24" s="2"/>
      <c r="K24" s="2"/>
    </row>
    <row r="25" spans="1:11" ht="15" thickBot="1" x14ac:dyDescent="0.35">
      <c r="A25" s="56">
        <v>43530</v>
      </c>
      <c r="B25" s="57">
        <v>255.85</v>
      </c>
      <c r="C25" s="58">
        <v>-6.6E-3</v>
      </c>
      <c r="D25" s="2"/>
      <c r="G25" s="60">
        <v>43619</v>
      </c>
      <c r="H25" s="45">
        <v>12088.54981</v>
      </c>
      <c r="I25" s="61">
        <f t="shared" si="0"/>
        <v>1.3901936008434923E-2</v>
      </c>
      <c r="J25" s="2"/>
      <c r="K25" s="2"/>
    </row>
    <row r="26" spans="1:11" ht="15" thickBot="1" x14ac:dyDescent="0.35">
      <c r="A26" s="56">
        <v>43561</v>
      </c>
      <c r="B26" s="57">
        <v>263.39999999999998</v>
      </c>
      <c r="C26" s="58">
        <v>2.9499999999999998E-2</v>
      </c>
      <c r="D26" s="2"/>
      <c r="G26" s="60">
        <v>43620</v>
      </c>
      <c r="H26" s="45">
        <v>12021.650390000001</v>
      </c>
      <c r="I26" s="61">
        <f t="shared" si="0"/>
        <v>-5.5341146003020647E-3</v>
      </c>
      <c r="J26" s="2"/>
      <c r="K26" s="2"/>
    </row>
    <row r="27" spans="1:11" ht="15" thickBot="1" x14ac:dyDescent="0.35">
      <c r="A27" s="56">
        <v>43622</v>
      </c>
      <c r="B27" s="57">
        <v>264.35000000000002</v>
      </c>
      <c r="C27" s="58">
        <v>3.5999999999999999E-3</v>
      </c>
      <c r="D27" s="2"/>
      <c r="G27" s="60">
        <v>43622</v>
      </c>
      <c r="H27" s="45">
        <v>11843.75</v>
      </c>
      <c r="I27" s="61">
        <f t="shared" si="0"/>
        <v>-1.4798333359285154E-2</v>
      </c>
      <c r="J27" s="2"/>
      <c r="K27" s="2"/>
    </row>
    <row r="28" spans="1:11" ht="15" thickBot="1" x14ac:dyDescent="0.35">
      <c r="A28" s="56">
        <v>43652</v>
      </c>
      <c r="B28" s="57">
        <v>261.45</v>
      </c>
      <c r="C28" s="58">
        <v>-1.0999999999999999E-2</v>
      </c>
      <c r="D28" s="2"/>
      <c r="G28" s="60">
        <v>43623</v>
      </c>
      <c r="H28" s="45">
        <v>11870.650390000001</v>
      </c>
      <c r="I28" s="61">
        <f t="shared" si="0"/>
        <v>2.271273034300858E-3</v>
      </c>
      <c r="J28" s="2"/>
      <c r="K28" s="2"/>
    </row>
    <row r="29" spans="1:11" ht="15" thickBot="1" x14ac:dyDescent="0.35">
      <c r="A29" s="56">
        <v>43744</v>
      </c>
      <c r="B29" s="57">
        <v>258.39999999999998</v>
      </c>
      <c r="C29" s="58">
        <v>-1.17E-2</v>
      </c>
      <c r="D29" s="2"/>
      <c r="G29" s="60">
        <v>43626</v>
      </c>
      <c r="H29" s="45">
        <v>11922.700199999999</v>
      </c>
      <c r="I29" s="61">
        <f t="shared" si="0"/>
        <v>4.3847479531404776E-3</v>
      </c>
      <c r="J29" s="2"/>
      <c r="K29" s="2"/>
    </row>
    <row r="30" spans="1:11" ht="15" thickBot="1" x14ac:dyDescent="0.35">
      <c r="A30" s="56">
        <v>43775</v>
      </c>
      <c r="B30" s="57">
        <v>258.25</v>
      </c>
      <c r="C30" s="58">
        <v>-5.9999999999999995E-4</v>
      </c>
      <c r="D30" s="2"/>
      <c r="G30" s="60">
        <v>43627</v>
      </c>
      <c r="H30" s="45">
        <v>11965.599609999999</v>
      </c>
      <c r="I30" s="61">
        <f t="shared" si="0"/>
        <v>3.598128719197291E-3</v>
      </c>
      <c r="J30" s="2"/>
      <c r="K30" s="2"/>
    </row>
    <row r="31" spans="1:11" ht="15" thickBot="1" x14ac:dyDescent="0.35">
      <c r="A31" s="56">
        <v>43805</v>
      </c>
      <c r="B31" s="57">
        <v>256.8</v>
      </c>
      <c r="C31" s="58">
        <v>-5.5999999999999999E-3</v>
      </c>
      <c r="D31" s="2"/>
      <c r="G31" s="60">
        <v>43628</v>
      </c>
      <c r="H31" s="45">
        <v>11906.200199999999</v>
      </c>
      <c r="I31" s="61">
        <f t="shared" si="0"/>
        <v>-4.9641816487289159E-3</v>
      </c>
      <c r="J31" s="2"/>
      <c r="K31" s="2"/>
    </row>
    <row r="32" spans="1:11" ht="15" thickBot="1" x14ac:dyDescent="0.35">
      <c r="A32" s="57" t="s">
        <v>67</v>
      </c>
      <c r="B32" s="57">
        <v>256.05</v>
      </c>
      <c r="C32" s="58">
        <v>-2.8999999999999998E-3</v>
      </c>
      <c r="D32" s="2"/>
      <c r="G32" s="60">
        <v>43629</v>
      </c>
      <c r="H32" s="45">
        <v>11914.04981</v>
      </c>
      <c r="I32" s="61">
        <f t="shared" si="0"/>
        <v>6.5928758698352574E-4</v>
      </c>
      <c r="J32" s="2"/>
      <c r="K32" s="2"/>
    </row>
    <row r="33" spans="1:11" ht="15" thickBot="1" x14ac:dyDescent="0.35">
      <c r="A33" s="57" t="s">
        <v>68</v>
      </c>
      <c r="B33" s="57">
        <v>256.55</v>
      </c>
      <c r="C33" s="58">
        <v>2E-3</v>
      </c>
      <c r="D33" s="2"/>
      <c r="G33" s="60">
        <v>43630</v>
      </c>
      <c r="H33" s="45">
        <v>11823.29981</v>
      </c>
      <c r="I33" s="61">
        <f t="shared" si="0"/>
        <v>-7.6170572934678438E-3</v>
      </c>
      <c r="J33" s="2"/>
      <c r="K33" s="2"/>
    </row>
    <row r="34" spans="1:11" ht="15" thickBot="1" x14ac:dyDescent="0.35">
      <c r="A34" s="57" t="s">
        <v>69</v>
      </c>
      <c r="B34" s="57">
        <v>261.75</v>
      </c>
      <c r="C34" s="58">
        <v>2.0299999999999999E-2</v>
      </c>
      <c r="D34" s="2"/>
      <c r="G34" s="60">
        <v>43633</v>
      </c>
      <c r="H34" s="45">
        <v>11672.150390000001</v>
      </c>
      <c r="I34" s="61">
        <f t="shared" si="0"/>
        <v>-1.2784030044823869E-2</v>
      </c>
      <c r="J34" s="2"/>
      <c r="K34" s="2"/>
    </row>
    <row r="35" spans="1:11" ht="15" thickBot="1" x14ac:dyDescent="0.35">
      <c r="A35" s="57" t="s">
        <v>70</v>
      </c>
      <c r="B35" s="57">
        <v>259.45</v>
      </c>
      <c r="C35" s="58">
        <v>-8.8000000000000005E-3</v>
      </c>
      <c r="D35" s="2"/>
      <c r="G35" s="60">
        <v>43634</v>
      </c>
      <c r="H35" s="45">
        <v>11691.5</v>
      </c>
      <c r="I35" s="61">
        <f t="shared" si="0"/>
        <v>1.6577587979484942E-3</v>
      </c>
      <c r="J35" s="2"/>
      <c r="K35" s="2"/>
    </row>
    <row r="36" spans="1:11" ht="15" thickBot="1" x14ac:dyDescent="0.35">
      <c r="A36" s="57" t="s">
        <v>71</v>
      </c>
      <c r="B36" s="57">
        <v>256</v>
      </c>
      <c r="C36" s="58">
        <v>-1.3299999999999999E-2</v>
      </c>
      <c r="D36" s="2"/>
      <c r="G36" s="60">
        <v>43635</v>
      </c>
      <c r="H36" s="45">
        <v>11691.450199999999</v>
      </c>
      <c r="I36" s="61">
        <f t="shared" si="0"/>
        <v>-4.259504768455713E-6</v>
      </c>
      <c r="J36" s="2"/>
      <c r="K36" s="2"/>
    </row>
    <row r="37" spans="1:11" ht="15" thickBot="1" x14ac:dyDescent="0.35">
      <c r="A37" s="57" t="s">
        <v>72</v>
      </c>
      <c r="B37" s="57">
        <v>256.14999999999998</v>
      </c>
      <c r="C37" s="58">
        <v>5.9999999999999995E-4</v>
      </c>
      <c r="D37" s="2"/>
      <c r="G37" s="60">
        <v>43636</v>
      </c>
      <c r="H37" s="45">
        <v>11831.75</v>
      </c>
      <c r="I37" s="61">
        <f t="shared" si="0"/>
        <v>1.2000205072934422E-2</v>
      </c>
      <c r="J37" s="2"/>
      <c r="K37" s="2"/>
    </row>
    <row r="38" spans="1:11" ht="15" thickBot="1" x14ac:dyDescent="0.35">
      <c r="A38" s="57" t="s">
        <v>73</v>
      </c>
      <c r="B38" s="57">
        <v>249.05</v>
      </c>
      <c r="C38" s="58">
        <v>-2.7699999999999999E-2</v>
      </c>
      <c r="D38" s="2"/>
      <c r="G38" s="60">
        <v>43637</v>
      </c>
      <c r="H38" s="45">
        <v>11724.099609999999</v>
      </c>
      <c r="I38" s="61">
        <f t="shared" si="0"/>
        <v>-9.0984334523633859E-3</v>
      </c>
      <c r="J38" s="2"/>
      <c r="K38" s="2"/>
    </row>
    <row r="39" spans="1:11" ht="15" thickBot="1" x14ac:dyDescent="0.35">
      <c r="A39" s="57" t="s">
        <v>74</v>
      </c>
      <c r="B39" s="57">
        <v>252.3</v>
      </c>
      <c r="C39" s="58">
        <v>1.2999999999999999E-2</v>
      </c>
      <c r="D39" s="2"/>
      <c r="G39" s="60">
        <v>43640</v>
      </c>
      <c r="H39" s="45">
        <v>11699.650390000001</v>
      </c>
      <c r="I39" s="61">
        <f t="shared" si="0"/>
        <v>-2.0853814632506573E-3</v>
      </c>
      <c r="J39" s="2"/>
      <c r="K39" s="2"/>
    </row>
    <row r="40" spans="1:11" ht="15" thickBot="1" x14ac:dyDescent="0.35">
      <c r="A40" s="57" t="s">
        <v>75</v>
      </c>
      <c r="B40" s="57">
        <v>251</v>
      </c>
      <c r="C40" s="58">
        <v>-5.1999999999999998E-3</v>
      </c>
      <c r="D40" s="2"/>
      <c r="G40" s="60">
        <v>43641</v>
      </c>
      <c r="H40" s="45">
        <v>11796.450199999999</v>
      </c>
      <c r="I40" s="61">
        <f t="shared" si="0"/>
        <v>8.2737352632977768E-3</v>
      </c>
      <c r="J40" s="2"/>
      <c r="K40" s="2"/>
    </row>
    <row r="41" spans="1:11" ht="15" thickBot="1" x14ac:dyDescent="0.35">
      <c r="A41" s="57" t="s">
        <v>76</v>
      </c>
      <c r="B41" s="57">
        <v>253.6</v>
      </c>
      <c r="C41" s="58">
        <v>1.04E-2</v>
      </c>
      <c r="D41" s="2"/>
      <c r="G41" s="60">
        <v>43642</v>
      </c>
      <c r="H41" s="45">
        <v>11847.54981</v>
      </c>
      <c r="I41" s="61">
        <f t="shared" si="0"/>
        <v>4.3317785548742105E-3</v>
      </c>
      <c r="J41" s="2"/>
      <c r="K41" s="2"/>
    </row>
    <row r="42" spans="1:11" ht="15" thickBot="1" x14ac:dyDescent="0.35">
      <c r="A42" s="57" t="s">
        <v>77</v>
      </c>
      <c r="B42" s="57">
        <v>254.7</v>
      </c>
      <c r="C42" s="58">
        <v>4.3E-3</v>
      </c>
      <c r="D42" s="2"/>
      <c r="G42" s="60">
        <v>43643</v>
      </c>
      <c r="H42" s="45">
        <v>11841.54981</v>
      </c>
      <c r="I42" s="61">
        <f t="shared" si="0"/>
        <v>-5.0643382777215695E-4</v>
      </c>
      <c r="J42" s="2"/>
      <c r="K42" s="2"/>
    </row>
    <row r="43" spans="1:11" ht="15" thickBot="1" x14ac:dyDescent="0.35">
      <c r="A43" s="57" t="s">
        <v>78</v>
      </c>
      <c r="B43" s="57">
        <v>255.85</v>
      </c>
      <c r="C43" s="58">
        <v>4.4999999999999997E-3</v>
      </c>
      <c r="D43" s="2"/>
      <c r="G43" s="60">
        <v>43644</v>
      </c>
      <c r="H43" s="45">
        <v>11788.849609999999</v>
      </c>
      <c r="I43" s="61">
        <f t="shared" si="0"/>
        <v>-4.4504478590713381E-3</v>
      </c>
      <c r="J43" s="2"/>
      <c r="K43" s="2"/>
    </row>
    <row r="44" spans="1:11" ht="15" thickBot="1" x14ac:dyDescent="0.35">
      <c r="A44" s="56">
        <v>43472</v>
      </c>
      <c r="B44" s="57">
        <v>256.85000000000002</v>
      </c>
      <c r="C44" s="58">
        <v>3.8999999999999998E-3</v>
      </c>
      <c r="D44" s="2"/>
      <c r="G44" s="60">
        <v>43647</v>
      </c>
      <c r="H44" s="45">
        <v>11865.599609999999</v>
      </c>
      <c r="I44" s="61">
        <f t="shared" si="0"/>
        <v>6.5103892694411414E-3</v>
      </c>
      <c r="J44" s="2"/>
      <c r="K44" s="2"/>
    </row>
    <row r="45" spans="1:11" ht="15" thickBot="1" x14ac:dyDescent="0.35">
      <c r="A45" s="56">
        <v>43503</v>
      </c>
      <c r="B45" s="57">
        <v>257.35000000000002</v>
      </c>
      <c r="C45" s="58">
        <v>1.9E-3</v>
      </c>
      <c r="D45" s="2"/>
      <c r="G45" s="60">
        <v>43648</v>
      </c>
      <c r="H45" s="45">
        <v>11910.29981</v>
      </c>
      <c r="I45" s="61">
        <f t="shared" si="0"/>
        <v>3.7672095359031488E-3</v>
      </c>
      <c r="J45" s="2"/>
      <c r="K45" s="2"/>
    </row>
    <row r="46" spans="1:11" ht="15" thickBot="1" x14ac:dyDescent="0.35">
      <c r="A46" s="56">
        <v>43531</v>
      </c>
      <c r="B46" s="57">
        <v>254.9</v>
      </c>
      <c r="C46" s="58">
        <v>-9.4999999999999998E-3</v>
      </c>
      <c r="D46" s="2"/>
      <c r="G46" s="60">
        <v>43649</v>
      </c>
      <c r="H46" s="45">
        <v>11916.75</v>
      </c>
      <c r="I46" s="61">
        <f t="shared" si="0"/>
        <v>5.4156403305505307E-4</v>
      </c>
      <c r="J46" s="2"/>
      <c r="K46" s="2"/>
    </row>
    <row r="47" spans="1:11" ht="15" thickBot="1" x14ac:dyDescent="0.35">
      <c r="A47" s="56">
        <v>43562</v>
      </c>
      <c r="B47" s="57">
        <v>254.55</v>
      </c>
      <c r="C47" s="58">
        <v>-1.4E-3</v>
      </c>
      <c r="D47" s="2"/>
      <c r="G47" s="60">
        <v>43650</v>
      </c>
      <c r="H47" s="45">
        <v>11946.75</v>
      </c>
      <c r="I47" s="61">
        <f t="shared" si="0"/>
        <v>2.5174649128327786E-3</v>
      </c>
      <c r="J47" s="2"/>
      <c r="K47" s="2"/>
    </row>
    <row r="48" spans="1:11" ht="15" thickBot="1" x14ac:dyDescent="0.35">
      <c r="A48" s="56">
        <v>43592</v>
      </c>
      <c r="B48" s="57">
        <v>251.35</v>
      </c>
      <c r="C48" s="58">
        <v>-1.26E-2</v>
      </c>
      <c r="D48" s="2"/>
      <c r="G48" s="60">
        <v>43651</v>
      </c>
      <c r="H48" s="45">
        <v>11811.150390000001</v>
      </c>
      <c r="I48" s="61">
        <f t="shared" si="0"/>
        <v>-1.1350334609831036E-2</v>
      </c>
      <c r="J48" s="2"/>
      <c r="K48" s="2"/>
    </row>
    <row r="49" spans="1:11" ht="15" thickBot="1" x14ac:dyDescent="0.35">
      <c r="A49" s="56">
        <v>43684</v>
      </c>
      <c r="B49" s="57">
        <v>245.35</v>
      </c>
      <c r="C49" s="58">
        <v>-2.3900000000000001E-2</v>
      </c>
      <c r="D49" s="2"/>
      <c r="G49" s="60">
        <v>43654</v>
      </c>
      <c r="H49" s="45">
        <v>11558.599609999999</v>
      </c>
      <c r="I49" s="61">
        <f t="shared" si="0"/>
        <v>-2.1382403208905498E-2</v>
      </c>
      <c r="J49" s="2"/>
      <c r="K49" s="2"/>
    </row>
    <row r="50" spans="1:11" ht="15" thickBot="1" x14ac:dyDescent="0.35">
      <c r="A50" s="56">
        <v>43715</v>
      </c>
      <c r="B50" s="57">
        <v>238.45</v>
      </c>
      <c r="C50" s="58">
        <v>-2.81E-2</v>
      </c>
      <c r="D50" s="2"/>
      <c r="G50" s="60">
        <v>43655</v>
      </c>
      <c r="H50" s="45">
        <v>11555.900390000001</v>
      </c>
      <c r="I50" s="61">
        <f t="shared" si="0"/>
        <v>-2.3352482922445184E-4</v>
      </c>
      <c r="J50" s="2"/>
      <c r="K50" s="2"/>
    </row>
    <row r="51" spans="1:11" ht="15" thickBot="1" x14ac:dyDescent="0.35">
      <c r="A51" s="56">
        <v>43745</v>
      </c>
      <c r="B51" s="57">
        <v>240.3</v>
      </c>
      <c r="C51" s="58">
        <v>7.7999999999999996E-3</v>
      </c>
      <c r="D51" s="2"/>
      <c r="G51" s="60">
        <v>43656</v>
      </c>
      <c r="H51" s="45">
        <v>11498.900390000001</v>
      </c>
      <c r="I51" s="61">
        <f t="shared" si="0"/>
        <v>-4.9325451134318854E-3</v>
      </c>
      <c r="J51" s="2"/>
      <c r="K51" s="2"/>
    </row>
    <row r="52" spans="1:11" ht="15" thickBot="1" x14ac:dyDescent="0.35">
      <c r="A52" s="56">
        <v>43776</v>
      </c>
      <c r="B52" s="57">
        <v>238.2</v>
      </c>
      <c r="C52" s="58">
        <v>-8.6999999999999994E-3</v>
      </c>
      <c r="D52" s="2"/>
      <c r="G52" s="60">
        <v>43657</v>
      </c>
      <c r="H52" s="45">
        <v>11582.900390000001</v>
      </c>
      <c r="I52" s="61">
        <f t="shared" si="0"/>
        <v>7.3050463219117567E-3</v>
      </c>
      <c r="J52" s="2"/>
      <c r="K52" s="2"/>
    </row>
    <row r="53" spans="1:11" ht="15" thickBot="1" x14ac:dyDescent="0.35">
      <c r="A53" s="56">
        <v>43806</v>
      </c>
      <c r="B53" s="57">
        <v>238.95</v>
      </c>
      <c r="C53" s="58">
        <v>3.0999999999999999E-3</v>
      </c>
      <c r="D53" s="2"/>
      <c r="G53" s="60">
        <v>43658</v>
      </c>
      <c r="H53" s="45">
        <v>11552.5</v>
      </c>
      <c r="I53" s="61">
        <f t="shared" si="0"/>
        <v>-2.6245921985348364E-3</v>
      </c>
      <c r="J53" s="2"/>
      <c r="K53" s="2"/>
    </row>
    <row r="54" spans="1:11" ht="15" thickBot="1" x14ac:dyDescent="0.35">
      <c r="A54" s="57" t="s">
        <v>79</v>
      </c>
      <c r="B54" s="57">
        <v>241.95</v>
      </c>
      <c r="C54" s="58">
        <v>1.26E-2</v>
      </c>
      <c r="D54" s="2"/>
      <c r="G54" s="60">
        <v>43661</v>
      </c>
      <c r="H54" s="45">
        <v>11588.349609999999</v>
      </c>
      <c r="I54" s="61">
        <f t="shared" si="0"/>
        <v>3.1031906513740992E-3</v>
      </c>
      <c r="J54" s="2"/>
      <c r="K54" s="2"/>
    </row>
    <row r="55" spans="1:11" ht="15" thickBot="1" x14ac:dyDescent="0.35">
      <c r="A55" s="57" t="s">
        <v>80</v>
      </c>
      <c r="B55" s="57">
        <v>241.55</v>
      </c>
      <c r="C55" s="58">
        <v>-1.6999999999999999E-3</v>
      </c>
      <c r="D55" s="2"/>
      <c r="G55" s="60">
        <v>43662</v>
      </c>
      <c r="H55" s="45">
        <v>11662.599609999999</v>
      </c>
      <c r="I55" s="61">
        <f t="shared" si="0"/>
        <v>6.4072971992428229E-3</v>
      </c>
      <c r="J55" s="2"/>
      <c r="K55" s="2"/>
    </row>
    <row r="56" spans="1:11" ht="15" thickBot="1" x14ac:dyDescent="0.35">
      <c r="A56" s="57" t="s">
        <v>81</v>
      </c>
      <c r="B56" s="57">
        <v>244.45</v>
      </c>
      <c r="C56" s="58">
        <v>1.2E-2</v>
      </c>
      <c r="D56" s="2"/>
      <c r="G56" s="60">
        <v>43663</v>
      </c>
      <c r="H56" s="45">
        <v>11687.5</v>
      </c>
      <c r="I56" s="61">
        <f t="shared" si="0"/>
        <v>2.1350634363415111E-3</v>
      </c>
      <c r="J56" s="2"/>
      <c r="K56" s="2"/>
    </row>
    <row r="57" spans="1:11" ht="15" thickBot="1" x14ac:dyDescent="0.35">
      <c r="A57" s="57" t="s">
        <v>82</v>
      </c>
      <c r="B57" s="57">
        <v>245.5</v>
      </c>
      <c r="C57" s="58">
        <v>4.3E-3</v>
      </c>
      <c r="D57" s="2"/>
      <c r="G57" s="60">
        <v>43664</v>
      </c>
      <c r="H57" s="45">
        <v>11596.900390000001</v>
      </c>
      <c r="I57" s="61">
        <f t="shared" si="0"/>
        <v>-7.7518382887700188E-3</v>
      </c>
      <c r="J57" s="2"/>
      <c r="K57" s="2"/>
    </row>
    <row r="58" spans="1:11" ht="15" thickBot="1" x14ac:dyDescent="0.35">
      <c r="A58" s="57" t="s">
        <v>83</v>
      </c>
      <c r="B58" s="57">
        <v>246.7</v>
      </c>
      <c r="C58" s="58">
        <v>4.8999999999999998E-3</v>
      </c>
      <c r="D58" s="2"/>
      <c r="G58" s="60">
        <v>43665</v>
      </c>
      <c r="H58" s="45">
        <v>11419.25</v>
      </c>
      <c r="I58" s="61">
        <f t="shared" si="0"/>
        <v>-1.5318782090530725E-2</v>
      </c>
      <c r="J58" s="2"/>
      <c r="K58" s="2"/>
    </row>
    <row r="59" spans="1:11" ht="15" thickBot="1" x14ac:dyDescent="0.35">
      <c r="A59" s="57" t="s">
        <v>84</v>
      </c>
      <c r="B59" s="57">
        <v>245.65</v>
      </c>
      <c r="C59" s="58">
        <v>-4.3E-3</v>
      </c>
      <c r="D59" s="2"/>
      <c r="G59" s="60">
        <v>43668</v>
      </c>
      <c r="H59" s="45">
        <v>11346.200199999999</v>
      </c>
      <c r="I59" s="61">
        <f t="shared" si="0"/>
        <v>-6.3970751143902493E-3</v>
      </c>
      <c r="J59" s="2"/>
      <c r="K59" s="2"/>
    </row>
    <row r="60" spans="1:11" ht="15" thickBot="1" x14ac:dyDescent="0.35">
      <c r="A60" s="57" t="s">
        <v>85</v>
      </c>
      <c r="B60" s="57">
        <v>247.6</v>
      </c>
      <c r="C60" s="58">
        <v>7.9000000000000008E-3</v>
      </c>
      <c r="D60" s="2"/>
      <c r="G60" s="60">
        <v>43669</v>
      </c>
      <c r="H60" s="45">
        <v>11331.04981</v>
      </c>
      <c r="I60" s="61">
        <f t="shared" si="0"/>
        <v>-1.3352831549718891E-3</v>
      </c>
      <c r="J60" s="2"/>
      <c r="K60" s="2"/>
    </row>
    <row r="61" spans="1:11" ht="15" thickBot="1" x14ac:dyDescent="0.35">
      <c r="A61" s="57" t="s">
        <v>86</v>
      </c>
      <c r="B61" s="57">
        <v>246.15</v>
      </c>
      <c r="C61" s="58">
        <v>-5.8999999999999999E-3</v>
      </c>
      <c r="D61" s="2"/>
      <c r="G61" s="60">
        <v>43670</v>
      </c>
      <c r="H61" s="45">
        <v>11271.29981</v>
      </c>
      <c r="I61" s="61">
        <f t="shared" si="0"/>
        <v>-5.2731212907800584E-3</v>
      </c>
      <c r="J61" s="2"/>
      <c r="K61" s="2"/>
    </row>
    <row r="62" spans="1:11" ht="15" thickBot="1" x14ac:dyDescent="0.35">
      <c r="A62" s="57" t="s">
        <v>87</v>
      </c>
      <c r="B62" s="57">
        <v>244.1</v>
      </c>
      <c r="C62" s="58">
        <v>-8.3000000000000001E-3</v>
      </c>
      <c r="D62" s="2"/>
      <c r="G62" s="60">
        <v>43671</v>
      </c>
      <c r="H62" s="45">
        <v>11252.150390000001</v>
      </c>
      <c r="I62" s="61">
        <f t="shared" si="0"/>
        <v>-1.6989540091028044E-3</v>
      </c>
      <c r="J62" s="2"/>
      <c r="K62" s="2"/>
    </row>
    <row r="63" spans="1:11" ht="15" thickBot="1" x14ac:dyDescent="0.35">
      <c r="A63" s="57" t="s">
        <v>88</v>
      </c>
      <c r="B63" s="57">
        <v>245.7</v>
      </c>
      <c r="C63" s="58">
        <v>6.6E-3</v>
      </c>
      <c r="D63" s="2"/>
      <c r="G63" s="60">
        <v>43672</v>
      </c>
      <c r="H63" s="45">
        <v>11284.29981</v>
      </c>
      <c r="I63" s="61">
        <f t="shared" si="0"/>
        <v>2.8571800843126827E-3</v>
      </c>
      <c r="J63" s="2"/>
      <c r="K63" s="2"/>
    </row>
    <row r="64" spans="1:11" ht="15" thickBot="1" x14ac:dyDescent="0.35">
      <c r="A64" s="57" t="s">
        <v>89</v>
      </c>
      <c r="B64" s="57">
        <v>245.45</v>
      </c>
      <c r="C64" s="58">
        <v>-1E-3</v>
      </c>
      <c r="D64" s="2"/>
      <c r="G64" s="60">
        <v>43675</v>
      </c>
      <c r="H64" s="45">
        <v>11189.200199999999</v>
      </c>
      <c r="I64" s="61">
        <f t="shared" si="0"/>
        <v>-8.427603980862397E-3</v>
      </c>
      <c r="J64" s="2"/>
      <c r="K64" s="2"/>
    </row>
    <row r="65" spans="1:11" ht="15" thickBot="1" x14ac:dyDescent="0.35">
      <c r="A65" s="57" t="s">
        <v>90</v>
      </c>
      <c r="B65" s="57">
        <v>245</v>
      </c>
      <c r="C65" s="58">
        <v>-1.8E-3</v>
      </c>
      <c r="D65" s="2"/>
      <c r="G65" s="60">
        <v>43676</v>
      </c>
      <c r="H65" s="45">
        <v>11085.400390000001</v>
      </c>
      <c r="I65" s="61">
        <f t="shared" si="0"/>
        <v>-9.2767854846317332E-3</v>
      </c>
      <c r="J65" s="2"/>
      <c r="K65" s="2"/>
    </row>
    <row r="66" spans="1:11" ht="15" thickBot="1" x14ac:dyDescent="0.35">
      <c r="A66" s="57" t="s">
        <v>91</v>
      </c>
      <c r="B66" s="57">
        <v>246.8</v>
      </c>
      <c r="C66" s="58">
        <v>7.3000000000000001E-3</v>
      </c>
      <c r="D66" s="2"/>
      <c r="G66" s="60">
        <v>43677</v>
      </c>
      <c r="H66" s="45">
        <v>11118</v>
      </c>
      <c r="I66" s="61">
        <f t="shared" si="0"/>
        <v>2.9407697379524311E-3</v>
      </c>
      <c r="J66" s="2"/>
      <c r="K66" s="2"/>
    </row>
    <row r="67" spans="1:11" ht="15" thickBot="1" x14ac:dyDescent="0.35">
      <c r="A67" s="56">
        <v>43473</v>
      </c>
      <c r="B67" s="57">
        <v>245.35</v>
      </c>
      <c r="C67" s="58">
        <v>-5.8999999999999999E-3</v>
      </c>
      <c r="D67" s="2"/>
      <c r="G67" s="60">
        <v>43678</v>
      </c>
      <c r="H67" s="45">
        <v>10980</v>
      </c>
      <c r="I67" s="61">
        <f t="shared" si="0"/>
        <v>-1.2412304371289817E-2</v>
      </c>
      <c r="J67" s="2"/>
      <c r="K67" s="2"/>
    </row>
    <row r="68" spans="1:11" ht="15" thickBot="1" x14ac:dyDescent="0.35">
      <c r="A68" s="56">
        <v>43504</v>
      </c>
      <c r="B68" s="57">
        <v>239.5</v>
      </c>
      <c r="C68" s="58">
        <v>-2.3800000000000002E-2</v>
      </c>
      <c r="D68" s="2"/>
      <c r="G68" s="60">
        <v>43679</v>
      </c>
      <c r="H68" s="45">
        <v>10997.349609999999</v>
      </c>
      <c r="I68" s="61">
        <f t="shared" ref="I68:I131" si="1">H68/H67-1</f>
        <v>1.5801102003643042E-3</v>
      </c>
      <c r="J68" s="2"/>
      <c r="K68" s="2"/>
    </row>
    <row r="69" spans="1:11" ht="15" thickBot="1" x14ac:dyDescent="0.35">
      <c r="A69" s="56">
        <v>43593</v>
      </c>
      <c r="B69" s="57">
        <v>235.6</v>
      </c>
      <c r="C69" s="58">
        <v>-1.6299999999999999E-2</v>
      </c>
      <c r="D69" s="2"/>
      <c r="G69" s="60">
        <v>43682</v>
      </c>
      <c r="H69" s="45">
        <v>10862.599609999999</v>
      </c>
      <c r="I69" s="61">
        <f t="shared" si="1"/>
        <v>-1.2252952282018059E-2</v>
      </c>
      <c r="J69" s="2"/>
      <c r="K69" s="2"/>
    </row>
    <row r="70" spans="1:11" ht="15" thickBot="1" x14ac:dyDescent="0.35">
      <c r="A70" s="56">
        <v>43624</v>
      </c>
      <c r="B70" s="57">
        <v>240.05</v>
      </c>
      <c r="C70" s="58">
        <v>1.89E-2</v>
      </c>
      <c r="D70" s="2"/>
      <c r="G70" s="60">
        <v>43683</v>
      </c>
      <c r="H70" s="45">
        <v>10948.25</v>
      </c>
      <c r="I70" s="61">
        <f t="shared" si="1"/>
        <v>7.8848887996527672E-3</v>
      </c>
      <c r="J70" s="2"/>
      <c r="K70" s="2"/>
    </row>
    <row r="71" spans="1:11" ht="15" thickBot="1" x14ac:dyDescent="0.35">
      <c r="A71" s="56">
        <v>43654</v>
      </c>
      <c r="B71" s="57">
        <v>241.2</v>
      </c>
      <c r="C71" s="58">
        <v>4.7999999999999996E-3</v>
      </c>
      <c r="D71" s="2"/>
      <c r="G71" s="60">
        <v>43684</v>
      </c>
      <c r="H71" s="45">
        <v>10855.5</v>
      </c>
      <c r="I71" s="61">
        <f t="shared" si="1"/>
        <v>-8.4716735551343403E-3</v>
      </c>
      <c r="J71" s="2"/>
      <c r="K71" s="2"/>
    </row>
    <row r="72" spans="1:11" ht="15" thickBot="1" x14ac:dyDescent="0.35">
      <c r="A72" s="56">
        <v>43685</v>
      </c>
      <c r="B72" s="57">
        <v>244.4</v>
      </c>
      <c r="C72" s="58">
        <v>1.3299999999999999E-2</v>
      </c>
      <c r="D72" s="2"/>
      <c r="G72" s="60">
        <v>43685</v>
      </c>
      <c r="H72" s="45">
        <v>11032.450199999999</v>
      </c>
      <c r="I72" s="61">
        <f t="shared" si="1"/>
        <v>1.6300511261572392E-2</v>
      </c>
      <c r="J72" s="2"/>
      <c r="K72" s="2"/>
    </row>
    <row r="73" spans="1:11" ht="15" thickBot="1" x14ac:dyDescent="0.35">
      <c r="A73" s="56">
        <v>43716</v>
      </c>
      <c r="B73" s="57">
        <v>247.35</v>
      </c>
      <c r="C73" s="58">
        <v>1.21E-2</v>
      </c>
      <c r="D73" s="2"/>
      <c r="G73" s="60">
        <v>43686</v>
      </c>
      <c r="H73" s="45">
        <v>11109.650390000001</v>
      </c>
      <c r="I73" s="61">
        <f t="shared" si="1"/>
        <v>6.9975561729707092E-3</v>
      </c>
      <c r="J73" s="2"/>
      <c r="K73" s="2"/>
    </row>
    <row r="74" spans="1:11" ht="15" thickBot="1" x14ac:dyDescent="0.35">
      <c r="A74" s="57" t="s">
        <v>92</v>
      </c>
      <c r="B74" s="57">
        <v>242.4</v>
      </c>
      <c r="C74" s="58">
        <v>-0.02</v>
      </c>
      <c r="D74" s="2"/>
      <c r="G74" s="60">
        <v>43690</v>
      </c>
      <c r="H74" s="45">
        <v>10925.849609999999</v>
      </c>
      <c r="I74" s="61">
        <f t="shared" si="1"/>
        <v>-1.6544245187539275E-2</v>
      </c>
      <c r="J74" s="2"/>
      <c r="K74" s="2"/>
    </row>
    <row r="75" spans="1:11" ht="15" thickBot="1" x14ac:dyDescent="0.35">
      <c r="A75" s="57" t="s">
        <v>93</v>
      </c>
      <c r="B75" s="57">
        <v>241.4</v>
      </c>
      <c r="C75" s="58">
        <v>-4.1000000000000003E-3</v>
      </c>
      <c r="D75" s="2"/>
      <c r="G75" s="60">
        <v>43691</v>
      </c>
      <c r="H75" s="45">
        <v>11029.400390000001</v>
      </c>
      <c r="I75" s="61">
        <f t="shared" si="1"/>
        <v>9.4775952165060406E-3</v>
      </c>
      <c r="J75" s="2"/>
      <c r="K75" s="2"/>
    </row>
    <row r="76" spans="1:11" ht="15" thickBot="1" x14ac:dyDescent="0.35">
      <c r="A76" s="57" t="s">
        <v>94</v>
      </c>
      <c r="B76" s="57">
        <v>243.1</v>
      </c>
      <c r="C76" s="58">
        <v>7.0000000000000001E-3</v>
      </c>
      <c r="D76" s="2"/>
      <c r="G76" s="60">
        <v>43693</v>
      </c>
      <c r="H76" s="45">
        <v>11047.79981</v>
      </c>
      <c r="I76" s="61">
        <f t="shared" si="1"/>
        <v>1.6682158004419634E-3</v>
      </c>
      <c r="J76" s="2"/>
      <c r="K76" s="2"/>
    </row>
    <row r="77" spans="1:11" ht="15" thickBot="1" x14ac:dyDescent="0.35">
      <c r="A77" s="57" t="s">
        <v>95</v>
      </c>
      <c r="B77" s="57">
        <v>247.7</v>
      </c>
      <c r="C77" s="58">
        <v>1.89E-2</v>
      </c>
      <c r="D77" s="2"/>
      <c r="G77" s="60">
        <v>43696</v>
      </c>
      <c r="H77" s="45">
        <v>11053.900390000001</v>
      </c>
      <c r="I77" s="61">
        <f t="shared" si="1"/>
        <v>5.5219863727784535E-4</v>
      </c>
      <c r="J77" s="2"/>
      <c r="K77" s="2"/>
    </row>
    <row r="78" spans="1:11" ht="15" thickBot="1" x14ac:dyDescent="0.35">
      <c r="A78" s="57" t="s">
        <v>96</v>
      </c>
      <c r="B78" s="57">
        <v>245.6</v>
      </c>
      <c r="C78" s="58">
        <v>-8.5000000000000006E-3</v>
      </c>
      <c r="D78" s="2"/>
      <c r="G78" s="60">
        <v>43697</v>
      </c>
      <c r="H78" s="45">
        <v>11017</v>
      </c>
      <c r="I78" s="61">
        <f t="shared" si="1"/>
        <v>-3.3382234956073065E-3</v>
      </c>
      <c r="J78" s="2"/>
      <c r="K78" s="2"/>
    </row>
    <row r="79" spans="1:11" ht="15" thickBot="1" x14ac:dyDescent="0.35">
      <c r="A79" s="57" t="s">
        <v>97</v>
      </c>
      <c r="B79" s="57">
        <v>244.25</v>
      </c>
      <c r="C79" s="58">
        <v>-5.4999999999999997E-3</v>
      </c>
      <c r="D79" s="2"/>
      <c r="G79" s="60">
        <v>43698</v>
      </c>
      <c r="H79" s="45">
        <v>10918.700199999999</v>
      </c>
      <c r="I79" s="61">
        <f t="shared" si="1"/>
        <v>-8.9225560497413481E-3</v>
      </c>
      <c r="J79" s="2"/>
      <c r="K79" s="2"/>
    </row>
    <row r="80" spans="1:11" ht="15" thickBot="1" x14ac:dyDescent="0.35">
      <c r="A80" s="57" t="s">
        <v>98</v>
      </c>
      <c r="B80" s="57">
        <v>244.05</v>
      </c>
      <c r="C80" s="58">
        <v>-8.0000000000000004E-4</v>
      </c>
      <c r="D80" s="2"/>
      <c r="G80" s="60">
        <v>43699</v>
      </c>
      <c r="H80" s="45">
        <v>10741.349609999999</v>
      </c>
      <c r="I80" s="61">
        <f t="shared" si="1"/>
        <v>-1.624282989288417E-2</v>
      </c>
      <c r="J80" s="2"/>
      <c r="K80" s="2"/>
    </row>
    <row r="81" spans="1:11" ht="15" thickBot="1" x14ac:dyDescent="0.35">
      <c r="A81" s="57" t="s">
        <v>99</v>
      </c>
      <c r="B81" s="57">
        <v>241.65</v>
      </c>
      <c r="C81" s="58">
        <v>-9.7999999999999997E-3</v>
      </c>
      <c r="D81" s="2"/>
      <c r="G81" s="60">
        <v>43700</v>
      </c>
      <c r="H81" s="45">
        <v>10829.349609999999</v>
      </c>
      <c r="I81" s="61">
        <f t="shared" si="1"/>
        <v>8.1926390253672654E-3</v>
      </c>
      <c r="J81" s="2"/>
      <c r="K81" s="2"/>
    </row>
    <row r="82" spans="1:11" ht="15" thickBot="1" x14ac:dyDescent="0.35">
      <c r="A82" s="57" t="s">
        <v>100</v>
      </c>
      <c r="B82" s="57">
        <v>243.25</v>
      </c>
      <c r="C82" s="58">
        <v>6.6E-3</v>
      </c>
      <c r="D82" s="2"/>
      <c r="G82" s="60">
        <v>43703</v>
      </c>
      <c r="H82" s="45">
        <v>11057.849609999999</v>
      </c>
      <c r="I82" s="61">
        <f t="shared" si="1"/>
        <v>2.1100066784158322E-2</v>
      </c>
      <c r="J82" s="2"/>
      <c r="K82" s="2"/>
    </row>
    <row r="83" spans="1:11" ht="15" thickBot="1" x14ac:dyDescent="0.35">
      <c r="A83" s="57" t="s">
        <v>101</v>
      </c>
      <c r="B83" s="57">
        <v>246.15</v>
      </c>
      <c r="C83" s="58">
        <v>1.1900000000000001E-2</v>
      </c>
      <c r="D83" s="2"/>
      <c r="G83" s="60">
        <v>43704</v>
      </c>
      <c r="H83" s="45">
        <v>11105.349609999999</v>
      </c>
      <c r="I83" s="61">
        <f t="shared" si="1"/>
        <v>4.2955910665527508E-3</v>
      </c>
      <c r="J83" s="2"/>
      <c r="K83" s="2"/>
    </row>
    <row r="84" spans="1:11" ht="15" thickBot="1" x14ac:dyDescent="0.35">
      <c r="A84" s="57" t="s">
        <v>102</v>
      </c>
      <c r="B84" s="57">
        <v>241.65</v>
      </c>
      <c r="C84" s="58">
        <v>-1.83E-2</v>
      </c>
      <c r="D84" s="2"/>
      <c r="G84" s="60">
        <v>43705</v>
      </c>
      <c r="H84" s="45">
        <v>11046.099609999999</v>
      </c>
      <c r="I84" s="61">
        <f t="shared" si="1"/>
        <v>-5.3352665229600138E-3</v>
      </c>
      <c r="J84" s="2"/>
      <c r="K84" s="2"/>
    </row>
    <row r="85" spans="1:11" ht="15" thickBot="1" x14ac:dyDescent="0.35">
      <c r="A85" s="57" t="s">
        <v>103</v>
      </c>
      <c r="B85" s="57">
        <v>238.05</v>
      </c>
      <c r="C85" s="58">
        <v>-1.49E-2</v>
      </c>
      <c r="D85" s="2"/>
      <c r="G85" s="60">
        <v>43706</v>
      </c>
      <c r="H85" s="45">
        <v>10948.29981</v>
      </c>
      <c r="I85" s="61">
        <f t="shared" si="1"/>
        <v>-8.8537858115511625E-3</v>
      </c>
      <c r="J85" s="2"/>
      <c r="K85" s="2"/>
    </row>
    <row r="86" spans="1:11" ht="15" thickBot="1" x14ac:dyDescent="0.35">
      <c r="A86" s="57" t="s">
        <v>104</v>
      </c>
      <c r="B86" s="57">
        <v>235.25</v>
      </c>
      <c r="C86" s="58">
        <v>-1.18E-2</v>
      </c>
      <c r="D86" s="2"/>
      <c r="G86" s="60">
        <v>43707</v>
      </c>
      <c r="H86" s="45">
        <v>11023.25</v>
      </c>
      <c r="I86" s="61">
        <f t="shared" si="1"/>
        <v>6.8458291516224623E-3</v>
      </c>
      <c r="J86" s="2"/>
      <c r="K86" s="2"/>
    </row>
    <row r="87" spans="1:11" ht="15" thickBot="1" x14ac:dyDescent="0.35">
      <c r="A87" s="56">
        <v>43533</v>
      </c>
      <c r="B87" s="57">
        <v>232.8</v>
      </c>
      <c r="C87" s="58">
        <v>-1.04E-2</v>
      </c>
      <c r="D87" s="2"/>
      <c r="G87" s="60">
        <v>43711</v>
      </c>
      <c r="H87" s="45">
        <v>10797.900390000001</v>
      </c>
      <c r="I87" s="61">
        <f t="shared" si="1"/>
        <v>-2.0443118862404352E-2</v>
      </c>
      <c r="J87" s="2"/>
      <c r="K87" s="2"/>
    </row>
    <row r="88" spans="1:11" ht="15" thickBot="1" x14ac:dyDescent="0.35">
      <c r="A88" s="56">
        <v>43564</v>
      </c>
      <c r="B88" s="57">
        <v>234.15</v>
      </c>
      <c r="C88" s="58">
        <v>5.7999999999999996E-3</v>
      </c>
      <c r="D88" s="2"/>
      <c r="G88" s="60">
        <v>43712</v>
      </c>
      <c r="H88" s="45">
        <v>10844.650390000001</v>
      </c>
      <c r="I88" s="61">
        <f t="shared" si="1"/>
        <v>4.3295454034095737E-3</v>
      </c>
      <c r="J88" s="2"/>
      <c r="K88" s="2"/>
    </row>
    <row r="89" spans="1:11" ht="15" thickBot="1" x14ac:dyDescent="0.35">
      <c r="A89" s="56">
        <v>43594</v>
      </c>
      <c r="B89" s="57">
        <v>235.7</v>
      </c>
      <c r="C89" s="58">
        <v>6.6E-3</v>
      </c>
      <c r="D89" s="2"/>
      <c r="G89" s="60">
        <v>43713</v>
      </c>
      <c r="H89" s="45">
        <v>10847.900390000001</v>
      </c>
      <c r="I89" s="61">
        <f t="shared" si="1"/>
        <v>2.9968693163184845E-4</v>
      </c>
      <c r="J89" s="2"/>
      <c r="K89" s="2"/>
    </row>
    <row r="90" spans="1:11" ht="15" thickBot="1" x14ac:dyDescent="0.35">
      <c r="A90" s="56">
        <v>43625</v>
      </c>
      <c r="B90" s="57">
        <v>238.55</v>
      </c>
      <c r="C90" s="58">
        <v>1.21E-2</v>
      </c>
      <c r="D90" s="2"/>
      <c r="G90" s="60">
        <v>43714</v>
      </c>
      <c r="H90" s="45">
        <v>10946.200199999999</v>
      </c>
      <c r="I90" s="61">
        <f t="shared" si="1"/>
        <v>9.0616438634165686E-3</v>
      </c>
      <c r="J90" s="2"/>
      <c r="K90" s="2"/>
    </row>
    <row r="91" spans="1:11" ht="15" thickBot="1" x14ac:dyDescent="0.35">
      <c r="A91" s="56">
        <v>43717</v>
      </c>
      <c r="B91" s="57">
        <v>240</v>
      </c>
      <c r="C91" s="58">
        <v>6.1000000000000004E-3</v>
      </c>
      <c r="D91" s="2"/>
      <c r="G91" s="60">
        <v>43717</v>
      </c>
      <c r="H91" s="45">
        <v>11003.04981</v>
      </c>
      <c r="I91" s="61">
        <f t="shared" si="1"/>
        <v>5.1935474375848223E-3</v>
      </c>
      <c r="J91" s="2"/>
      <c r="K91" s="2"/>
    </row>
    <row r="92" spans="1:11" ht="15" thickBot="1" x14ac:dyDescent="0.35">
      <c r="A92" s="56">
        <v>43778</v>
      </c>
      <c r="B92" s="57">
        <v>246.7</v>
      </c>
      <c r="C92" s="58">
        <v>2.7900000000000001E-2</v>
      </c>
      <c r="D92" s="2"/>
      <c r="G92" s="60">
        <v>43719</v>
      </c>
      <c r="H92" s="45">
        <v>11035.700199999999</v>
      </c>
      <c r="I92" s="61">
        <f t="shared" si="1"/>
        <v>2.9673945464034901E-3</v>
      </c>
      <c r="J92" s="2"/>
      <c r="K92" s="2"/>
    </row>
    <row r="93" spans="1:11" ht="15" thickBot="1" x14ac:dyDescent="0.35">
      <c r="A93" s="56">
        <v>43808</v>
      </c>
      <c r="B93" s="57">
        <v>244.1</v>
      </c>
      <c r="C93" s="58">
        <v>-1.0500000000000001E-2</v>
      </c>
      <c r="D93" s="2"/>
      <c r="G93" s="60">
        <v>43720</v>
      </c>
      <c r="H93" s="45">
        <v>10982.79981</v>
      </c>
      <c r="I93" s="61">
        <f t="shared" si="1"/>
        <v>-4.7935689662899073E-3</v>
      </c>
      <c r="J93" s="2"/>
      <c r="K93" s="2"/>
    </row>
    <row r="94" spans="1:11" ht="15" thickBot="1" x14ac:dyDescent="0.35">
      <c r="A94" s="57" t="s">
        <v>105</v>
      </c>
      <c r="B94" s="57">
        <v>249.05</v>
      </c>
      <c r="C94" s="58">
        <v>2.0299999999999999E-2</v>
      </c>
      <c r="D94" s="2"/>
      <c r="G94" s="60">
        <v>43721</v>
      </c>
      <c r="H94" s="45">
        <v>11075.900390000001</v>
      </c>
      <c r="I94" s="61">
        <f t="shared" si="1"/>
        <v>8.4769440953691433E-3</v>
      </c>
      <c r="J94" s="2"/>
      <c r="K94" s="2"/>
    </row>
    <row r="95" spans="1:11" ht="15" thickBot="1" x14ac:dyDescent="0.35">
      <c r="A95" s="57" t="s">
        <v>106</v>
      </c>
      <c r="B95" s="57">
        <v>245.45</v>
      </c>
      <c r="C95" s="58">
        <v>-1.4500000000000001E-2</v>
      </c>
      <c r="D95" s="2"/>
      <c r="G95" s="60">
        <v>43724</v>
      </c>
      <c r="H95" s="45">
        <v>11003.5</v>
      </c>
      <c r="I95" s="61">
        <f t="shared" si="1"/>
        <v>-6.5367498307739025E-3</v>
      </c>
      <c r="J95" s="2"/>
      <c r="K95" s="2"/>
    </row>
    <row r="96" spans="1:11" ht="15" thickBot="1" x14ac:dyDescent="0.35">
      <c r="A96" s="57" t="s">
        <v>107</v>
      </c>
      <c r="B96" s="57">
        <v>244.25</v>
      </c>
      <c r="C96" s="58">
        <v>-4.8999999999999998E-3</v>
      </c>
      <c r="D96" s="2"/>
      <c r="G96" s="60">
        <v>43725</v>
      </c>
      <c r="H96" s="45">
        <v>10817.599609999999</v>
      </c>
      <c r="I96" s="61">
        <f t="shared" si="1"/>
        <v>-1.6894659880947072E-2</v>
      </c>
      <c r="J96" s="2"/>
      <c r="K96" s="2"/>
    </row>
    <row r="97" spans="1:11" ht="15" thickBot="1" x14ac:dyDescent="0.35">
      <c r="A97" s="57" t="s">
        <v>108</v>
      </c>
      <c r="B97" s="57">
        <v>245.7</v>
      </c>
      <c r="C97" s="58">
        <v>5.8999999999999999E-3</v>
      </c>
      <c r="D97" s="2"/>
      <c r="G97" s="60">
        <v>43726</v>
      </c>
      <c r="H97" s="45">
        <v>10840.650390000001</v>
      </c>
      <c r="I97" s="61">
        <f t="shared" si="1"/>
        <v>2.1308590473891886E-3</v>
      </c>
      <c r="J97" s="2"/>
      <c r="K97" s="2"/>
    </row>
    <row r="98" spans="1:11" ht="15" thickBot="1" x14ac:dyDescent="0.35">
      <c r="A98" s="57" t="s">
        <v>109</v>
      </c>
      <c r="B98" s="57">
        <v>246.85</v>
      </c>
      <c r="C98" s="58">
        <v>4.7000000000000002E-3</v>
      </c>
      <c r="D98" s="2"/>
      <c r="G98" s="60">
        <v>43727</v>
      </c>
      <c r="H98" s="45">
        <v>10704.79981</v>
      </c>
      <c r="I98" s="61">
        <f t="shared" si="1"/>
        <v>-1.2531589444607083E-2</v>
      </c>
      <c r="J98" s="2"/>
      <c r="K98" s="2"/>
    </row>
    <row r="99" spans="1:11" ht="15" thickBot="1" x14ac:dyDescent="0.35">
      <c r="A99" s="57" t="s">
        <v>110</v>
      </c>
      <c r="B99" s="57">
        <v>244.6</v>
      </c>
      <c r="C99" s="58">
        <v>-9.1000000000000004E-3</v>
      </c>
      <c r="D99" s="2"/>
      <c r="G99" s="60">
        <v>43728</v>
      </c>
      <c r="H99" s="45">
        <v>11274.200199999999</v>
      </c>
      <c r="I99" s="61">
        <f t="shared" si="1"/>
        <v>5.3191129222994737E-2</v>
      </c>
      <c r="J99" s="2"/>
      <c r="K99" s="2"/>
    </row>
    <row r="100" spans="1:11" ht="15" thickBot="1" x14ac:dyDescent="0.35">
      <c r="A100" s="57" t="s">
        <v>111</v>
      </c>
      <c r="B100" s="57">
        <v>240.85</v>
      </c>
      <c r="C100" s="58">
        <v>-1.5299999999999999E-2</v>
      </c>
      <c r="D100" s="2"/>
      <c r="G100" s="60">
        <v>43731</v>
      </c>
      <c r="H100" s="45">
        <v>11600.200199999999</v>
      </c>
      <c r="I100" s="61">
        <f t="shared" si="1"/>
        <v>2.8915576645516694E-2</v>
      </c>
      <c r="J100" s="2"/>
      <c r="K100" s="2"/>
    </row>
    <row r="101" spans="1:11" ht="15" thickBot="1" x14ac:dyDescent="0.35">
      <c r="A101" s="57" t="s">
        <v>112</v>
      </c>
      <c r="B101" s="57">
        <v>241.05</v>
      </c>
      <c r="C101" s="58">
        <v>8.0000000000000004E-4</v>
      </c>
      <c r="D101" s="2"/>
      <c r="G101" s="60">
        <v>43732</v>
      </c>
      <c r="H101" s="45">
        <v>11588.200199999999</v>
      </c>
      <c r="I101" s="61">
        <f t="shared" si="1"/>
        <v>-1.0344649051832189E-3</v>
      </c>
      <c r="J101" s="2"/>
      <c r="K101" s="2"/>
    </row>
    <row r="102" spans="1:11" ht="15" thickBot="1" x14ac:dyDescent="0.35">
      <c r="A102" s="57" t="s">
        <v>113</v>
      </c>
      <c r="B102" s="57">
        <v>233.25</v>
      </c>
      <c r="C102" s="58">
        <v>-3.2399999999999998E-2</v>
      </c>
      <c r="D102" s="2"/>
      <c r="G102" s="60">
        <v>43733</v>
      </c>
      <c r="H102" s="45">
        <v>11440.200199999999</v>
      </c>
      <c r="I102" s="61">
        <f t="shared" si="1"/>
        <v>-1.2771612281948674E-2</v>
      </c>
      <c r="J102" s="2"/>
      <c r="K102" s="2"/>
    </row>
    <row r="103" spans="1:11" ht="15" thickBot="1" x14ac:dyDescent="0.35">
      <c r="A103" s="57" t="s">
        <v>114</v>
      </c>
      <c r="B103" s="57">
        <v>237.6</v>
      </c>
      <c r="C103" s="58">
        <v>1.8599999999999998E-2</v>
      </c>
      <c r="D103" s="2"/>
      <c r="G103" s="60">
        <v>43734</v>
      </c>
      <c r="H103" s="45">
        <v>11571.200199999999</v>
      </c>
      <c r="I103" s="61">
        <f t="shared" si="1"/>
        <v>1.1450848561199045E-2</v>
      </c>
      <c r="J103" s="2"/>
      <c r="K103" s="2"/>
    </row>
    <row r="104" spans="1:11" ht="15" thickBot="1" x14ac:dyDescent="0.35">
      <c r="A104" s="57" t="s">
        <v>115</v>
      </c>
      <c r="B104" s="57">
        <v>238.85</v>
      </c>
      <c r="C104" s="58">
        <v>5.3E-3</v>
      </c>
      <c r="D104" s="2"/>
      <c r="G104" s="60">
        <v>43735</v>
      </c>
      <c r="H104" s="45">
        <v>11512.400390000001</v>
      </c>
      <c r="I104" s="61">
        <f t="shared" si="1"/>
        <v>-5.0815653504983072E-3</v>
      </c>
      <c r="J104" s="2"/>
      <c r="K104" s="2"/>
    </row>
    <row r="105" spans="1:11" ht="15" thickBot="1" x14ac:dyDescent="0.35">
      <c r="A105" s="57" t="s">
        <v>116</v>
      </c>
      <c r="B105" s="57">
        <v>239.4</v>
      </c>
      <c r="C105" s="58">
        <v>2.3E-3</v>
      </c>
      <c r="D105" s="2"/>
      <c r="G105" s="60">
        <v>43738</v>
      </c>
      <c r="H105" s="45">
        <v>11474.450199999999</v>
      </c>
      <c r="I105" s="61">
        <f t="shared" si="1"/>
        <v>-3.2964619640023507E-3</v>
      </c>
      <c r="J105" s="2"/>
      <c r="K105" s="2"/>
    </row>
    <row r="106" spans="1:11" ht="15" thickBot="1" x14ac:dyDescent="0.35">
      <c r="A106" s="56">
        <v>43475</v>
      </c>
      <c r="B106" s="57">
        <v>237</v>
      </c>
      <c r="C106" s="58">
        <v>-0.01</v>
      </c>
      <c r="D106" s="2"/>
      <c r="G106" s="60">
        <v>43739</v>
      </c>
      <c r="H106" s="45">
        <v>11359.900390000001</v>
      </c>
      <c r="I106" s="61">
        <f t="shared" si="1"/>
        <v>-9.9830325639479467E-3</v>
      </c>
      <c r="J106" s="2"/>
      <c r="K106" s="2"/>
    </row>
    <row r="107" spans="1:11" ht="15" thickBot="1" x14ac:dyDescent="0.35">
      <c r="A107" s="56">
        <v>43534</v>
      </c>
      <c r="B107" s="57">
        <v>235.45</v>
      </c>
      <c r="C107" s="58">
        <v>-6.4999999999999997E-3</v>
      </c>
      <c r="D107" s="2"/>
      <c r="G107" s="60">
        <v>43741</v>
      </c>
      <c r="H107" s="45">
        <v>11314</v>
      </c>
      <c r="I107" s="61">
        <f t="shared" si="1"/>
        <v>-4.0405627183497383E-3</v>
      </c>
      <c r="J107" s="2"/>
      <c r="K107" s="2"/>
    </row>
    <row r="108" spans="1:11" ht="15" thickBot="1" x14ac:dyDescent="0.35">
      <c r="A108" s="56">
        <v>43565</v>
      </c>
      <c r="B108" s="57">
        <v>234.15</v>
      </c>
      <c r="C108" s="58">
        <v>-5.4999999999999997E-3</v>
      </c>
      <c r="D108" s="2"/>
      <c r="G108" s="60">
        <v>43742</v>
      </c>
      <c r="H108" s="45">
        <v>11174.75</v>
      </c>
      <c r="I108" s="61">
        <f t="shared" si="1"/>
        <v>-1.2307760296977222E-2</v>
      </c>
      <c r="J108" s="2"/>
      <c r="K108" s="2"/>
    </row>
    <row r="109" spans="1:11" ht="15" thickBot="1" x14ac:dyDescent="0.35">
      <c r="A109" s="56">
        <v>43656</v>
      </c>
      <c r="B109" s="57">
        <v>226.85</v>
      </c>
      <c r="C109" s="58">
        <v>-3.1199999999999999E-2</v>
      </c>
      <c r="D109" s="2"/>
      <c r="G109" s="60">
        <v>43745</v>
      </c>
      <c r="H109" s="45">
        <v>11126.400390000001</v>
      </c>
      <c r="I109" s="61">
        <f t="shared" si="1"/>
        <v>-4.3266838184299328E-3</v>
      </c>
      <c r="J109" s="2"/>
      <c r="K109" s="2"/>
    </row>
    <row r="110" spans="1:11" ht="15" thickBot="1" x14ac:dyDescent="0.35">
      <c r="A110" s="56">
        <v>43718</v>
      </c>
      <c r="B110" s="57">
        <v>229.2</v>
      </c>
      <c r="C110" s="58">
        <v>1.04E-2</v>
      </c>
      <c r="D110" s="2"/>
      <c r="G110" s="60">
        <v>43747</v>
      </c>
      <c r="H110" s="45">
        <v>11313.29981</v>
      </c>
      <c r="I110" s="61">
        <f t="shared" si="1"/>
        <v>1.6797833391649197E-2</v>
      </c>
      <c r="J110" s="2"/>
      <c r="K110" s="2"/>
    </row>
    <row r="111" spans="1:11" ht="15" thickBot="1" x14ac:dyDescent="0.35">
      <c r="A111" s="56">
        <v>43748</v>
      </c>
      <c r="B111" s="57">
        <v>239.1</v>
      </c>
      <c r="C111" s="58">
        <v>4.3200000000000002E-2</v>
      </c>
      <c r="D111" s="2"/>
      <c r="G111" s="60">
        <v>43748</v>
      </c>
      <c r="H111" s="45">
        <v>11234.54981</v>
      </c>
      <c r="I111" s="61">
        <f t="shared" si="1"/>
        <v>-6.9608338259004032E-3</v>
      </c>
      <c r="J111" s="2"/>
      <c r="K111" s="2"/>
    </row>
    <row r="112" spans="1:11" ht="15" thickBot="1" x14ac:dyDescent="0.35">
      <c r="A112" s="56">
        <v>43779</v>
      </c>
      <c r="B112" s="57">
        <v>237.8</v>
      </c>
      <c r="C112" s="58">
        <v>-5.4000000000000003E-3</v>
      </c>
      <c r="D112" s="2"/>
      <c r="G112" s="60">
        <v>43749</v>
      </c>
      <c r="H112" s="45">
        <v>11305.04981</v>
      </c>
      <c r="I112" s="61">
        <f t="shared" si="1"/>
        <v>6.2752848304830078E-3</v>
      </c>
      <c r="J112" s="2"/>
      <c r="K112" s="2"/>
    </row>
    <row r="113" spans="1:11" ht="15" thickBot="1" x14ac:dyDescent="0.35">
      <c r="A113" s="57" t="s">
        <v>117</v>
      </c>
      <c r="B113" s="57">
        <v>237.75</v>
      </c>
      <c r="C113" s="58">
        <v>-2.0000000000000001E-4</v>
      </c>
      <c r="D113" s="2"/>
      <c r="G113" s="60">
        <v>43752</v>
      </c>
      <c r="H113" s="45">
        <v>11341.150390000001</v>
      </c>
      <c r="I113" s="61">
        <f t="shared" si="1"/>
        <v>3.1933145458649115E-3</v>
      </c>
      <c r="J113" s="2"/>
      <c r="K113" s="2"/>
    </row>
    <row r="114" spans="1:11" ht="15" thickBot="1" x14ac:dyDescent="0.35">
      <c r="A114" s="57" t="s">
        <v>118</v>
      </c>
      <c r="B114" s="57">
        <v>233.05</v>
      </c>
      <c r="C114" s="58">
        <v>-1.9800000000000002E-2</v>
      </c>
      <c r="D114" s="2"/>
      <c r="G114" s="60">
        <v>43753</v>
      </c>
      <c r="H114" s="45">
        <v>11428.29981</v>
      </c>
      <c r="I114" s="61">
        <f t="shared" si="1"/>
        <v>7.6843544969515953E-3</v>
      </c>
      <c r="J114" s="2"/>
      <c r="K114" s="2"/>
    </row>
    <row r="115" spans="1:11" ht="15" thickBot="1" x14ac:dyDescent="0.35">
      <c r="A115" s="57" t="s">
        <v>119</v>
      </c>
      <c r="B115" s="57">
        <v>234.55</v>
      </c>
      <c r="C115" s="58">
        <v>6.4000000000000003E-3</v>
      </c>
      <c r="D115" s="2"/>
      <c r="G115" s="60">
        <v>43754</v>
      </c>
      <c r="H115" s="45">
        <v>11464</v>
      </c>
      <c r="I115" s="61">
        <f t="shared" si="1"/>
        <v>3.1238408681544261E-3</v>
      </c>
      <c r="J115" s="2"/>
      <c r="K115" s="2"/>
    </row>
    <row r="116" spans="1:11" ht="15" thickBot="1" x14ac:dyDescent="0.35">
      <c r="A116" s="57" t="s">
        <v>120</v>
      </c>
      <c r="B116" s="57">
        <v>230.05</v>
      </c>
      <c r="C116" s="58">
        <v>-1.9199999999999998E-2</v>
      </c>
      <c r="D116" s="2"/>
      <c r="G116" s="60">
        <v>43755</v>
      </c>
      <c r="H116" s="45">
        <v>11586.349609999999</v>
      </c>
      <c r="I116" s="61">
        <f t="shared" si="1"/>
        <v>1.0672506106071067E-2</v>
      </c>
      <c r="J116" s="2"/>
      <c r="K116" s="2"/>
    </row>
    <row r="117" spans="1:11" ht="15" thickBot="1" x14ac:dyDescent="0.35">
      <c r="A117" s="57" t="s">
        <v>121</v>
      </c>
      <c r="B117" s="57">
        <v>228.2</v>
      </c>
      <c r="C117" s="58">
        <v>-8.0000000000000002E-3</v>
      </c>
      <c r="D117" s="2"/>
      <c r="G117" s="60">
        <v>43756</v>
      </c>
      <c r="H117" s="45">
        <v>11661.849609999999</v>
      </c>
      <c r="I117" s="61">
        <f t="shared" si="1"/>
        <v>6.5162887830381155E-3</v>
      </c>
      <c r="J117" s="2"/>
      <c r="K117" s="2"/>
    </row>
    <row r="118" spans="1:11" ht="15" thickBot="1" x14ac:dyDescent="0.35">
      <c r="A118" s="57" t="s">
        <v>122</v>
      </c>
      <c r="B118" s="57">
        <v>227.55</v>
      </c>
      <c r="C118" s="58">
        <v>-2.8E-3</v>
      </c>
      <c r="D118" s="2"/>
      <c r="G118" s="60">
        <v>43760</v>
      </c>
      <c r="H118" s="45">
        <v>11588.349609999999</v>
      </c>
      <c r="I118" s="61">
        <f t="shared" si="1"/>
        <v>-6.3026022850589669E-3</v>
      </c>
      <c r="J118" s="2"/>
      <c r="K118" s="2"/>
    </row>
    <row r="119" spans="1:11" ht="15" thickBot="1" x14ac:dyDescent="0.35">
      <c r="A119" s="57" t="s">
        <v>123</v>
      </c>
      <c r="B119" s="57">
        <v>218.4</v>
      </c>
      <c r="C119" s="58">
        <v>-4.02E-2</v>
      </c>
      <c r="D119" s="2"/>
      <c r="G119" s="60">
        <v>43761</v>
      </c>
      <c r="H119" s="45">
        <v>11604.099609999999</v>
      </c>
      <c r="I119" s="61">
        <f t="shared" si="1"/>
        <v>1.3591236483241342E-3</v>
      </c>
      <c r="J119" s="2"/>
      <c r="K119" s="2"/>
    </row>
    <row r="120" spans="1:11" ht="15" thickBot="1" x14ac:dyDescent="0.35">
      <c r="A120" s="57" t="s">
        <v>124</v>
      </c>
      <c r="B120" s="57">
        <v>199.2</v>
      </c>
      <c r="C120" s="58">
        <v>-8.7900000000000006E-2</v>
      </c>
      <c r="D120" s="2"/>
      <c r="G120" s="60">
        <v>43762</v>
      </c>
      <c r="H120" s="45">
        <v>11582.599609999999</v>
      </c>
      <c r="I120" s="61">
        <f t="shared" si="1"/>
        <v>-1.8527934714962502E-3</v>
      </c>
      <c r="J120" s="2"/>
      <c r="K120" s="2"/>
    </row>
    <row r="121" spans="1:11" ht="15" thickBot="1" x14ac:dyDescent="0.35">
      <c r="A121" s="57" t="s">
        <v>125</v>
      </c>
      <c r="B121" s="57">
        <v>199.35</v>
      </c>
      <c r="C121" s="58">
        <v>8.0000000000000004E-4</v>
      </c>
      <c r="D121" s="2"/>
      <c r="G121" s="60">
        <v>43763</v>
      </c>
      <c r="H121" s="45">
        <v>11583.900390000001</v>
      </c>
      <c r="I121" s="61">
        <f t="shared" si="1"/>
        <v>1.1230466767386815E-4</v>
      </c>
      <c r="J121" s="2"/>
      <c r="K121" s="2"/>
    </row>
    <row r="122" spans="1:11" ht="15" thickBot="1" x14ac:dyDescent="0.35">
      <c r="A122" s="57" t="s">
        <v>126</v>
      </c>
      <c r="B122" s="57">
        <v>197.75</v>
      </c>
      <c r="C122" s="58">
        <v>-8.0000000000000002E-3</v>
      </c>
      <c r="D122" s="2"/>
      <c r="G122" s="60">
        <v>43768</v>
      </c>
      <c r="H122" s="45">
        <v>11844.099609999999</v>
      </c>
      <c r="I122" s="61">
        <f t="shared" si="1"/>
        <v>2.2462142390711426E-2</v>
      </c>
      <c r="J122" s="2"/>
      <c r="K122" s="2"/>
    </row>
    <row r="123" spans="1:11" ht="15" thickBot="1" x14ac:dyDescent="0.35">
      <c r="A123" s="57" t="s">
        <v>127</v>
      </c>
      <c r="B123" s="57">
        <v>198.7</v>
      </c>
      <c r="C123" s="58">
        <v>4.7999999999999996E-3</v>
      </c>
      <c r="D123" s="2"/>
      <c r="G123" s="60">
        <v>43769</v>
      </c>
      <c r="H123" s="45">
        <v>11877.450199999999</v>
      </c>
      <c r="I123" s="61">
        <f t="shared" si="1"/>
        <v>2.8157978316767363E-3</v>
      </c>
      <c r="J123" s="2"/>
      <c r="K123" s="2"/>
    </row>
    <row r="124" spans="1:11" ht="15" thickBot="1" x14ac:dyDescent="0.35">
      <c r="A124" s="56">
        <v>43476</v>
      </c>
      <c r="B124" s="57">
        <v>203.4</v>
      </c>
      <c r="C124" s="58">
        <v>2.3699999999999999E-2</v>
      </c>
      <c r="D124" s="2"/>
      <c r="G124" s="60">
        <v>43770</v>
      </c>
      <c r="H124" s="45">
        <v>11890.599609999999</v>
      </c>
      <c r="I124" s="61">
        <f t="shared" si="1"/>
        <v>1.1070903079855032E-3</v>
      </c>
      <c r="J124" s="2"/>
      <c r="K124" s="2"/>
    </row>
    <row r="125" spans="1:11" ht="15" thickBot="1" x14ac:dyDescent="0.35">
      <c r="A125" s="56">
        <v>43566</v>
      </c>
      <c r="B125" s="57">
        <v>207.3</v>
      </c>
      <c r="C125" s="58">
        <v>1.9199999999999998E-2</v>
      </c>
      <c r="D125" s="2"/>
      <c r="G125" s="60">
        <v>43773</v>
      </c>
      <c r="H125" s="45">
        <v>11941.29981</v>
      </c>
      <c r="I125" s="61">
        <f t="shared" si="1"/>
        <v>4.2638892623516611E-3</v>
      </c>
      <c r="J125" s="2"/>
      <c r="K125" s="2"/>
    </row>
    <row r="126" spans="1:11" ht="15" thickBot="1" x14ac:dyDescent="0.35">
      <c r="A126" s="56">
        <v>43596</v>
      </c>
      <c r="B126" s="57">
        <v>211.25</v>
      </c>
      <c r="C126" s="58">
        <v>1.9099999999999999E-2</v>
      </c>
      <c r="D126" s="2"/>
      <c r="G126" s="60">
        <v>43774</v>
      </c>
      <c r="H126" s="45">
        <v>11917.200199999999</v>
      </c>
      <c r="I126" s="61">
        <f t="shared" si="1"/>
        <v>-2.0181730953459098E-3</v>
      </c>
      <c r="J126" s="2"/>
      <c r="K126" s="2"/>
    </row>
    <row r="127" spans="1:11" ht="15" thickBot="1" x14ac:dyDescent="0.35">
      <c r="A127" s="56">
        <v>43627</v>
      </c>
      <c r="B127" s="57">
        <v>210.4</v>
      </c>
      <c r="C127" s="58">
        <v>-4.0000000000000001E-3</v>
      </c>
      <c r="D127" s="2"/>
      <c r="G127" s="60">
        <v>43775</v>
      </c>
      <c r="H127" s="45">
        <v>11966.04981</v>
      </c>
      <c r="I127" s="61">
        <f t="shared" si="1"/>
        <v>4.0990844477044597E-3</v>
      </c>
      <c r="J127" s="2"/>
      <c r="K127" s="2"/>
    </row>
    <row r="128" spans="1:11" ht="15" thickBot="1" x14ac:dyDescent="0.35">
      <c r="A128" s="56">
        <v>43657</v>
      </c>
      <c r="B128" s="57">
        <v>204.95</v>
      </c>
      <c r="C128" s="58">
        <v>-2.5899999999999999E-2</v>
      </c>
      <c r="D128" s="2"/>
      <c r="G128" s="60">
        <v>43776</v>
      </c>
      <c r="H128" s="45">
        <v>12012.04981</v>
      </c>
      <c r="I128" s="61">
        <f t="shared" si="1"/>
        <v>3.8442093030197633E-3</v>
      </c>
      <c r="J128" s="2"/>
      <c r="K128" s="2"/>
    </row>
    <row r="129" spans="1:11" ht="15" thickBot="1" x14ac:dyDescent="0.35">
      <c r="A129" s="56">
        <v>43688</v>
      </c>
      <c r="B129" s="57">
        <v>202.85</v>
      </c>
      <c r="C129" s="58">
        <v>-1.0200000000000001E-2</v>
      </c>
      <c r="D129" s="2"/>
      <c r="G129" s="60">
        <v>43777</v>
      </c>
      <c r="H129" s="45">
        <v>11908.150390000001</v>
      </c>
      <c r="I129" s="61">
        <f t="shared" si="1"/>
        <v>-8.6495994974565837E-3</v>
      </c>
      <c r="J129" s="2"/>
      <c r="K129" s="2"/>
    </row>
    <row r="130" spans="1:11" ht="15" thickBot="1" x14ac:dyDescent="0.35">
      <c r="A130" s="56">
        <v>43780</v>
      </c>
      <c r="B130" s="57">
        <v>203.05</v>
      </c>
      <c r="C130" s="58">
        <v>1E-3</v>
      </c>
      <c r="D130" s="2"/>
      <c r="G130" s="60">
        <v>43780</v>
      </c>
      <c r="H130" s="45">
        <v>11913.450199999999</v>
      </c>
      <c r="I130" s="61">
        <f t="shared" si="1"/>
        <v>4.4505736209465852E-4</v>
      </c>
      <c r="J130" s="2"/>
      <c r="K130" s="2"/>
    </row>
    <row r="131" spans="1:11" ht="15" thickBot="1" x14ac:dyDescent="0.35">
      <c r="A131" s="57" t="s">
        <v>128</v>
      </c>
      <c r="B131" s="57">
        <v>203.5</v>
      </c>
      <c r="C131" s="58">
        <v>2.2000000000000001E-3</v>
      </c>
      <c r="D131" s="2"/>
      <c r="G131" s="60">
        <v>43782</v>
      </c>
      <c r="H131" s="45">
        <v>11840.450199999999</v>
      </c>
      <c r="I131" s="61">
        <f t="shared" si="1"/>
        <v>-6.1275280271033683E-3</v>
      </c>
      <c r="J131" s="2"/>
      <c r="K131" s="2"/>
    </row>
    <row r="132" spans="1:11" ht="15" thickBot="1" x14ac:dyDescent="0.35">
      <c r="A132" s="57" t="s">
        <v>129</v>
      </c>
      <c r="B132" s="57">
        <v>202.1</v>
      </c>
      <c r="C132" s="58">
        <v>-6.8999999999999999E-3</v>
      </c>
      <c r="D132" s="2"/>
      <c r="G132" s="60">
        <v>43783</v>
      </c>
      <c r="H132" s="45">
        <v>11872.099609999999</v>
      </c>
      <c r="I132" s="61">
        <f t="shared" ref="I132:I195" si="2">H132/H131-1</f>
        <v>2.6729904239621849E-3</v>
      </c>
      <c r="J132" s="2"/>
      <c r="K132" s="2"/>
    </row>
    <row r="133" spans="1:11" ht="15" thickBot="1" x14ac:dyDescent="0.35">
      <c r="A133" s="57" t="s">
        <v>130</v>
      </c>
      <c r="B133" s="57">
        <v>198.8</v>
      </c>
      <c r="C133" s="58">
        <v>-1.6299999999999999E-2</v>
      </c>
      <c r="D133" s="2"/>
      <c r="G133" s="60">
        <v>43784</v>
      </c>
      <c r="H133" s="45">
        <v>11895.450199999999</v>
      </c>
      <c r="I133" s="61">
        <f t="shared" si="2"/>
        <v>1.966845862742872E-3</v>
      </c>
      <c r="J133" s="2"/>
      <c r="K133" s="2"/>
    </row>
    <row r="134" spans="1:11" ht="15" thickBot="1" x14ac:dyDescent="0.35">
      <c r="A134" s="57" t="s">
        <v>131</v>
      </c>
      <c r="B134" s="57">
        <v>206.55</v>
      </c>
      <c r="C134" s="58">
        <v>3.9E-2</v>
      </c>
      <c r="D134" s="2"/>
      <c r="G134" s="60">
        <v>43787</v>
      </c>
      <c r="H134" s="45">
        <v>11884.5</v>
      </c>
      <c r="I134" s="61">
        <f t="shared" si="2"/>
        <v>-9.2053682844217555E-4</v>
      </c>
      <c r="J134" s="2"/>
      <c r="K134" s="2"/>
    </row>
    <row r="135" spans="1:11" ht="15" thickBot="1" x14ac:dyDescent="0.35">
      <c r="A135" s="57" t="s">
        <v>132</v>
      </c>
      <c r="B135" s="57">
        <v>204.05</v>
      </c>
      <c r="C135" s="58">
        <v>-1.21E-2</v>
      </c>
      <c r="D135" s="2"/>
      <c r="G135" s="60">
        <v>43788</v>
      </c>
      <c r="H135" s="45">
        <v>11940.099609999999</v>
      </c>
      <c r="I135" s="61">
        <f t="shared" si="2"/>
        <v>4.6783297572468019E-3</v>
      </c>
      <c r="J135" s="2"/>
      <c r="K135" s="2"/>
    </row>
    <row r="136" spans="1:11" ht="15" thickBot="1" x14ac:dyDescent="0.35">
      <c r="A136" s="57" t="s">
        <v>133</v>
      </c>
      <c r="B136" s="57">
        <v>205.45</v>
      </c>
      <c r="C136" s="58">
        <v>6.8999999999999999E-3</v>
      </c>
      <c r="D136" s="2"/>
      <c r="G136" s="60">
        <v>43789</v>
      </c>
      <c r="H136" s="45">
        <v>11999.099609999999</v>
      </c>
      <c r="I136" s="61">
        <f t="shared" si="2"/>
        <v>4.9413323110458762E-3</v>
      </c>
      <c r="J136" s="2"/>
      <c r="K136" s="2"/>
    </row>
    <row r="137" spans="1:11" ht="15" thickBot="1" x14ac:dyDescent="0.35">
      <c r="A137" s="57" t="s">
        <v>134</v>
      </c>
      <c r="B137" s="57">
        <v>210.55</v>
      </c>
      <c r="C137" s="58">
        <v>2.4799999999999999E-2</v>
      </c>
      <c r="D137" s="2"/>
      <c r="G137" s="60">
        <v>43790</v>
      </c>
      <c r="H137" s="45">
        <v>11968.400390000001</v>
      </c>
      <c r="I137" s="61">
        <f t="shared" si="2"/>
        <v>-2.558460301005705E-3</v>
      </c>
      <c r="J137" s="2"/>
      <c r="K137" s="2"/>
    </row>
    <row r="138" spans="1:11" ht="15" thickBot="1" x14ac:dyDescent="0.35">
      <c r="A138" s="57" t="s">
        <v>135</v>
      </c>
      <c r="B138" s="57">
        <v>207.5</v>
      </c>
      <c r="C138" s="58">
        <v>-1.4500000000000001E-2</v>
      </c>
      <c r="D138" s="2"/>
      <c r="G138" s="60">
        <v>43791</v>
      </c>
      <c r="H138" s="45">
        <v>11914.400390000001</v>
      </c>
      <c r="I138" s="61">
        <f t="shared" si="2"/>
        <v>-4.5118811403668246E-3</v>
      </c>
      <c r="J138" s="2"/>
      <c r="K138" s="2"/>
    </row>
    <row r="139" spans="1:11" ht="15" thickBot="1" x14ac:dyDescent="0.35">
      <c r="A139" s="57" t="s">
        <v>136</v>
      </c>
      <c r="B139" s="57">
        <v>211.35</v>
      </c>
      <c r="C139" s="58">
        <v>1.8599999999999998E-2</v>
      </c>
      <c r="D139" s="2"/>
      <c r="G139" s="60">
        <v>43794</v>
      </c>
      <c r="H139" s="45">
        <v>12073.75</v>
      </c>
      <c r="I139" s="61">
        <f t="shared" si="2"/>
        <v>1.3374538775257516E-2</v>
      </c>
      <c r="J139" s="2"/>
      <c r="K139" s="2"/>
    </row>
    <row r="140" spans="1:11" ht="15" thickBot="1" x14ac:dyDescent="0.35">
      <c r="A140" s="57" t="s">
        <v>137</v>
      </c>
      <c r="B140" s="57">
        <v>210.75</v>
      </c>
      <c r="C140" s="58">
        <v>-2.8E-3</v>
      </c>
      <c r="D140" s="2"/>
      <c r="G140" s="60">
        <v>43795</v>
      </c>
      <c r="H140" s="45">
        <v>12037.700199999999</v>
      </c>
      <c r="I140" s="61">
        <f t="shared" si="2"/>
        <v>-2.985799772233233E-3</v>
      </c>
      <c r="J140" s="2"/>
      <c r="K140" s="2"/>
    </row>
    <row r="141" spans="1:11" ht="15" thickBot="1" x14ac:dyDescent="0.35">
      <c r="A141" s="57" t="s">
        <v>138</v>
      </c>
      <c r="B141" s="57">
        <v>210.25</v>
      </c>
      <c r="C141" s="58">
        <v>-2.3999999999999998E-3</v>
      </c>
      <c r="D141" s="2"/>
      <c r="G141" s="60">
        <v>43796</v>
      </c>
      <c r="H141" s="45">
        <v>12100.700199999999</v>
      </c>
      <c r="I141" s="61">
        <f t="shared" si="2"/>
        <v>5.2335578186271103E-3</v>
      </c>
      <c r="J141" s="2"/>
      <c r="K141" s="2"/>
    </row>
    <row r="142" spans="1:11" ht="15" thickBot="1" x14ac:dyDescent="0.35">
      <c r="A142" s="57" t="s">
        <v>139</v>
      </c>
      <c r="B142" s="57">
        <v>206.1</v>
      </c>
      <c r="C142" s="58">
        <v>-1.9699999999999999E-2</v>
      </c>
      <c r="D142" s="2"/>
      <c r="G142" s="60">
        <v>43797</v>
      </c>
      <c r="H142" s="45">
        <v>12151.150390000001</v>
      </c>
      <c r="I142" s="61">
        <f t="shared" si="2"/>
        <v>4.1691959280176771E-3</v>
      </c>
      <c r="J142" s="2"/>
      <c r="K142" s="2"/>
    </row>
    <row r="143" spans="1:11" ht="15" thickBot="1" x14ac:dyDescent="0.35">
      <c r="A143" s="57" t="s">
        <v>140</v>
      </c>
      <c r="B143" s="57">
        <v>204.85</v>
      </c>
      <c r="C143" s="58">
        <v>-6.1000000000000004E-3</v>
      </c>
      <c r="D143" s="2"/>
      <c r="G143" s="60">
        <v>43798</v>
      </c>
      <c r="H143" s="45">
        <v>12056.04981</v>
      </c>
      <c r="I143" s="61">
        <f t="shared" si="2"/>
        <v>-7.8264672025016857E-3</v>
      </c>
      <c r="J143" s="2"/>
      <c r="K143" s="2"/>
    </row>
    <row r="144" spans="1:11" ht="15" thickBot="1" x14ac:dyDescent="0.35">
      <c r="A144" s="56">
        <v>43508</v>
      </c>
      <c r="B144" s="57">
        <v>205.95</v>
      </c>
      <c r="C144" s="58">
        <v>5.4000000000000003E-3</v>
      </c>
      <c r="D144" s="2"/>
      <c r="G144" s="60">
        <v>43801</v>
      </c>
      <c r="H144" s="45">
        <v>12048.200199999999</v>
      </c>
      <c r="I144" s="61">
        <f t="shared" si="2"/>
        <v>-6.510930299483686E-4</v>
      </c>
      <c r="J144" s="2"/>
      <c r="K144" s="2"/>
    </row>
    <row r="145" spans="1:11" ht="15" thickBot="1" x14ac:dyDescent="0.35">
      <c r="A145" s="56">
        <v>43536</v>
      </c>
      <c r="B145" s="57">
        <v>204.55</v>
      </c>
      <c r="C145" s="58">
        <v>-6.7999999999999996E-3</v>
      </c>
      <c r="D145" s="2"/>
      <c r="G145" s="60">
        <v>43802</v>
      </c>
      <c r="H145" s="45">
        <v>11994.200199999999</v>
      </c>
      <c r="I145" s="61">
        <f t="shared" si="2"/>
        <v>-4.4819972364005256E-3</v>
      </c>
      <c r="J145" s="2"/>
      <c r="K145" s="2"/>
    </row>
    <row r="146" spans="1:11" ht="15" thickBot="1" x14ac:dyDescent="0.35">
      <c r="A146" s="56">
        <v>43567</v>
      </c>
      <c r="B146" s="57">
        <v>200.45</v>
      </c>
      <c r="C146" s="58">
        <v>-0.02</v>
      </c>
      <c r="D146" s="2"/>
      <c r="G146" s="60">
        <v>43803</v>
      </c>
      <c r="H146" s="45">
        <v>12043.200199999999</v>
      </c>
      <c r="I146" s="61">
        <f t="shared" si="2"/>
        <v>4.085307830696383E-3</v>
      </c>
      <c r="J146" s="2"/>
      <c r="K146" s="2"/>
    </row>
    <row r="147" spans="1:11" ht="15" thickBot="1" x14ac:dyDescent="0.35">
      <c r="A147" s="56">
        <v>43597</v>
      </c>
      <c r="B147" s="57">
        <v>199.85</v>
      </c>
      <c r="C147" s="58">
        <v>-3.0000000000000001E-3</v>
      </c>
      <c r="D147" s="2"/>
      <c r="G147" s="60">
        <v>43804</v>
      </c>
      <c r="H147" s="45">
        <v>12018.400390000001</v>
      </c>
      <c r="I147" s="61">
        <f t="shared" si="2"/>
        <v>-2.0592375438547306E-3</v>
      </c>
      <c r="J147" s="2"/>
      <c r="K147" s="2"/>
    </row>
    <row r="148" spans="1:11" ht="15" thickBot="1" x14ac:dyDescent="0.35">
      <c r="A148" s="56">
        <v>43628</v>
      </c>
      <c r="B148" s="57">
        <v>198.45</v>
      </c>
      <c r="C148" s="58">
        <v>-7.0000000000000001E-3</v>
      </c>
      <c r="D148" s="2"/>
      <c r="G148" s="60">
        <v>43805</v>
      </c>
      <c r="H148" s="45">
        <v>11921.5</v>
      </c>
      <c r="I148" s="61">
        <f t="shared" si="2"/>
        <v>-8.0626694780968622E-3</v>
      </c>
      <c r="J148" s="2"/>
      <c r="K148" s="2"/>
    </row>
    <row r="149" spans="1:11" ht="15" thickBot="1" x14ac:dyDescent="0.35">
      <c r="A149" s="56">
        <v>43720</v>
      </c>
      <c r="B149" s="57">
        <v>199.85</v>
      </c>
      <c r="C149" s="58">
        <v>7.1000000000000004E-3</v>
      </c>
      <c r="D149" s="2"/>
      <c r="G149" s="60">
        <v>43808</v>
      </c>
      <c r="H149" s="45">
        <v>11937.5</v>
      </c>
      <c r="I149" s="61">
        <f t="shared" si="2"/>
        <v>1.342112989137334E-3</v>
      </c>
      <c r="J149" s="2"/>
      <c r="K149" s="2"/>
    </row>
    <row r="150" spans="1:11" ht="15" thickBot="1" x14ac:dyDescent="0.35">
      <c r="A150" s="56">
        <v>43750</v>
      </c>
      <c r="B150" s="57">
        <v>197.7</v>
      </c>
      <c r="C150" s="58">
        <v>-1.0800000000000001E-2</v>
      </c>
      <c r="D150" s="2"/>
      <c r="G150" s="60">
        <v>43809</v>
      </c>
      <c r="H150" s="45">
        <v>11856.79981</v>
      </c>
      <c r="I150" s="61">
        <f t="shared" si="2"/>
        <v>-6.7602253403140633E-3</v>
      </c>
      <c r="J150" s="2"/>
      <c r="K150" s="2"/>
    </row>
    <row r="151" spans="1:11" ht="15" thickBot="1" x14ac:dyDescent="0.35">
      <c r="A151" s="56">
        <v>43781</v>
      </c>
      <c r="B151" s="57">
        <v>195.2</v>
      </c>
      <c r="C151" s="58">
        <v>-1.26E-2</v>
      </c>
      <c r="D151" s="2"/>
      <c r="G151" s="60">
        <v>43810</v>
      </c>
      <c r="H151" s="45">
        <v>11910.150390000001</v>
      </c>
      <c r="I151" s="61">
        <f t="shared" si="2"/>
        <v>4.499576686367357E-3</v>
      </c>
      <c r="J151" s="2"/>
      <c r="K151" s="2"/>
    </row>
    <row r="152" spans="1:11" ht="15" thickBot="1" x14ac:dyDescent="0.35">
      <c r="A152" s="56">
        <v>43811</v>
      </c>
      <c r="B152" s="57">
        <v>191.85</v>
      </c>
      <c r="C152" s="58">
        <v>-1.72E-2</v>
      </c>
      <c r="D152" s="2"/>
      <c r="G152" s="60">
        <v>43811</v>
      </c>
      <c r="H152" s="45">
        <v>11971.79981</v>
      </c>
      <c r="I152" s="61">
        <f t="shared" si="2"/>
        <v>5.1762083585242813E-3</v>
      </c>
      <c r="J152" s="2"/>
      <c r="K152" s="2"/>
    </row>
    <row r="153" spans="1:11" ht="15" thickBot="1" x14ac:dyDescent="0.35">
      <c r="A153" s="57" t="s">
        <v>141</v>
      </c>
      <c r="B153" s="57">
        <v>189</v>
      </c>
      <c r="C153" s="58">
        <v>-1.49E-2</v>
      </c>
      <c r="D153" s="2"/>
      <c r="G153" s="60">
        <v>43812</v>
      </c>
      <c r="H153" s="45">
        <v>12086.700199999999</v>
      </c>
      <c r="I153" s="61">
        <f t="shared" si="2"/>
        <v>9.5975869813678116E-3</v>
      </c>
      <c r="J153" s="2"/>
      <c r="K153" s="2"/>
    </row>
    <row r="154" spans="1:11" ht="15" thickBot="1" x14ac:dyDescent="0.35">
      <c r="A154" s="57" t="s">
        <v>142</v>
      </c>
      <c r="B154" s="57">
        <v>185.15</v>
      </c>
      <c r="C154" s="58">
        <v>-2.0400000000000001E-2</v>
      </c>
      <c r="D154" s="2"/>
      <c r="G154" s="60">
        <v>43815</v>
      </c>
      <c r="H154" s="45">
        <v>12053.950199999999</v>
      </c>
      <c r="I154" s="61">
        <f t="shared" si="2"/>
        <v>-2.7095898349492886E-3</v>
      </c>
      <c r="J154" s="2"/>
      <c r="K154" s="2"/>
    </row>
    <row r="155" spans="1:11" ht="15" thickBot="1" x14ac:dyDescent="0.35">
      <c r="A155" s="57" t="s">
        <v>143</v>
      </c>
      <c r="B155" s="57">
        <v>182.1</v>
      </c>
      <c r="C155" s="58">
        <v>-1.6500000000000001E-2</v>
      </c>
      <c r="D155" s="2"/>
      <c r="G155" s="60">
        <v>43816</v>
      </c>
      <c r="H155" s="45">
        <v>12165</v>
      </c>
      <c r="I155" s="61">
        <f t="shared" si="2"/>
        <v>9.2127309435874327E-3</v>
      </c>
      <c r="J155" s="2"/>
      <c r="K155" s="2"/>
    </row>
    <row r="156" spans="1:11" ht="15" thickBot="1" x14ac:dyDescent="0.35">
      <c r="A156" s="57" t="s">
        <v>144</v>
      </c>
      <c r="B156" s="57">
        <v>186.95</v>
      </c>
      <c r="C156" s="58">
        <v>2.6599999999999999E-2</v>
      </c>
      <c r="D156" s="2"/>
      <c r="G156" s="60">
        <v>43817</v>
      </c>
      <c r="H156" s="45">
        <v>12221.650390000001</v>
      </c>
      <c r="I156" s="61">
        <f t="shared" si="2"/>
        <v>4.6568343608714979E-3</v>
      </c>
      <c r="J156" s="2"/>
      <c r="K156" s="2"/>
    </row>
    <row r="157" spans="1:11" ht="15" thickBot="1" x14ac:dyDescent="0.35">
      <c r="A157" s="57" t="s">
        <v>145</v>
      </c>
      <c r="B157" s="57">
        <v>196.9</v>
      </c>
      <c r="C157" s="58">
        <v>5.3199999999999997E-2</v>
      </c>
      <c r="D157" s="2"/>
      <c r="G157" s="60">
        <v>43818</v>
      </c>
      <c r="H157" s="45">
        <v>12259.700199999999</v>
      </c>
      <c r="I157" s="61">
        <f t="shared" si="2"/>
        <v>3.1133119329882497E-3</v>
      </c>
      <c r="J157" s="2"/>
      <c r="K157" s="2"/>
    </row>
    <row r="158" spans="1:11" ht="15" thickBot="1" x14ac:dyDescent="0.35">
      <c r="A158" s="57" t="s">
        <v>146</v>
      </c>
      <c r="B158" s="57">
        <v>194.7</v>
      </c>
      <c r="C158" s="58">
        <v>-1.12E-2</v>
      </c>
      <c r="D158" s="2"/>
      <c r="G158" s="60">
        <v>43819</v>
      </c>
      <c r="H158" s="45">
        <v>12271.79981</v>
      </c>
      <c r="I158" s="61">
        <f t="shared" si="2"/>
        <v>9.8694175245817028E-4</v>
      </c>
      <c r="J158" s="2"/>
      <c r="K158" s="2"/>
    </row>
    <row r="159" spans="1:11" ht="15" thickBot="1" x14ac:dyDescent="0.35">
      <c r="A159" s="57" t="s">
        <v>147</v>
      </c>
      <c r="B159" s="57">
        <v>190.7</v>
      </c>
      <c r="C159" s="58">
        <v>-2.0500000000000001E-2</v>
      </c>
      <c r="D159" s="2"/>
      <c r="G159" s="60">
        <v>43822</v>
      </c>
      <c r="H159" s="45">
        <v>12262.75</v>
      </c>
      <c r="I159" s="61">
        <f t="shared" si="2"/>
        <v>-7.3744765561001291E-4</v>
      </c>
      <c r="J159" s="2"/>
      <c r="K159" s="2"/>
    </row>
    <row r="160" spans="1:11" ht="15" thickBot="1" x14ac:dyDescent="0.35">
      <c r="A160" s="57" t="s">
        <v>148</v>
      </c>
      <c r="B160" s="57">
        <v>193.7</v>
      </c>
      <c r="C160" s="58">
        <v>1.5699999999999999E-2</v>
      </c>
      <c r="D160" s="2"/>
      <c r="G160" s="60">
        <v>43823</v>
      </c>
      <c r="H160" s="45">
        <v>12214.54981</v>
      </c>
      <c r="I160" s="61">
        <f t="shared" si="2"/>
        <v>-3.9306183360175995E-3</v>
      </c>
      <c r="J160" s="2"/>
      <c r="K160" s="2"/>
    </row>
    <row r="161" spans="1:11" ht="15" thickBot="1" x14ac:dyDescent="0.35">
      <c r="A161" s="57" t="s">
        <v>149</v>
      </c>
      <c r="B161" s="57">
        <v>190.85</v>
      </c>
      <c r="C161" s="58">
        <v>-1.47E-2</v>
      </c>
      <c r="D161" s="2"/>
      <c r="G161" s="60">
        <v>43825</v>
      </c>
      <c r="H161" s="45">
        <v>12126.54981</v>
      </c>
      <c r="I161" s="61">
        <f t="shared" si="2"/>
        <v>-7.204522587312634E-3</v>
      </c>
      <c r="J161" s="2"/>
      <c r="K161" s="2"/>
    </row>
    <row r="162" spans="1:11" ht="15" thickBot="1" x14ac:dyDescent="0.35">
      <c r="A162" s="57" t="s">
        <v>150</v>
      </c>
      <c r="B162" s="57">
        <v>193</v>
      </c>
      <c r="C162" s="58">
        <v>1.1299999999999999E-2</v>
      </c>
      <c r="D162" s="2"/>
      <c r="G162" s="60">
        <v>43826</v>
      </c>
      <c r="H162" s="45">
        <v>12245.79981</v>
      </c>
      <c r="I162" s="61">
        <f t="shared" si="2"/>
        <v>9.833794596849188E-3</v>
      </c>
      <c r="J162" s="2"/>
      <c r="K162" s="2"/>
    </row>
    <row r="163" spans="1:11" ht="15" thickBot="1" x14ac:dyDescent="0.35">
      <c r="A163" s="57" t="s">
        <v>151</v>
      </c>
      <c r="B163" s="57">
        <v>192.5</v>
      </c>
      <c r="C163" s="58">
        <v>-2.5999999999999999E-3</v>
      </c>
      <c r="D163" s="2"/>
      <c r="G163" s="60">
        <v>43829</v>
      </c>
      <c r="H163" s="45">
        <v>12255.849609999999</v>
      </c>
      <c r="I163" s="61">
        <f t="shared" si="2"/>
        <v>8.2067322313994495E-4</v>
      </c>
      <c r="J163" s="2"/>
      <c r="K163" s="2"/>
    </row>
    <row r="164" spans="1:11" ht="15" thickBot="1" x14ac:dyDescent="0.35">
      <c r="A164" s="57" t="s">
        <v>152</v>
      </c>
      <c r="B164" s="57">
        <v>192</v>
      </c>
      <c r="C164" s="58">
        <v>-2.5999999999999999E-3</v>
      </c>
      <c r="D164" s="2"/>
      <c r="G164" s="60">
        <v>43830</v>
      </c>
      <c r="H164" s="45">
        <v>12168.450199999999</v>
      </c>
      <c r="I164" s="61">
        <f t="shared" si="2"/>
        <v>-7.1312404101864235E-3</v>
      </c>
      <c r="J164" s="2"/>
      <c r="K164" s="2"/>
    </row>
    <row r="165" spans="1:11" ht="15" thickBot="1" x14ac:dyDescent="0.35">
      <c r="A165" s="56">
        <v>43831</v>
      </c>
      <c r="B165" s="57">
        <v>197.95</v>
      </c>
      <c r="C165" s="58">
        <v>3.1E-2</v>
      </c>
      <c r="D165" s="2"/>
      <c r="G165" s="60">
        <v>43831</v>
      </c>
      <c r="H165" s="45">
        <v>12182.5</v>
      </c>
      <c r="I165" s="61">
        <f t="shared" si="2"/>
        <v>1.1546088260279141E-3</v>
      </c>
      <c r="J165" s="2"/>
      <c r="K165" s="2"/>
    </row>
    <row r="166" spans="1:11" ht="15" thickBot="1" x14ac:dyDescent="0.35">
      <c r="A166" s="56">
        <v>43862</v>
      </c>
      <c r="B166" s="57">
        <v>201.25</v>
      </c>
      <c r="C166" s="58">
        <v>1.67E-2</v>
      </c>
      <c r="D166" s="2"/>
      <c r="G166" s="60">
        <v>43832</v>
      </c>
      <c r="H166" s="45">
        <v>12282.200199999999</v>
      </c>
      <c r="I166" s="61">
        <f t="shared" si="2"/>
        <v>8.1838867227579382E-3</v>
      </c>
      <c r="J166" s="2"/>
      <c r="K166" s="2"/>
    </row>
    <row r="167" spans="1:11" ht="15" thickBot="1" x14ac:dyDescent="0.35">
      <c r="A167" s="56">
        <v>43891</v>
      </c>
      <c r="B167" s="57">
        <v>201.05</v>
      </c>
      <c r="C167" s="58">
        <v>-1E-3</v>
      </c>
      <c r="D167" s="2"/>
      <c r="G167" s="60">
        <v>43833</v>
      </c>
      <c r="H167" s="45">
        <v>12226.650390000001</v>
      </c>
      <c r="I167" s="61">
        <f t="shared" si="2"/>
        <v>-4.5227898174138303E-3</v>
      </c>
      <c r="J167" s="2"/>
      <c r="K167" s="2"/>
    </row>
    <row r="168" spans="1:11" ht="15" thickBot="1" x14ac:dyDescent="0.35">
      <c r="A168" s="56">
        <v>43983</v>
      </c>
      <c r="B168" s="57">
        <v>198.75</v>
      </c>
      <c r="C168" s="58">
        <v>-1.14E-2</v>
      </c>
      <c r="D168" s="2"/>
      <c r="G168" s="60">
        <v>43836</v>
      </c>
      <c r="H168" s="45">
        <v>11993.04981</v>
      </c>
      <c r="I168" s="61">
        <f t="shared" si="2"/>
        <v>-1.9105852588298333E-2</v>
      </c>
      <c r="J168" s="2"/>
      <c r="K168" s="2"/>
    </row>
    <row r="169" spans="1:11" ht="15" thickBot="1" x14ac:dyDescent="0.35">
      <c r="A169" s="56">
        <v>44013</v>
      </c>
      <c r="B169" s="57">
        <v>198.8</v>
      </c>
      <c r="C169" s="58">
        <v>2.9999999999999997E-4</v>
      </c>
      <c r="D169" s="2"/>
      <c r="G169" s="60">
        <v>43837</v>
      </c>
      <c r="H169" s="45">
        <v>12052.950199999999</v>
      </c>
      <c r="I169" s="61">
        <f t="shared" si="2"/>
        <v>4.9945919469167599E-3</v>
      </c>
      <c r="J169" s="2"/>
      <c r="K169" s="2"/>
    </row>
    <row r="170" spans="1:11" ht="15" thickBot="1" x14ac:dyDescent="0.35">
      <c r="A170" s="56">
        <v>44044</v>
      </c>
      <c r="B170" s="57">
        <v>195.2</v>
      </c>
      <c r="C170" s="58">
        <v>-1.8100000000000002E-2</v>
      </c>
      <c r="D170" s="2"/>
      <c r="G170" s="60">
        <v>43838</v>
      </c>
      <c r="H170" s="45">
        <v>12025.349609999999</v>
      </c>
      <c r="I170" s="61">
        <f t="shared" si="2"/>
        <v>-2.2899447473034851E-3</v>
      </c>
      <c r="J170" s="2"/>
      <c r="K170" s="2"/>
    </row>
    <row r="171" spans="1:11" ht="15" thickBot="1" x14ac:dyDescent="0.35">
      <c r="A171" s="56">
        <v>44075</v>
      </c>
      <c r="B171" s="57">
        <v>194.05</v>
      </c>
      <c r="C171" s="58">
        <v>-5.8999999999999999E-3</v>
      </c>
      <c r="D171" s="2"/>
      <c r="G171" s="60">
        <v>43839</v>
      </c>
      <c r="H171" s="45">
        <v>12215.900390000001</v>
      </c>
      <c r="I171" s="61">
        <f t="shared" si="2"/>
        <v>1.5845758017841272E-2</v>
      </c>
      <c r="J171" s="2"/>
      <c r="K171" s="2"/>
    </row>
    <row r="172" spans="1:11" ht="15" thickBot="1" x14ac:dyDescent="0.35">
      <c r="A172" s="56">
        <v>44105</v>
      </c>
      <c r="B172" s="57">
        <v>193.45</v>
      </c>
      <c r="C172" s="58">
        <v>-3.0999999999999999E-3</v>
      </c>
      <c r="D172" s="2"/>
      <c r="G172" s="60">
        <v>43840</v>
      </c>
      <c r="H172" s="45">
        <v>12256.79981</v>
      </c>
      <c r="I172" s="61">
        <f t="shared" si="2"/>
        <v>3.3480479288681142E-3</v>
      </c>
      <c r="J172" s="2"/>
      <c r="K172" s="2"/>
    </row>
    <row r="173" spans="1:11" ht="15" thickBot="1" x14ac:dyDescent="0.35">
      <c r="A173" s="57" t="s">
        <v>153</v>
      </c>
      <c r="B173" s="57">
        <v>194.1</v>
      </c>
      <c r="C173" s="58">
        <v>3.3999999999999998E-3</v>
      </c>
      <c r="D173" s="2"/>
      <c r="G173" s="60">
        <v>43843</v>
      </c>
      <c r="H173" s="45">
        <v>12329.54981</v>
      </c>
      <c r="I173" s="61">
        <f t="shared" si="2"/>
        <v>5.9354808047566987E-3</v>
      </c>
      <c r="J173" s="2"/>
      <c r="K173" s="2"/>
    </row>
    <row r="174" spans="1:11" ht="15" thickBot="1" x14ac:dyDescent="0.35">
      <c r="A174" s="57" t="s">
        <v>154</v>
      </c>
      <c r="B174" s="57">
        <v>195.75</v>
      </c>
      <c r="C174" s="58">
        <v>8.5000000000000006E-3</v>
      </c>
      <c r="D174" s="2"/>
      <c r="G174" s="60">
        <v>43844</v>
      </c>
      <c r="H174" s="45">
        <v>12362.29981</v>
      </c>
      <c r="I174" s="61">
        <f t="shared" si="2"/>
        <v>2.6562202598376938E-3</v>
      </c>
      <c r="J174" s="2"/>
      <c r="K174" s="2"/>
    </row>
    <row r="175" spans="1:11" ht="15" thickBot="1" x14ac:dyDescent="0.35">
      <c r="A175" s="57" t="s">
        <v>155</v>
      </c>
      <c r="B175" s="57">
        <v>199.25</v>
      </c>
      <c r="C175" s="58">
        <v>1.7899999999999999E-2</v>
      </c>
      <c r="D175" s="2"/>
      <c r="G175" s="60">
        <v>43845</v>
      </c>
      <c r="H175" s="45">
        <v>12343.29981</v>
      </c>
      <c r="I175" s="61">
        <f t="shared" si="2"/>
        <v>-1.5369308536451465E-3</v>
      </c>
      <c r="J175" s="2"/>
      <c r="K175" s="2"/>
    </row>
    <row r="176" spans="1:11" ht="15" thickBot="1" x14ac:dyDescent="0.35">
      <c r="A176" s="57" t="s">
        <v>156</v>
      </c>
      <c r="B176" s="57">
        <v>197.5</v>
      </c>
      <c r="C176" s="58">
        <v>-8.8000000000000005E-3</v>
      </c>
      <c r="D176" s="2"/>
      <c r="G176" s="60">
        <v>43846</v>
      </c>
      <c r="H176" s="45">
        <v>12355.5</v>
      </c>
      <c r="I176" s="61">
        <f t="shared" si="2"/>
        <v>9.8840587102277944E-4</v>
      </c>
      <c r="J176" s="2"/>
      <c r="K176" s="2"/>
    </row>
    <row r="177" spans="1:11" ht="15" thickBot="1" x14ac:dyDescent="0.35">
      <c r="A177" s="57" t="s">
        <v>157</v>
      </c>
      <c r="B177" s="57">
        <v>195.4</v>
      </c>
      <c r="C177" s="58">
        <v>-1.06E-2</v>
      </c>
      <c r="D177" s="2"/>
      <c r="G177" s="60">
        <v>43847</v>
      </c>
      <c r="H177" s="45">
        <v>12352.349609999999</v>
      </c>
      <c r="I177" s="61">
        <f t="shared" si="2"/>
        <v>-2.5497875440094742E-4</v>
      </c>
      <c r="J177" s="2"/>
      <c r="K177" s="2"/>
    </row>
    <row r="178" spans="1:11" ht="15" thickBot="1" x14ac:dyDescent="0.35">
      <c r="A178" s="57" t="s">
        <v>158</v>
      </c>
      <c r="B178" s="57">
        <v>199.8</v>
      </c>
      <c r="C178" s="58">
        <v>2.2499999999999999E-2</v>
      </c>
      <c r="D178" s="2"/>
      <c r="G178" s="60">
        <v>43850</v>
      </c>
      <c r="H178" s="45">
        <v>12224.54981</v>
      </c>
      <c r="I178" s="61">
        <f t="shared" si="2"/>
        <v>-1.0346193561145411E-2</v>
      </c>
      <c r="J178" s="2"/>
      <c r="K178" s="2"/>
    </row>
    <row r="179" spans="1:11" ht="15" thickBot="1" x14ac:dyDescent="0.35">
      <c r="A179" s="57" t="s">
        <v>159</v>
      </c>
      <c r="B179" s="57">
        <v>198.9</v>
      </c>
      <c r="C179" s="58">
        <v>-4.4999999999999997E-3</v>
      </c>
      <c r="D179" s="2"/>
      <c r="G179" s="60">
        <v>43851</v>
      </c>
      <c r="H179" s="45">
        <v>12169.849609999999</v>
      </c>
      <c r="I179" s="61">
        <f t="shared" si="2"/>
        <v>-4.474618767167593E-3</v>
      </c>
      <c r="J179" s="2"/>
      <c r="K179" s="2"/>
    </row>
    <row r="180" spans="1:11" ht="15" thickBot="1" x14ac:dyDescent="0.35">
      <c r="A180" s="57" t="s">
        <v>160</v>
      </c>
      <c r="B180" s="57">
        <v>199.3</v>
      </c>
      <c r="C180" s="58">
        <v>2E-3</v>
      </c>
      <c r="D180" s="2"/>
      <c r="G180" s="60">
        <v>43852</v>
      </c>
      <c r="H180" s="45">
        <v>12106.900390000001</v>
      </c>
      <c r="I180" s="61">
        <f t="shared" si="2"/>
        <v>-5.1725552917493145E-3</v>
      </c>
      <c r="J180" s="2"/>
      <c r="K180" s="2"/>
    </row>
    <row r="181" spans="1:11" ht="15" thickBot="1" x14ac:dyDescent="0.35">
      <c r="A181" s="57" t="s">
        <v>161</v>
      </c>
      <c r="B181" s="57">
        <v>199.5</v>
      </c>
      <c r="C181" s="58">
        <v>1E-3</v>
      </c>
      <c r="D181" s="2"/>
      <c r="G181" s="60">
        <v>43853</v>
      </c>
      <c r="H181" s="45">
        <v>12180.349609999999</v>
      </c>
      <c r="I181" s="61">
        <f t="shared" si="2"/>
        <v>6.0667237388576378E-3</v>
      </c>
      <c r="J181" s="2"/>
      <c r="K181" s="2"/>
    </row>
    <row r="182" spans="1:11" ht="15" thickBot="1" x14ac:dyDescent="0.35">
      <c r="A182" s="57" t="s">
        <v>162</v>
      </c>
      <c r="B182" s="57">
        <v>196.75</v>
      </c>
      <c r="C182" s="58">
        <v>-1.38E-2</v>
      </c>
      <c r="D182" s="2"/>
      <c r="G182" s="60">
        <v>43854</v>
      </c>
      <c r="H182" s="45">
        <v>12248.25</v>
      </c>
      <c r="I182" s="61">
        <f t="shared" si="2"/>
        <v>5.5745846526651377E-3</v>
      </c>
      <c r="J182" s="2"/>
      <c r="K182" s="2"/>
    </row>
    <row r="183" spans="1:11" ht="15" thickBot="1" x14ac:dyDescent="0.35">
      <c r="A183" s="57" t="s">
        <v>163</v>
      </c>
      <c r="B183" s="57">
        <v>195.95</v>
      </c>
      <c r="C183" s="58">
        <v>-4.1000000000000003E-3</v>
      </c>
      <c r="D183" s="2"/>
      <c r="G183" s="60">
        <v>43857</v>
      </c>
      <c r="H183" s="45">
        <v>12119</v>
      </c>
      <c r="I183" s="61">
        <f t="shared" si="2"/>
        <v>-1.0552527912150667E-2</v>
      </c>
      <c r="J183" s="2"/>
      <c r="K183" s="2"/>
    </row>
    <row r="184" spans="1:11" ht="15" thickBot="1" x14ac:dyDescent="0.35">
      <c r="A184" s="57" t="s">
        <v>164</v>
      </c>
      <c r="B184" s="57">
        <v>195.2</v>
      </c>
      <c r="C184" s="58">
        <v>-3.8E-3</v>
      </c>
      <c r="D184" s="2"/>
      <c r="G184" s="60">
        <v>43858</v>
      </c>
      <c r="H184" s="45">
        <v>12055.79981</v>
      </c>
      <c r="I184" s="61">
        <f t="shared" si="2"/>
        <v>-5.214967406551696E-3</v>
      </c>
      <c r="J184" s="2"/>
      <c r="K184" s="2"/>
    </row>
    <row r="185" spans="1:11" ht="15" thickBot="1" x14ac:dyDescent="0.35">
      <c r="A185" s="57" t="s">
        <v>165</v>
      </c>
      <c r="B185" s="57">
        <v>193.05</v>
      </c>
      <c r="C185" s="58">
        <v>-1.0999999999999999E-2</v>
      </c>
      <c r="D185" s="2"/>
      <c r="G185" s="60">
        <v>43859</v>
      </c>
      <c r="H185" s="45">
        <v>12129.5</v>
      </c>
      <c r="I185" s="61">
        <f t="shared" si="2"/>
        <v>6.113255956595065E-3</v>
      </c>
      <c r="J185" s="2"/>
      <c r="K185" s="2"/>
    </row>
    <row r="186" spans="1:11" ht="15" thickBot="1" x14ac:dyDescent="0.35">
      <c r="A186" s="57" t="s">
        <v>166</v>
      </c>
      <c r="B186" s="57">
        <v>197.9</v>
      </c>
      <c r="C186" s="58">
        <v>2.5100000000000001E-2</v>
      </c>
      <c r="D186" s="2"/>
      <c r="G186" s="60">
        <v>43860</v>
      </c>
      <c r="H186" s="45">
        <v>12035.79981</v>
      </c>
      <c r="I186" s="61">
        <f t="shared" si="2"/>
        <v>-7.7249837173831715E-3</v>
      </c>
      <c r="J186" s="2"/>
      <c r="K186" s="2"/>
    </row>
    <row r="187" spans="1:11" ht="15" thickBot="1" x14ac:dyDescent="0.35">
      <c r="A187" s="57" t="s">
        <v>167</v>
      </c>
      <c r="B187" s="57">
        <v>207.95</v>
      </c>
      <c r="C187" s="58">
        <v>5.0799999999999998E-2</v>
      </c>
      <c r="D187" s="2"/>
      <c r="G187" s="60">
        <v>43861</v>
      </c>
      <c r="H187" s="45">
        <v>11962.099609999999</v>
      </c>
      <c r="I187" s="61">
        <f t="shared" si="2"/>
        <v>-6.1234152414837428E-3</v>
      </c>
      <c r="J187" s="2"/>
      <c r="K187" s="2"/>
    </row>
    <row r="188" spans="1:11" ht="15" thickBot="1" x14ac:dyDescent="0.35">
      <c r="A188" s="56">
        <v>43892</v>
      </c>
      <c r="B188" s="57">
        <v>222.15</v>
      </c>
      <c r="C188" s="58">
        <v>6.83E-2</v>
      </c>
      <c r="D188" s="2"/>
      <c r="G188" s="60">
        <v>43864</v>
      </c>
      <c r="H188" s="45">
        <v>11707.900390000001</v>
      </c>
      <c r="I188" s="61">
        <f t="shared" si="2"/>
        <v>-2.1250384822702473E-2</v>
      </c>
      <c r="J188" s="2"/>
      <c r="K188" s="2"/>
    </row>
    <row r="189" spans="1:11" ht="15" thickBot="1" x14ac:dyDescent="0.35">
      <c r="A189" s="56">
        <v>43923</v>
      </c>
      <c r="B189" s="57">
        <v>225.75</v>
      </c>
      <c r="C189" s="58">
        <v>1.6199999999999999E-2</v>
      </c>
      <c r="D189" s="2"/>
      <c r="G189" s="60">
        <v>43865</v>
      </c>
      <c r="H189" s="45">
        <v>11979.650390000001</v>
      </c>
      <c r="I189" s="61">
        <f t="shared" si="2"/>
        <v>2.3210822687909749E-2</v>
      </c>
      <c r="J189" s="2"/>
      <c r="K189" s="2"/>
    </row>
    <row r="190" spans="1:11" ht="15" thickBot="1" x14ac:dyDescent="0.35">
      <c r="A190" s="56">
        <v>43953</v>
      </c>
      <c r="B190" s="57">
        <v>217.7</v>
      </c>
      <c r="C190" s="58">
        <v>-3.5700000000000003E-2</v>
      </c>
      <c r="D190" s="2"/>
      <c r="G190" s="60">
        <v>43866</v>
      </c>
      <c r="H190" s="45">
        <v>12089.150390000001</v>
      </c>
      <c r="I190" s="61">
        <f t="shared" si="2"/>
        <v>9.1405004683111635E-3</v>
      </c>
      <c r="J190" s="2"/>
      <c r="K190" s="2"/>
    </row>
    <row r="191" spans="1:11" ht="15" thickBot="1" x14ac:dyDescent="0.35">
      <c r="A191" s="56">
        <v>43984</v>
      </c>
      <c r="B191" s="57">
        <v>231.35</v>
      </c>
      <c r="C191" s="58">
        <v>6.2700000000000006E-2</v>
      </c>
      <c r="D191" s="2"/>
      <c r="G191" s="60">
        <v>43867</v>
      </c>
      <c r="H191" s="45">
        <v>12137.950199999999</v>
      </c>
      <c r="I191" s="61">
        <f t="shared" si="2"/>
        <v>4.0366616698197522E-3</v>
      </c>
      <c r="J191" s="2"/>
      <c r="K191" s="2"/>
    </row>
    <row r="192" spans="1:11" ht="15" thickBot="1" x14ac:dyDescent="0.35">
      <c r="A192" s="56">
        <v>44014</v>
      </c>
      <c r="B192" s="57">
        <v>236.05</v>
      </c>
      <c r="C192" s="58">
        <v>2.0299999999999999E-2</v>
      </c>
      <c r="D192" s="2"/>
      <c r="G192" s="60">
        <v>43868</v>
      </c>
      <c r="H192" s="45">
        <v>12098.349609999999</v>
      </c>
      <c r="I192" s="61">
        <f t="shared" si="2"/>
        <v>-3.2625434564725886E-3</v>
      </c>
      <c r="J192" s="2"/>
      <c r="K192" s="2"/>
    </row>
    <row r="193" spans="1:11" ht="15" thickBot="1" x14ac:dyDescent="0.35">
      <c r="A193" s="56">
        <v>44106</v>
      </c>
      <c r="B193" s="57">
        <v>246.8</v>
      </c>
      <c r="C193" s="58">
        <v>4.5499999999999999E-2</v>
      </c>
      <c r="D193" s="2"/>
      <c r="G193" s="60">
        <v>43871</v>
      </c>
      <c r="H193" s="45">
        <v>12031.5</v>
      </c>
      <c r="I193" s="61">
        <f t="shared" si="2"/>
        <v>-5.5255148144127686E-3</v>
      </c>
      <c r="J193" s="2"/>
      <c r="K193" s="2"/>
    </row>
    <row r="194" spans="1:11" ht="15" thickBot="1" x14ac:dyDescent="0.35">
      <c r="A194" s="56">
        <v>44137</v>
      </c>
      <c r="B194" s="57">
        <v>238.15</v>
      </c>
      <c r="C194" s="58">
        <v>-3.5000000000000003E-2</v>
      </c>
      <c r="D194" s="2"/>
      <c r="G194" s="60">
        <v>43872</v>
      </c>
      <c r="H194" s="45">
        <v>12107.900390000001</v>
      </c>
      <c r="I194" s="61">
        <f t="shared" si="2"/>
        <v>6.3500303370320754E-3</v>
      </c>
      <c r="J194" s="2"/>
      <c r="K194" s="2"/>
    </row>
    <row r="195" spans="1:11" ht="15" thickBot="1" x14ac:dyDescent="0.35">
      <c r="A195" s="56">
        <v>44167</v>
      </c>
      <c r="B195" s="57">
        <v>241.5</v>
      </c>
      <c r="C195" s="58">
        <v>1.41E-2</v>
      </c>
      <c r="D195" s="2"/>
      <c r="G195" s="60">
        <v>43873</v>
      </c>
      <c r="H195" s="45">
        <v>12201.200199999999</v>
      </c>
      <c r="I195" s="61">
        <f t="shared" si="2"/>
        <v>7.7056968586441954E-3</v>
      </c>
      <c r="J195" s="2"/>
      <c r="K195" s="2"/>
    </row>
    <row r="196" spans="1:11" ht="15" thickBot="1" x14ac:dyDescent="0.35">
      <c r="A196" s="57" t="s">
        <v>168</v>
      </c>
      <c r="B196" s="57">
        <v>235.55</v>
      </c>
      <c r="C196" s="58">
        <v>-2.46E-2</v>
      </c>
      <c r="D196" s="2"/>
      <c r="G196" s="60">
        <v>43874</v>
      </c>
      <c r="H196" s="45">
        <v>12174.650390000001</v>
      </c>
      <c r="I196" s="61">
        <f t="shared" ref="I196:I259" si="3">H196/H195-1</f>
        <v>-2.1759998659802715E-3</v>
      </c>
      <c r="J196" s="2"/>
      <c r="K196" s="2"/>
    </row>
    <row r="197" spans="1:11" ht="15" thickBot="1" x14ac:dyDescent="0.35">
      <c r="A197" s="57" t="s">
        <v>169</v>
      </c>
      <c r="B197" s="57">
        <v>248</v>
      </c>
      <c r="C197" s="58">
        <v>5.2900000000000003E-2</v>
      </c>
      <c r="D197" s="2"/>
      <c r="G197" s="60">
        <v>43875</v>
      </c>
      <c r="H197" s="45">
        <v>12113.450199999999</v>
      </c>
      <c r="I197" s="61">
        <f t="shared" si="3"/>
        <v>-5.0268539990495631E-3</v>
      </c>
      <c r="J197" s="2"/>
      <c r="K197" s="2"/>
    </row>
    <row r="198" spans="1:11" ht="15" thickBot="1" x14ac:dyDescent="0.35">
      <c r="A198" s="57" t="s">
        <v>170</v>
      </c>
      <c r="B198" s="57">
        <v>248.7</v>
      </c>
      <c r="C198" s="58">
        <v>2.8E-3</v>
      </c>
      <c r="D198" s="2"/>
      <c r="G198" s="60">
        <v>43878</v>
      </c>
      <c r="H198" s="45">
        <v>12045.79981</v>
      </c>
      <c r="I198" s="61">
        <f t="shared" si="3"/>
        <v>-5.5847334065070031E-3</v>
      </c>
      <c r="J198" s="2"/>
      <c r="K198" s="2"/>
    </row>
    <row r="199" spans="1:11" ht="15" thickBot="1" x14ac:dyDescent="0.35">
      <c r="A199" s="57" t="s">
        <v>171</v>
      </c>
      <c r="B199" s="57">
        <v>246.8</v>
      </c>
      <c r="C199" s="58">
        <v>-7.6E-3</v>
      </c>
      <c r="D199" s="2"/>
      <c r="G199" s="60">
        <v>43879</v>
      </c>
      <c r="H199" s="45">
        <v>11992.5</v>
      </c>
      <c r="I199" s="61">
        <f t="shared" si="3"/>
        <v>-4.42476305772177E-3</v>
      </c>
      <c r="J199" s="2"/>
      <c r="K199" s="2"/>
    </row>
    <row r="200" spans="1:11" ht="15" thickBot="1" x14ac:dyDescent="0.35">
      <c r="A200" s="57" t="s">
        <v>172</v>
      </c>
      <c r="B200" s="57">
        <v>242.55</v>
      </c>
      <c r="C200" s="58">
        <v>-1.72E-2</v>
      </c>
      <c r="D200" s="2"/>
      <c r="G200" s="60">
        <v>43880</v>
      </c>
      <c r="H200" s="45">
        <v>12125.900390000001</v>
      </c>
      <c r="I200" s="61">
        <f t="shared" si="3"/>
        <v>1.1123651448822214E-2</v>
      </c>
      <c r="J200" s="2"/>
      <c r="K200" s="2"/>
    </row>
    <row r="201" spans="1:11" ht="15" thickBot="1" x14ac:dyDescent="0.35">
      <c r="A201" s="57" t="s">
        <v>173</v>
      </c>
      <c r="B201" s="57">
        <v>240.45</v>
      </c>
      <c r="C201" s="58">
        <v>-8.6999999999999994E-3</v>
      </c>
      <c r="D201" s="2"/>
      <c r="G201" s="60">
        <v>43881</v>
      </c>
      <c r="H201" s="45">
        <v>12080.849609999999</v>
      </c>
      <c r="I201" s="61">
        <f t="shared" si="3"/>
        <v>-3.7152523566129636E-3</v>
      </c>
      <c r="J201" s="2"/>
      <c r="K201" s="2"/>
    </row>
    <row r="202" spans="1:11" ht="15" thickBot="1" x14ac:dyDescent="0.35">
      <c r="A202" s="57" t="s">
        <v>174</v>
      </c>
      <c r="B202" s="57">
        <v>245.65</v>
      </c>
      <c r="C202" s="58">
        <v>2.1600000000000001E-2</v>
      </c>
      <c r="D202" s="2"/>
      <c r="G202" s="60">
        <v>43885</v>
      </c>
      <c r="H202" s="45">
        <v>11829.400390000001</v>
      </c>
      <c r="I202" s="61">
        <f t="shared" si="3"/>
        <v>-2.0813868901394139E-2</v>
      </c>
      <c r="J202" s="2"/>
      <c r="K202" s="2"/>
    </row>
    <row r="203" spans="1:11" ht="15" thickBot="1" x14ac:dyDescent="0.35">
      <c r="A203" s="57" t="s">
        <v>175</v>
      </c>
      <c r="B203" s="57">
        <v>244.45</v>
      </c>
      <c r="C203" s="58">
        <v>-4.8999999999999998E-3</v>
      </c>
      <c r="D203" s="2"/>
      <c r="G203" s="60">
        <v>43886</v>
      </c>
      <c r="H203" s="45">
        <v>11797.900390000001</v>
      </c>
      <c r="I203" s="61">
        <f t="shared" si="3"/>
        <v>-2.6628568618429771E-3</v>
      </c>
      <c r="J203" s="2"/>
      <c r="K203" s="2"/>
    </row>
    <row r="204" spans="1:11" ht="15" thickBot="1" x14ac:dyDescent="0.35">
      <c r="A204" s="57" t="s">
        <v>176</v>
      </c>
      <c r="B204" s="57">
        <v>248.9</v>
      </c>
      <c r="C204" s="58">
        <v>1.8200000000000001E-2</v>
      </c>
      <c r="D204" s="2"/>
      <c r="G204" s="60">
        <v>43887</v>
      </c>
      <c r="H204" s="45">
        <v>11678.5</v>
      </c>
      <c r="I204" s="61">
        <f t="shared" si="3"/>
        <v>-1.0120477886150447E-2</v>
      </c>
      <c r="J204" s="2"/>
      <c r="K204" s="2"/>
    </row>
    <row r="205" spans="1:11" ht="15" thickBot="1" x14ac:dyDescent="0.35">
      <c r="A205" s="57" t="s">
        <v>177</v>
      </c>
      <c r="B205" s="57">
        <v>242.25</v>
      </c>
      <c r="C205" s="58">
        <v>-2.6700000000000002E-2</v>
      </c>
      <c r="D205" s="2"/>
      <c r="G205" s="60">
        <v>43888</v>
      </c>
      <c r="H205" s="45">
        <v>11633.29981</v>
      </c>
      <c r="I205" s="61">
        <f t="shared" si="3"/>
        <v>-3.8703763325769192E-3</v>
      </c>
      <c r="J205" s="2"/>
      <c r="K205" s="2"/>
    </row>
    <row r="206" spans="1:11" ht="15" thickBot="1" x14ac:dyDescent="0.35">
      <c r="A206" s="57" t="s">
        <v>178</v>
      </c>
      <c r="B206" s="57">
        <v>235.6</v>
      </c>
      <c r="C206" s="58">
        <v>-2.75E-2</v>
      </c>
      <c r="D206" s="2"/>
      <c r="G206" s="60">
        <v>43889</v>
      </c>
      <c r="H206" s="45">
        <v>11201.75</v>
      </c>
      <c r="I206" s="61">
        <f t="shared" si="3"/>
        <v>-3.7096079104661173E-2</v>
      </c>
      <c r="J206" s="2"/>
      <c r="K206" s="2"/>
    </row>
    <row r="207" spans="1:11" ht="15" thickBot="1" x14ac:dyDescent="0.35">
      <c r="A207" s="56">
        <v>43864</v>
      </c>
      <c r="B207" s="57">
        <v>236.4</v>
      </c>
      <c r="C207" s="58">
        <v>3.3999999999999998E-3</v>
      </c>
      <c r="D207" s="2"/>
      <c r="G207" s="60">
        <v>43892</v>
      </c>
      <c r="H207" s="45">
        <v>11132.75</v>
      </c>
      <c r="I207" s="61">
        <f t="shared" si="3"/>
        <v>-6.1597518244916882E-3</v>
      </c>
      <c r="J207" s="2"/>
      <c r="K207" s="2"/>
    </row>
    <row r="208" spans="1:11" ht="15" thickBot="1" x14ac:dyDescent="0.35">
      <c r="A208" s="56">
        <v>43893</v>
      </c>
      <c r="B208" s="57">
        <v>235.65</v>
      </c>
      <c r="C208" s="58">
        <v>-3.2000000000000002E-3</v>
      </c>
      <c r="D208" s="2"/>
      <c r="G208" s="60">
        <v>43893</v>
      </c>
      <c r="H208" s="45">
        <v>11303.29981</v>
      </c>
      <c r="I208" s="61">
        <f t="shared" si="3"/>
        <v>1.5319647885742471E-2</v>
      </c>
      <c r="J208" s="2"/>
      <c r="K208" s="2"/>
    </row>
    <row r="209" spans="1:11" ht="15" thickBot="1" x14ac:dyDescent="0.35">
      <c r="A209" s="56">
        <v>43924</v>
      </c>
      <c r="B209" s="57">
        <v>234.3</v>
      </c>
      <c r="C209" s="58">
        <v>-5.7000000000000002E-3</v>
      </c>
      <c r="D209" s="2"/>
      <c r="G209" s="60">
        <v>43894</v>
      </c>
      <c r="H209" s="45">
        <v>11251</v>
      </c>
      <c r="I209" s="61">
        <f t="shared" si="3"/>
        <v>-4.6269506143445938E-3</v>
      </c>
      <c r="J209" s="2"/>
      <c r="K209" s="2"/>
    </row>
    <row r="210" spans="1:11" ht="15" thickBot="1" x14ac:dyDescent="0.35">
      <c r="A210" s="56">
        <v>43954</v>
      </c>
      <c r="B210" s="57">
        <v>226.6</v>
      </c>
      <c r="C210" s="58">
        <v>-3.2899999999999999E-2</v>
      </c>
      <c r="D210" s="2"/>
      <c r="G210" s="60">
        <v>43895</v>
      </c>
      <c r="H210" s="45">
        <v>11269</v>
      </c>
      <c r="I210" s="61">
        <f t="shared" si="3"/>
        <v>1.5998577904186018E-3</v>
      </c>
      <c r="J210" s="2"/>
      <c r="K210" s="2"/>
    </row>
    <row r="211" spans="1:11" ht="15" thickBot="1" x14ac:dyDescent="0.35">
      <c r="A211" s="56">
        <v>43985</v>
      </c>
      <c r="B211" s="57">
        <v>229.5</v>
      </c>
      <c r="C211" s="58">
        <v>1.2800000000000001E-2</v>
      </c>
      <c r="D211" s="2"/>
      <c r="G211" s="60">
        <v>43896</v>
      </c>
      <c r="H211" s="45">
        <v>10989.450199999999</v>
      </c>
      <c r="I211" s="61">
        <f t="shared" si="3"/>
        <v>-2.4806974886857791E-2</v>
      </c>
      <c r="J211" s="2"/>
      <c r="K211" s="2"/>
    </row>
    <row r="212" spans="1:11" ht="15" thickBot="1" x14ac:dyDescent="0.35">
      <c r="A212" s="56">
        <v>44077</v>
      </c>
      <c r="B212" s="57">
        <v>225.15</v>
      </c>
      <c r="C212" s="58">
        <v>-1.9E-2</v>
      </c>
      <c r="D212" s="2"/>
      <c r="G212" s="60">
        <v>43899</v>
      </c>
      <c r="H212" s="45">
        <v>10451.450199999999</v>
      </c>
      <c r="I212" s="61">
        <f t="shared" si="3"/>
        <v>-4.8956043315069531E-2</v>
      </c>
      <c r="J212" s="2"/>
      <c r="K212" s="2"/>
    </row>
    <row r="213" spans="1:11" ht="15" thickBot="1" x14ac:dyDescent="0.35">
      <c r="A213" s="56">
        <v>44138</v>
      </c>
      <c r="B213" s="57">
        <v>227.2</v>
      </c>
      <c r="C213" s="58">
        <v>9.1000000000000004E-3</v>
      </c>
      <c r="D213" s="2"/>
      <c r="G213" s="60">
        <v>43901</v>
      </c>
      <c r="H213" s="45">
        <v>10458.400390000001</v>
      </c>
      <c r="I213" s="61">
        <f t="shared" si="3"/>
        <v>6.6499766702254881E-4</v>
      </c>
      <c r="J213" s="2"/>
      <c r="K213" s="2"/>
    </row>
    <row r="214" spans="1:11" ht="15" thickBot="1" x14ac:dyDescent="0.35">
      <c r="A214" s="56">
        <v>44168</v>
      </c>
      <c r="B214" s="57">
        <v>230.35</v>
      </c>
      <c r="C214" s="58">
        <v>1.3899999999999999E-2</v>
      </c>
      <c r="D214" s="2"/>
      <c r="G214" s="60">
        <v>43902</v>
      </c>
      <c r="H214" s="45">
        <v>9590.1503909999992</v>
      </c>
      <c r="I214" s="61">
        <f t="shared" si="3"/>
        <v>-8.3019387919991638E-2</v>
      </c>
      <c r="J214" s="2"/>
      <c r="K214" s="2"/>
    </row>
    <row r="215" spans="1:11" ht="15" thickBot="1" x14ac:dyDescent="0.35">
      <c r="A215" s="57" t="s">
        <v>179</v>
      </c>
      <c r="B215" s="57">
        <v>212.55</v>
      </c>
      <c r="C215" s="58">
        <v>-7.7299999999999994E-2</v>
      </c>
      <c r="D215" s="2"/>
      <c r="G215" s="60">
        <v>43903</v>
      </c>
      <c r="H215" s="45">
        <v>9955.2001949999994</v>
      </c>
      <c r="I215" s="61">
        <f t="shared" si="3"/>
        <v>3.8065076053717117E-2</v>
      </c>
      <c r="J215" s="2"/>
      <c r="K215" s="2"/>
    </row>
    <row r="216" spans="1:11" ht="15" thickBot="1" x14ac:dyDescent="0.35">
      <c r="A216" s="57" t="s">
        <v>180</v>
      </c>
      <c r="B216" s="57">
        <v>208.5</v>
      </c>
      <c r="C216" s="58">
        <v>-1.9099999999999999E-2</v>
      </c>
      <c r="D216" s="2"/>
      <c r="G216" s="60">
        <v>43906</v>
      </c>
      <c r="H216" s="45">
        <v>9197.4003909999992</v>
      </c>
      <c r="I216" s="61">
        <f t="shared" si="3"/>
        <v>-7.6121001000121091E-2</v>
      </c>
      <c r="J216" s="2"/>
      <c r="K216" s="2"/>
    </row>
    <row r="217" spans="1:11" ht="15" thickBot="1" x14ac:dyDescent="0.35">
      <c r="A217" s="57" t="s">
        <v>181</v>
      </c>
      <c r="B217" s="57">
        <v>194.6</v>
      </c>
      <c r="C217" s="58">
        <v>-6.6699999999999995E-2</v>
      </c>
      <c r="D217" s="2"/>
      <c r="G217" s="60">
        <v>43907</v>
      </c>
      <c r="H217" s="45">
        <v>8967.0498050000006</v>
      </c>
      <c r="I217" s="61">
        <f t="shared" si="3"/>
        <v>-2.5045184096302409E-2</v>
      </c>
      <c r="J217" s="2"/>
      <c r="K217" s="2"/>
    </row>
    <row r="218" spans="1:11" ht="15" thickBot="1" x14ac:dyDescent="0.35">
      <c r="A218" s="57" t="s">
        <v>182</v>
      </c>
      <c r="B218" s="57">
        <v>190.1</v>
      </c>
      <c r="C218" s="58">
        <v>-2.3099999999999999E-2</v>
      </c>
      <c r="D218" s="2"/>
      <c r="G218" s="60">
        <v>43908</v>
      </c>
      <c r="H218" s="45">
        <v>8468.7998050000006</v>
      </c>
      <c r="I218" s="61">
        <f t="shared" si="3"/>
        <v>-5.5564540270778617E-2</v>
      </c>
      <c r="J218" s="2"/>
      <c r="K218" s="2"/>
    </row>
    <row r="219" spans="1:11" ht="15" thickBot="1" x14ac:dyDescent="0.35">
      <c r="A219" s="57" t="s">
        <v>183</v>
      </c>
      <c r="B219" s="57">
        <v>185.95</v>
      </c>
      <c r="C219" s="58">
        <v>-2.18E-2</v>
      </c>
      <c r="D219" s="2"/>
      <c r="G219" s="60">
        <v>43909</v>
      </c>
      <c r="H219" s="45">
        <v>8263.4501949999994</v>
      </c>
      <c r="I219" s="61">
        <f t="shared" si="3"/>
        <v>-2.4247781826034265E-2</v>
      </c>
      <c r="J219" s="2"/>
      <c r="K219" s="2"/>
    </row>
    <row r="220" spans="1:11" ht="15" thickBot="1" x14ac:dyDescent="0.35">
      <c r="A220" s="57" t="s">
        <v>184</v>
      </c>
      <c r="B220" s="57">
        <v>180.5</v>
      </c>
      <c r="C220" s="58">
        <v>-2.93E-2</v>
      </c>
      <c r="D220" s="2"/>
      <c r="G220" s="60">
        <v>43910</v>
      </c>
      <c r="H220" s="45">
        <v>8745.4501949999994</v>
      </c>
      <c r="I220" s="61">
        <f t="shared" si="3"/>
        <v>5.8329146860671477E-2</v>
      </c>
      <c r="J220" s="2"/>
      <c r="K220" s="2"/>
    </row>
    <row r="221" spans="1:11" ht="15" thickBot="1" x14ac:dyDescent="0.35">
      <c r="A221" s="57" t="s">
        <v>185</v>
      </c>
      <c r="B221" s="57">
        <v>177.95</v>
      </c>
      <c r="C221" s="58">
        <v>-1.41E-2</v>
      </c>
      <c r="D221" s="2"/>
      <c r="G221" s="60">
        <v>43913</v>
      </c>
      <c r="H221" s="45">
        <v>7610.25</v>
      </c>
      <c r="I221" s="61">
        <f t="shared" si="3"/>
        <v>-0.12980466067361773</v>
      </c>
      <c r="J221" s="2"/>
      <c r="K221" s="2"/>
    </row>
    <row r="222" spans="1:11" ht="15" thickBot="1" x14ac:dyDescent="0.35">
      <c r="A222" s="57" t="s">
        <v>186</v>
      </c>
      <c r="B222" s="57">
        <v>162.5</v>
      </c>
      <c r="C222" s="58">
        <v>-8.6800000000000002E-2</v>
      </c>
      <c r="D222" s="2"/>
      <c r="G222" s="60">
        <v>43914</v>
      </c>
      <c r="H222" s="45">
        <v>7801.0498049999997</v>
      </c>
      <c r="I222" s="61">
        <f t="shared" si="3"/>
        <v>2.5071424066226422E-2</v>
      </c>
      <c r="J222" s="2"/>
      <c r="K222" s="2"/>
    </row>
    <row r="223" spans="1:11" ht="15" thickBot="1" x14ac:dyDescent="0.35">
      <c r="A223" s="57" t="s">
        <v>187</v>
      </c>
      <c r="B223" s="57">
        <v>181.35</v>
      </c>
      <c r="C223" s="58">
        <v>0.11600000000000001</v>
      </c>
      <c r="D223" s="2"/>
      <c r="G223" s="60">
        <v>43915</v>
      </c>
      <c r="H223" s="45">
        <v>8317.8496090000008</v>
      </c>
      <c r="I223" s="61">
        <f t="shared" si="3"/>
        <v>6.6247468855892055E-2</v>
      </c>
      <c r="J223" s="2"/>
      <c r="K223" s="2"/>
    </row>
    <row r="224" spans="1:11" ht="15" thickBot="1" x14ac:dyDescent="0.35">
      <c r="A224" s="57" t="s">
        <v>188</v>
      </c>
      <c r="B224" s="57">
        <v>151.75</v>
      </c>
      <c r="C224" s="58">
        <v>-0.16320000000000001</v>
      </c>
      <c r="D224" s="2"/>
      <c r="G224" s="60">
        <v>43916</v>
      </c>
      <c r="H224" s="45">
        <v>8641.4501949999994</v>
      </c>
      <c r="I224" s="61">
        <f t="shared" si="3"/>
        <v>3.8904356439657173E-2</v>
      </c>
      <c r="J224" s="2"/>
      <c r="K224" s="2"/>
    </row>
    <row r="225" spans="1:11" ht="15" thickBot="1" x14ac:dyDescent="0.35">
      <c r="A225" s="57" t="s">
        <v>189</v>
      </c>
      <c r="B225" s="57">
        <v>149.19999999999999</v>
      </c>
      <c r="C225" s="58">
        <v>-1.6799999999999999E-2</v>
      </c>
      <c r="D225" s="2"/>
      <c r="G225" s="60">
        <v>43917</v>
      </c>
      <c r="H225" s="45">
        <v>8660.25</v>
      </c>
      <c r="I225" s="61">
        <f t="shared" si="3"/>
        <v>2.175538199696847E-3</v>
      </c>
      <c r="J225" s="2"/>
      <c r="K225" s="2"/>
    </row>
    <row r="226" spans="1:11" ht="15" thickBot="1" x14ac:dyDescent="0.35">
      <c r="A226" s="57" t="s">
        <v>190</v>
      </c>
      <c r="B226" s="57">
        <v>163.69999999999999</v>
      </c>
      <c r="C226" s="58">
        <v>9.7199999999999995E-2</v>
      </c>
      <c r="D226" s="2"/>
      <c r="G226" s="60">
        <v>43920</v>
      </c>
      <c r="H226" s="45">
        <v>8281.0996090000008</v>
      </c>
      <c r="I226" s="61">
        <f t="shared" si="3"/>
        <v>-4.3780536474120169E-2</v>
      </c>
      <c r="J226" s="2"/>
      <c r="K226" s="2"/>
    </row>
    <row r="227" spans="1:11" ht="15" thickBot="1" x14ac:dyDescent="0.35">
      <c r="A227" s="57" t="s">
        <v>191</v>
      </c>
      <c r="B227" s="57">
        <v>173.45</v>
      </c>
      <c r="C227" s="58">
        <v>5.96E-2</v>
      </c>
      <c r="D227" s="2"/>
      <c r="G227" s="60">
        <v>43921</v>
      </c>
      <c r="H227" s="45">
        <v>8597.75</v>
      </c>
      <c r="I227" s="61">
        <f t="shared" si="3"/>
        <v>3.8237722760375847E-2</v>
      </c>
      <c r="J227" s="2"/>
      <c r="K227" s="2"/>
    </row>
    <row r="228" spans="1:11" ht="15" thickBot="1" x14ac:dyDescent="0.35">
      <c r="A228" s="56">
        <v>43834</v>
      </c>
      <c r="B228" s="57">
        <v>175.05</v>
      </c>
      <c r="C228" s="58">
        <v>9.1999999999999998E-3</v>
      </c>
      <c r="D228" s="2"/>
      <c r="G228" s="60">
        <v>43922</v>
      </c>
      <c r="H228" s="45">
        <v>8253.7998050000006</v>
      </c>
      <c r="I228" s="61">
        <f t="shared" si="3"/>
        <v>-4.0004675060335448E-2</v>
      </c>
      <c r="J228" s="2"/>
      <c r="K228" s="2"/>
    </row>
    <row r="229" spans="1:11" ht="15" thickBot="1" x14ac:dyDescent="0.35">
      <c r="A229" s="56">
        <v>43894</v>
      </c>
      <c r="B229" s="57">
        <v>163.9</v>
      </c>
      <c r="C229" s="58">
        <v>-6.3700000000000007E-2</v>
      </c>
      <c r="D229" s="2"/>
      <c r="G229" s="60">
        <v>43924</v>
      </c>
      <c r="H229" s="45">
        <v>8083.7998049999997</v>
      </c>
      <c r="I229" s="61">
        <f t="shared" si="3"/>
        <v>-2.0596574185991035E-2</v>
      </c>
      <c r="J229" s="2"/>
      <c r="K229" s="2"/>
    </row>
    <row r="230" spans="1:11" ht="15" thickBot="1" x14ac:dyDescent="0.35">
      <c r="A230" s="56">
        <v>44016</v>
      </c>
      <c r="B230" s="57">
        <v>179.6</v>
      </c>
      <c r="C230" s="58">
        <v>9.5799999999999996E-2</v>
      </c>
      <c r="D230" s="2"/>
      <c r="G230" s="60">
        <v>43928</v>
      </c>
      <c r="H230" s="45">
        <v>8792.2001949999994</v>
      </c>
      <c r="I230" s="61">
        <f t="shared" si="3"/>
        <v>8.7632104590447568E-2</v>
      </c>
      <c r="J230" s="2"/>
      <c r="K230" s="2"/>
    </row>
    <row r="231" spans="1:11" ht="15" thickBot="1" x14ac:dyDescent="0.35">
      <c r="A231" s="56">
        <v>44047</v>
      </c>
      <c r="B231" s="57">
        <v>177.6</v>
      </c>
      <c r="C231" s="58">
        <v>-1.11E-2</v>
      </c>
      <c r="D231" s="2"/>
      <c r="G231" s="60">
        <v>43929</v>
      </c>
      <c r="H231" s="45">
        <v>8748.75</v>
      </c>
      <c r="I231" s="61">
        <f t="shared" si="3"/>
        <v>-4.9419023721398725E-3</v>
      </c>
      <c r="J231" s="2"/>
      <c r="K231" s="2"/>
    </row>
    <row r="232" spans="1:11" ht="15" thickBot="1" x14ac:dyDescent="0.35">
      <c r="A232" s="56">
        <v>44078</v>
      </c>
      <c r="B232" s="57">
        <v>178.8</v>
      </c>
      <c r="C232" s="58">
        <v>6.7999999999999996E-3</v>
      </c>
      <c r="D232" s="2"/>
      <c r="G232" s="60">
        <v>43930</v>
      </c>
      <c r="H232" s="45">
        <v>9111.9003909999992</v>
      </c>
      <c r="I232" s="61">
        <f t="shared" si="3"/>
        <v>4.1508831661665857E-2</v>
      </c>
      <c r="J232" s="2"/>
      <c r="K232" s="2"/>
    </row>
    <row r="233" spans="1:11" ht="15" thickBot="1" x14ac:dyDescent="0.35">
      <c r="A233" s="57" t="s">
        <v>192</v>
      </c>
      <c r="B233" s="57">
        <v>177.45</v>
      </c>
      <c r="C233" s="58">
        <v>-7.6E-3</v>
      </c>
      <c r="D233" s="2"/>
      <c r="G233" s="60">
        <v>43934</v>
      </c>
      <c r="H233" s="45">
        <v>8993.8496090000008</v>
      </c>
      <c r="I233" s="61">
        <f t="shared" si="3"/>
        <v>-1.2955670818855736E-2</v>
      </c>
      <c r="J233" s="2"/>
      <c r="K233" s="2"/>
    </row>
    <row r="234" spans="1:11" ht="15" thickBot="1" x14ac:dyDescent="0.35">
      <c r="A234" s="57" t="s">
        <v>193</v>
      </c>
      <c r="B234" s="57">
        <v>183.4</v>
      </c>
      <c r="C234" s="58">
        <v>3.3500000000000002E-2</v>
      </c>
      <c r="D234" s="2"/>
      <c r="G234" s="60">
        <v>43936</v>
      </c>
      <c r="H234" s="45">
        <v>8925.2998050000006</v>
      </c>
      <c r="I234" s="61">
        <f t="shared" si="3"/>
        <v>-7.6218534865652998E-3</v>
      </c>
      <c r="J234" s="2"/>
      <c r="K234" s="2"/>
    </row>
    <row r="235" spans="1:11" ht="15" thickBot="1" x14ac:dyDescent="0.35">
      <c r="A235" s="57" t="s">
        <v>194</v>
      </c>
      <c r="B235" s="57">
        <v>185.15</v>
      </c>
      <c r="C235" s="58">
        <v>9.4999999999999998E-3</v>
      </c>
      <c r="D235" s="2"/>
      <c r="G235" s="60">
        <v>43937</v>
      </c>
      <c r="H235" s="45">
        <v>8992.7998050000006</v>
      </c>
      <c r="I235" s="61">
        <f t="shared" si="3"/>
        <v>7.562771164525639E-3</v>
      </c>
      <c r="J235" s="2"/>
      <c r="K235" s="2"/>
    </row>
    <row r="236" spans="1:11" ht="15" thickBot="1" x14ac:dyDescent="0.35">
      <c r="A236" s="57" t="s">
        <v>195</v>
      </c>
      <c r="B236" s="57">
        <v>188.6</v>
      </c>
      <c r="C236" s="58">
        <v>1.8599999999999998E-2</v>
      </c>
      <c r="D236" s="2"/>
      <c r="G236" s="60">
        <v>43938</v>
      </c>
      <c r="H236" s="45">
        <v>9266.75</v>
      </c>
      <c r="I236" s="61">
        <f t="shared" si="3"/>
        <v>3.046328184106617E-2</v>
      </c>
      <c r="J236" s="2"/>
      <c r="K236" s="2"/>
    </row>
    <row r="237" spans="1:11" ht="15" thickBot="1" x14ac:dyDescent="0.35">
      <c r="A237" s="57" t="s">
        <v>196</v>
      </c>
      <c r="B237" s="57">
        <v>185.25</v>
      </c>
      <c r="C237" s="58">
        <v>-1.78E-2</v>
      </c>
      <c r="D237" s="2"/>
      <c r="G237" s="60">
        <v>43941</v>
      </c>
      <c r="H237" s="45">
        <v>9261.8496090000008</v>
      </c>
      <c r="I237" s="61">
        <f t="shared" si="3"/>
        <v>-5.2881441713648059E-4</v>
      </c>
      <c r="J237" s="2"/>
      <c r="K237" s="2"/>
    </row>
    <row r="238" spans="1:11" ht="15" thickBot="1" x14ac:dyDescent="0.35">
      <c r="A238" s="57" t="s">
        <v>197</v>
      </c>
      <c r="B238" s="57">
        <v>186.2</v>
      </c>
      <c r="C238" s="58">
        <v>5.1000000000000004E-3</v>
      </c>
      <c r="D238" s="2"/>
      <c r="G238" s="60">
        <v>43942</v>
      </c>
      <c r="H238" s="45">
        <v>8981.4501949999994</v>
      </c>
      <c r="I238" s="61">
        <f t="shared" si="3"/>
        <v>-3.0274667138573408E-2</v>
      </c>
      <c r="J238" s="2"/>
      <c r="K238" s="2"/>
    </row>
    <row r="239" spans="1:11" ht="15" thickBot="1" x14ac:dyDescent="0.35">
      <c r="A239" s="57" t="s">
        <v>198</v>
      </c>
      <c r="B239" s="57">
        <v>186.75</v>
      </c>
      <c r="C239" s="58">
        <v>3.0000000000000001E-3</v>
      </c>
      <c r="D239" s="2"/>
      <c r="G239" s="60">
        <v>43943</v>
      </c>
      <c r="H239" s="45">
        <v>9187.2998050000006</v>
      </c>
      <c r="I239" s="61">
        <f t="shared" si="3"/>
        <v>2.2919417859111224E-2</v>
      </c>
      <c r="J239" s="2"/>
      <c r="K239" s="2"/>
    </row>
    <row r="240" spans="1:11" ht="15" thickBot="1" x14ac:dyDescent="0.35">
      <c r="A240" s="57" t="s">
        <v>199</v>
      </c>
      <c r="B240" s="57">
        <v>190.1</v>
      </c>
      <c r="C240" s="58">
        <v>1.7899999999999999E-2</v>
      </c>
      <c r="D240" s="2"/>
      <c r="G240" s="60">
        <v>43944</v>
      </c>
      <c r="H240" s="45">
        <v>9313.9003909999992</v>
      </c>
      <c r="I240" s="61">
        <f t="shared" si="3"/>
        <v>1.3779955883348682E-2</v>
      </c>
      <c r="J240" s="2"/>
      <c r="K240" s="2"/>
    </row>
    <row r="241" spans="1:11" ht="15" thickBot="1" x14ac:dyDescent="0.35">
      <c r="A241" s="57" t="s">
        <v>200</v>
      </c>
      <c r="B241" s="57">
        <v>185.8</v>
      </c>
      <c r="C241" s="58">
        <v>-2.2599999999999999E-2</v>
      </c>
      <c r="D241" s="2"/>
      <c r="G241" s="60">
        <v>43945</v>
      </c>
      <c r="H241" s="45">
        <v>9154.4003909999992</v>
      </c>
      <c r="I241" s="61">
        <f t="shared" si="3"/>
        <v>-1.7124941571645347E-2</v>
      </c>
      <c r="J241" s="2"/>
      <c r="K241" s="2"/>
    </row>
    <row r="242" spans="1:11" ht="15" thickBot="1" x14ac:dyDescent="0.35">
      <c r="A242" s="57" t="s">
        <v>201</v>
      </c>
      <c r="B242" s="57">
        <v>188.7</v>
      </c>
      <c r="C242" s="58">
        <v>1.5599999999999999E-2</v>
      </c>
      <c r="D242" s="2"/>
      <c r="G242" s="60">
        <v>43948</v>
      </c>
      <c r="H242" s="45">
        <v>9282.2998050000006</v>
      </c>
      <c r="I242" s="61">
        <f t="shared" si="3"/>
        <v>1.3971358968059011E-2</v>
      </c>
      <c r="J242" s="2"/>
      <c r="K242" s="2"/>
    </row>
    <row r="243" spans="1:11" ht="15" thickBot="1" x14ac:dyDescent="0.35">
      <c r="A243" s="57" t="s">
        <v>202</v>
      </c>
      <c r="B243" s="57">
        <v>194.25</v>
      </c>
      <c r="C243" s="58">
        <v>2.9399999999999999E-2</v>
      </c>
      <c r="D243" s="2"/>
      <c r="G243" s="60">
        <v>43949</v>
      </c>
      <c r="H243" s="45">
        <v>9380.9003909999992</v>
      </c>
      <c r="I243" s="61">
        <f t="shared" si="3"/>
        <v>1.062243065526558E-2</v>
      </c>
      <c r="J243" s="2"/>
      <c r="K243" s="2"/>
    </row>
    <row r="244" spans="1:11" ht="15" thickBot="1" x14ac:dyDescent="0.35">
      <c r="A244" s="57" t="s">
        <v>203</v>
      </c>
      <c r="B244" s="57">
        <v>190.9</v>
      </c>
      <c r="C244" s="58">
        <v>-1.72E-2</v>
      </c>
      <c r="D244" s="2"/>
      <c r="G244" s="60">
        <v>43950</v>
      </c>
      <c r="H244" s="45">
        <v>9553.3496090000008</v>
      </c>
      <c r="I244" s="61">
        <f t="shared" si="3"/>
        <v>1.838301344351212E-2</v>
      </c>
      <c r="J244" s="2"/>
      <c r="K244" s="2"/>
    </row>
    <row r="245" spans="1:11" ht="15" thickBot="1" x14ac:dyDescent="0.35">
      <c r="A245" s="57" t="s">
        <v>204</v>
      </c>
      <c r="B245" s="57">
        <v>187.2</v>
      </c>
      <c r="C245" s="58">
        <v>-1.9400000000000001E-2</v>
      </c>
      <c r="D245" s="2"/>
      <c r="G245" s="60">
        <v>43951</v>
      </c>
      <c r="H245" s="45">
        <v>9859.9003909999992</v>
      </c>
      <c r="I245" s="61">
        <f t="shared" si="3"/>
        <v>3.208830353190506E-2</v>
      </c>
      <c r="J245" s="2"/>
      <c r="K245" s="2"/>
    </row>
    <row r="246" spans="1:11" ht="15" thickBot="1" x14ac:dyDescent="0.35">
      <c r="A246" s="56">
        <v>43926</v>
      </c>
      <c r="B246" s="57">
        <v>191.25</v>
      </c>
      <c r="C246" s="58">
        <v>2.1600000000000001E-2</v>
      </c>
      <c r="D246" s="2"/>
      <c r="G246" s="60">
        <v>43955</v>
      </c>
      <c r="H246" s="45">
        <v>9293.5</v>
      </c>
      <c r="I246" s="61">
        <f t="shared" si="3"/>
        <v>-5.744483904898301E-2</v>
      </c>
      <c r="J246" s="2"/>
      <c r="K246" s="2"/>
    </row>
    <row r="247" spans="1:11" ht="15" thickBot="1" x14ac:dyDescent="0.35">
      <c r="A247" s="56">
        <v>43956</v>
      </c>
      <c r="B247" s="57">
        <v>192.5</v>
      </c>
      <c r="C247" s="58">
        <v>6.4999999999999997E-3</v>
      </c>
      <c r="D247" s="2"/>
      <c r="G247" s="60">
        <v>43956</v>
      </c>
      <c r="H247" s="45">
        <v>9205.5996090000008</v>
      </c>
      <c r="I247" s="61">
        <f t="shared" si="3"/>
        <v>-9.4582655619518397E-3</v>
      </c>
      <c r="J247" s="2"/>
      <c r="K247" s="2"/>
    </row>
    <row r="248" spans="1:11" ht="15" thickBot="1" x14ac:dyDescent="0.35">
      <c r="A248" s="56">
        <v>43987</v>
      </c>
      <c r="B248" s="57">
        <v>192.95</v>
      </c>
      <c r="C248" s="58">
        <v>2.3E-3</v>
      </c>
      <c r="D248" s="2"/>
      <c r="G248" s="60">
        <v>43957</v>
      </c>
      <c r="H248" s="45">
        <v>9270.9003909999992</v>
      </c>
      <c r="I248" s="61">
        <f t="shared" si="3"/>
        <v>7.0935935488825042E-3</v>
      </c>
      <c r="J248" s="2"/>
      <c r="K248" s="2"/>
    </row>
    <row r="249" spans="1:11" ht="15" thickBot="1" x14ac:dyDescent="0.35">
      <c r="A249" s="56">
        <v>44017</v>
      </c>
      <c r="B249" s="57">
        <v>188.3</v>
      </c>
      <c r="C249" s="58">
        <v>-2.41E-2</v>
      </c>
      <c r="D249" s="2"/>
      <c r="G249" s="60">
        <v>43958</v>
      </c>
      <c r="H249" s="45">
        <v>9199.0498050000006</v>
      </c>
      <c r="I249" s="61">
        <f t="shared" si="3"/>
        <v>-7.7501195104792142E-3</v>
      </c>
      <c r="J249" s="2"/>
      <c r="K249" s="2"/>
    </row>
    <row r="250" spans="1:11" ht="15" thickBot="1" x14ac:dyDescent="0.35">
      <c r="A250" s="56">
        <v>44048</v>
      </c>
      <c r="B250" s="57">
        <v>187.05</v>
      </c>
      <c r="C250" s="58">
        <v>-6.6E-3</v>
      </c>
      <c r="D250" s="2"/>
      <c r="G250" s="60">
        <v>43959</v>
      </c>
      <c r="H250" s="45">
        <v>9251.5</v>
      </c>
      <c r="I250" s="61">
        <f t="shared" si="3"/>
        <v>5.7016970352188334E-3</v>
      </c>
      <c r="J250" s="2"/>
      <c r="K250" s="2"/>
    </row>
    <row r="251" spans="1:11" ht="15" thickBot="1" x14ac:dyDescent="0.35">
      <c r="A251" s="56">
        <v>44140</v>
      </c>
      <c r="B251" s="57">
        <v>189.65</v>
      </c>
      <c r="C251" s="58">
        <v>1.3899999999999999E-2</v>
      </c>
      <c r="D251" s="2"/>
      <c r="G251" s="60">
        <v>43962</v>
      </c>
      <c r="H251" s="45">
        <v>9239.2001949999994</v>
      </c>
      <c r="I251" s="61">
        <f t="shared" si="3"/>
        <v>-1.3294930551802642E-3</v>
      </c>
      <c r="J251" s="2"/>
      <c r="K251" s="2"/>
    </row>
    <row r="252" spans="1:11" ht="15" thickBot="1" x14ac:dyDescent="0.35">
      <c r="A252" s="56">
        <v>44170</v>
      </c>
      <c r="B252" s="57">
        <v>185.55</v>
      </c>
      <c r="C252" s="58">
        <v>-2.1600000000000001E-2</v>
      </c>
      <c r="D252" s="2"/>
      <c r="G252" s="60">
        <v>43963</v>
      </c>
      <c r="H252" s="45">
        <v>9196.5498050000006</v>
      </c>
      <c r="I252" s="61">
        <f t="shared" si="3"/>
        <v>-4.6162426508605803E-3</v>
      </c>
      <c r="J252" s="2"/>
      <c r="K252" s="2"/>
    </row>
    <row r="253" spans="1:11" ht="15" thickBot="1" x14ac:dyDescent="0.35">
      <c r="A253" s="57" t="s">
        <v>205</v>
      </c>
      <c r="B253" s="57">
        <v>187.1</v>
      </c>
      <c r="C253" s="58">
        <v>8.3999999999999995E-3</v>
      </c>
      <c r="D253" s="2"/>
      <c r="G253" s="60">
        <v>43964</v>
      </c>
      <c r="H253" s="45">
        <v>9383.5498050000006</v>
      </c>
      <c r="I253" s="61">
        <f t="shared" si="3"/>
        <v>2.0333712529706727E-2</v>
      </c>
      <c r="J253" s="2"/>
      <c r="K253" s="2"/>
    </row>
    <row r="254" spans="1:11" ht="15" thickBot="1" x14ac:dyDescent="0.35">
      <c r="A254" s="57" t="s">
        <v>206</v>
      </c>
      <c r="B254" s="57">
        <v>190.15</v>
      </c>
      <c r="C254" s="58">
        <v>1.6299999999999999E-2</v>
      </c>
      <c r="D254" s="2"/>
      <c r="G254" s="60">
        <v>43965</v>
      </c>
      <c r="H254" s="45">
        <v>9142.75</v>
      </c>
      <c r="I254" s="61">
        <f t="shared" si="3"/>
        <v>-2.5661909405723105E-2</v>
      </c>
      <c r="J254" s="2"/>
      <c r="K254" s="2"/>
    </row>
    <row r="255" spans="1:11" ht="15" thickBot="1" x14ac:dyDescent="0.35">
      <c r="A255" s="57" t="s">
        <v>207</v>
      </c>
      <c r="B255" s="57">
        <v>190.8</v>
      </c>
      <c r="C255" s="58">
        <v>3.3999999999999998E-3</v>
      </c>
      <c r="D255" s="2"/>
      <c r="G255" s="60">
        <v>43966</v>
      </c>
      <c r="H255" s="45">
        <v>9136.8496090000008</v>
      </c>
      <c r="I255" s="61">
        <f t="shared" si="3"/>
        <v>-6.4536282847060811E-4</v>
      </c>
      <c r="J255" s="2"/>
      <c r="K255" s="2"/>
    </row>
    <row r="256" spans="1:11" ht="15" thickBot="1" x14ac:dyDescent="0.35">
      <c r="A256" s="57" t="s">
        <v>208</v>
      </c>
      <c r="B256" s="57">
        <v>189</v>
      </c>
      <c r="C256" s="58">
        <v>-9.4000000000000004E-3</v>
      </c>
      <c r="D256" s="2"/>
      <c r="G256" s="60">
        <v>43969</v>
      </c>
      <c r="H256" s="45">
        <v>8823.25</v>
      </c>
      <c r="I256" s="61">
        <f t="shared" si="3"/>
        <v>-3.4322509663626044E-2</v>
      </c>
      <c r="J256" s="2"/>
      <c r="K256" s="2"/>
    </row>
    <row r="257" spans="1:11" ht="15" thickBot="1" x14ac:dyDescent="0.35">
      <c r="A257" s="57" t="s">
        <v>209</v>
      </c>
      <c r="B257" s="57">
        <v>187.4</v>
      </c>
      <c r="C257" s="58">
        <v>-8.5000000000000006E-3</v>
      </c>
      <c r="D257" s="2"/>
      <c r="G257" s="60">
        <v>43970</v>
      </c>
      <c r="H257" s="45">
        <v>8879.0996090000008</v>
      </c>
      <c r="I257" s="61">
        <f t="shared" si="3"/>
        <v>6.3298227977219845E-3</v>
      </c>
      <c r="J257" s="2"/>
      <c r="K257" s="2"/>
    </row>
    <row r="258" spans="1:11" ht="15" thickBot="1" x14ac:dyDescent="0.35">
      <c r="A258" s="57" t="s">
        <v>210</v>
      </c>
      <c r="B258" s="57">
        <v>188.05</v>
      </c>
      <c r="C258" s="58">
        <v>3.5000000000000001E-3</v>
      </c>
      <c r="D258" s="2"/>
      <c r="G258" s="60">
        <v>43971</v>
      </c>
      <c r="H258" s="45">
        <v>9066.5498050000006</v>
      </c>
      <c r="I258" s="61">
        <f t="shared" si="3"/>
        <v>2.1111396904478497E-2</v>
      </c>
      <c r="J258" s="2"/>
      <c r="K258" s="2"/>
    </row>
    <row r="259" spans="1:11" ht="15" thickBot="1" x14ac:dyDescent="0.35">
      <c r="A259" s="57" t="s">
        <v>211</v>
      </c>
      <c r="B259" s="57">
        <v>185.1</v>
      </c>
      <c r="C259" s="58">
        <v>-1.5699999999999999E-2</v>
      </c>
      <c r="D259" s="2"/>
      <c r="G259" s="60">
        <v>43972</v>
      </c>
      <c r="H259" s="45">
        <v>9106.25</v>
      </c>
      <c r="I259" s="61">
        <f t="shared" si="3"/>
        <v>4.3787544163829129E-3</v>
      </c>
      <c r="J259" s="2"/>
      <c r="K259" s="2"/>
    </row>
    <row r="260" spans="1:11" ht="15" thickBot="1" x14ac:dyDescent="0.35">
      <c r="A260" s="57" t="s">
        <v>212</v>
      </c>
      <c r="B260" s="57">
        <v>182.55</v>
      </c>
      <c r="C260" s="58">
        <v>-1.38E-2</v>
      </c>
      <c r="D260" s="2"/>
      <c r="G260" s="60">
        <v>43973</v>
      </c>
      <c r="H260" s="45">
        <v>9039.25</v>
      </c>
      <c r="I260" s="61">
        <f t="shared" ref="I260:I323" si="4">H260/H259-1</f>
        <v>-7.3575840768702605E-3</v>
      </c>
      <c r="J260" s="2"/>
      <c r="K260" s="2"/>
    </row>
    <row r="261" spans="1:11" ht="15" thickBot="1" x14ac:dyDescent="0.35">
      <c r="A261" s="57" t="s">
        <v>213</v>
      </c>
      <c r="B261" s="57">
        <v>180.25</v>
      </c>
      <c r="C261" s="58">
        <v>-1.26E-2</v>
      </c>
      <c r="D261" s="2"/>
      <c r="G261" s="60">
        <v>43977</v>
      </c>
      <c r="H261" s="45">
        <v>9029.0498050000006</v>
      </c>
      <c r="I261" s="61">
        <f t="shared" si="4"/>
        <v>-1.1284337749259965E-3</v>
      </c>
      <c r="J261" s="2"/>
      <c r="K261" s="2"/>
    </row>
    <row r="262" spans="1:11" ht="15" thickBot="1" x14ac:dyDescent="0.35">
      <c r="A262" s="57" t="s">
        <v>214</v>
      </c>
      <c r="B262" s="57">
        <v>178.9</v>
      </c>
      <c r="C262" s="58">
        <v>-7.4999999999999997E-3</v>
      </c>
      <c r="D262" s="2"/>
      <c r="G262" s="60">
        <v>43978</v>
      </c>
      <c r="H262" s="45">
        <v>9314.9501949999994</v>
      </c>
      <c r="I262" s="61">
        <f t="shared" si="4"/>
        <v>3.1664504701444551E-2</v>
      </c>
      <c r="J262" s="2"/>
      <c r="K262" s="2"/>
    </row>
    <row r="263" spans="1:11" ht="15" thickBot="1" x14ac:dyDescent="0.35">
      <c r="A263" s="57" t="s">
        <v>215</v>
      </c>
      <c r="B263" s="57">
        <v>176.85</v>
      </c>
      <c r="C263" s="58">
        <v>-1.15E-2</v>
      </c>
      <c r="D263" s="2"/>
      <c r="G263" s="60">
        <v>43979</v>
      </c>
      <c r="H263" s="45">
        <v>9490.0996090000008</v>
      </c>
      <c r="I263" s="61">
        <f t="shared" si="4"/>
        <v>1.8803043530390084E-2</v>
      </c>
      <c r="J263" s="2"/>
      <c r="K263" s="2"/>
    </row>
    <row r="264" spans="1:11" ht="15" thickBot="1" x14ac:dyDescent="0.35">
      <c r="A264" s="57" t="s">
        <v>216</v>
      </c>
      <c r="B264" s="57">
        <v>175.25</v>
      </c>
      <c r="C264" s="58">
        <v>-8.9999999999999993E-3</v>
      </c>
      <c r="D264" s="2"/>
      <c r="G264" s="60">
        <v>43980</v>
      </c>
      <c r="H264" s="45">
        <v>9580.2998050000006</v>
      </c>
      <c r="I264" s="61">
        <f t="shared" si="4"/>
        <v>9.5046627239252501E-3</v>
      </c>
      <c r="J264" s="2"/>
      <c r="K264" s="2"/>
    </row>
    <row r="265" spans="1:11" ht="15" thickBot="1" x14ac:dyDescent="0.35">
      <c r="A265" s="56">
        <v>43836</v>
      </c>
      <c r="B265" s="57">
        <v>183.15</v>
      </c>
      <c r="C265" s="58">
        <v>4.5100000000000001E-2</v>
      </c>
      <c r="D265" s="2"/>
      <c r="G265" s="60">
        <v>43983</v>
      </c>
      <c r="H265" s="45">
        <v>9826.1503909999992</v>
      </c>
      <c r="I265" s="61">
        <f t="shared" si="4"/>
        <v>2.5662097325147126E-2</v>
      </c>
      <c r="J265" s="2"/>
      <c r="K265" s="2"/>
    </row>
    <row r="266" spans="1:11" ht="15" thickBot="1" x14ac:dyDescent="0.35">
      <c r="A266" s="56">
        <v>43867</v>
      </c>
      <c r="B266" s="57">
        <v>196.65</v>
      </c>
      <c r="C266" s="58">
        <v>7.3700000000000002E-2</v>
      </c>
      <c r="D266" s="2"/>
      <c r="G266" s="60">
        <v>43984</v>
      </c>
      <c r="H266" s="45">
        <v>9979.0996090000008</v>
      </c>
      <c r="I266" s="61">
        <f t="shared" si="4"/>
        <v>1.556552789382204E-2</v>
      </c>
      <c r="J266" s="2"/>
      <c r="K266" s="2"/>
    </row>
    <row r="267" spans="1:11" ht="15" thickBot="1" x14ac:dyDescent="0.35">
      <c r="A267" s="56">
        <v>43896</v>
      </c>
      <c r="B267" s="57">
        <v>212.1</v>
      </c>
      <c r="C267" s="58">
        <v>7.8600000000000003E-2</v>
      </c>
      <c r="D267" s="2"/>
      <c r="G267" s="60">
        <v>43985</v>
      </c>
      <c r="H267" s="45">
        <v>10061.54981</v>
      </c>
      <c r="I267" s="61">
        <f t="shared" si="4"/>
        <v>8.2622886062424516E-3</v>
      </c>
      <c r="J267" s="2"/>
      <c r="K267" s="2"/>
    </row>
    <row r="268" spans="1:11" ht="15" thickBot="1" x14ac:dyDescent="0.35">
      <c r="A268" s="56">
        <v>43927</v>
      </c>
      <c r="B268" s="57">
        <v>209.15</v>
      </c>
      <c r="C268" s="58">
        <v>-1.3899999999999999E-2</v>
      </c>
      <c r="D268" s="2"/>
      <c r="G268" s="60">
        <v>43986</v>
      </c>
      <c r="H268" s="45">
        <v>10029.099609999999</v>
      </c>
      <c r="I268" s="61">
        <f t="shared" si="4"/>
        <v>-3.2251691451896658E-3</v>
      </c>
      <c r="J268" s="2"/>
      <c r="K268" s="2"/>
    </row>
    <row r="269" spans="1:11" ht="15" thickBot="1" x14ac:dyDescent="0.35">
      <c r="A269" s="56">
        <v>43957</v>
      </c>
      <c r="B269" s="57">
        <v>204.85</v>
      </c>
      <c r="C269" s="58">
        <v>-2.06E-2</v>
      </c>
      <c r="D269" s="2"/>
      <c r="G269" s="60">
        <v>43987</v>
      </c>
      <c r="H269" s="45">
        <v>10142.150390000001</v>
      </c>
      <c r="I269" s="61">
        <f t="shared" si="4"/>
        <v>1.1272276116121027E-2</v>
      </c>
      <c r="J269" s="2"/>
      <c r="K269" s="2"/>
    </row>
    <row r="270" spans="1:11" ht="15" thickBot="1" x14ac:dyDescent="0.35">
      <c r="A270" s="56">
        <v>44049</v>
      </c>
      <c r="B270" s="57">
        <v>206.95</v>
      </c>
      <c r="C270" s="58">
        <v>1.03E-2</v>
      </c>
      <c r="D270" s="2"/>
      <c r="G270" s="60">
        <v>43990</v>
      </c>
      <c r="H270" s="45">
        <v>10167.450199999999</v>
      </c>
      <c r="I270" s="61">
        <f t="shared" si="4"/>
        <v>2.4945212826801288E-3</v>
      </c>
      <c r="J270" s="2"/>
      <c r="K270" s="2"/>
    </row>
    <row r="271" spans="1:11" ht="15" thickBot="1" x14ac:dyDescent="0.35">
      <c r="A271" s="56">
        <v>44080</v>
      </c>
      <c r="B271" s="57">
        <v>208.4</v>
      </c>
      <c r="C271" s="58">
        <v>7.0000000000000001E-3</v>
      </c>
      <c r="D271" s="2"/>
      <c r="G271" s="60">
        <v>43991</v>
      </c>
      <c r="H271" s="45">
        <v>10046.650390000001</v>
      </c>
      <c r="I271" s="61">
        <f t="shared" si="4"/>
        <v>-1.1881032867020913E-2</v>
      </c>
      <c r="J271" s="2"/>
      <c r="K271" s="2"/>
    </row>
    <row r="272" spans="1:11" ht="15" thickBot="1" x14ac:dyDescent="0.35">
      <c r="A272" s="56">
        <v>44110</v>
      </c>
      <c r="B272" s="57">
        <v>216.65</v>
      </c>
      <c r="C272" s="58">
        <v>3.9600000000000003E-2</v>
      </c>
      <c r="D272" s="2"/>
      <c r="G272" s="60">
        <v>43992</v>
      </c>
      <c r="H272" s="45">
        <v>10116.150390000001</v>
      </c>
      <c r="I272" s="61">
        <f t="shared" si="4"/>
        <v>6.9177285266317501E-3</v>
      </c>
      <c r="J272" s="2"/>
      <c r="K272" s="2"/>
    </row>
    <row r="273" spans="1:11" ht="15" thickBot="1" x14ac:dyDescent="0.35">
      <c r="A273" s="56">
        <v>44141</v>
      </c>
      <c r="B273" s="57">
        <v>222.9</v>
      </c>
      <c r="C273" s="58">
        <v>2.8799999999999999E-2</v>
      </c>
      <c r="D273" s="2"/>
      <c r="G273" s="60">
        <v>43993</v>
      </c>
      <c r="H273" s="45">
        <v>9902</v>
      </c>
      <c r="I273" s="61">
        <f t="shared" si="4"/>
        <v>-2.1169158399591659E-2</v>
      </c>
      <c r="J273" s="2"/>
      <c r="K273" s="2"/>
    </row>
    <row r="274" spans="1:11" ht="15" thickBot="1" x14ac:dyDescent="0.35">
      <c r="A274" s="56">
        <v>44171</v>
      </c>
      <c r="B274" s="57">
        <v>227.45</v>
      </c>
      <c r="C274" s="58">
        <v>2.0400000000000001E-2</v>
      </c>
      <c r="D274" s="2"/>
      <c r="G274" s="60">
        <v>43994</v>
      </c>
      <c r="H274" s="45">
        <v>9972.9003909999992</v>
      </c>
      <c r="I274" s="61">
        <f t="shared" si="4"/>
        <v>7.1602091496667519E-3</v>
      </c>
      <c r="J274" s="2"/>
      <c r="K274" s="2"/>
    </row>
    <row r="275" spans="1:11" ht="15" thickBot="1" x14ac:dyDescent="0.35">
      <c r="A275" s="57" t="s">
        <v>217</v>
      </c>
      <c r="B275" s="57">
        <v>223.55</v>
      </c>
      <c r="C275" s="58">
        <v>-1.7100000000000001E-2</v>
      </c>
      <c r="D275" s="2"/>
      <c r="G275" s="60">
        <v>43997</v>
      </c>
      <c r="H275" s="45">
        <v>9813.7001949999994</v>
      </c>
      <c r="I275" s="61">
        <f t="shared" si="4"/>
        <v>-1.596327946318099E-2</v>
      </c>
      <c r="J275" s="2"/>
      <c r="K275" s="2"/>
    </row>
    <row r="276" spans="1:11" ht="15" thickBot="1" x14ac:dyDescent="0.35">
      <c r="A276" s="57" t="s">
        <v>218</v>
      </c>
      <c r="B276" s="57">
        <v>229.55</v>
      </c>
      <c r="C276" s="58">
        <v>2.6800000000000001E-2</v>
      </c>
      <c r="D276" s="2"/>
      <c r="G276" s="60">
        <v>43998</v>
      </c>
      <c r="H276" s="45">
        <v>9914</v>
      </c>
      <c r="I276" s="61">
        <f t="shared" si="4"/>
        <v>1.0220386093626743E-2</v>
      </c>
      <c r="J276" s="2"/>
      <c r="K276" s="2"/>
    </row>
    <row r="277" spans="1:11" ht="15" thickBot="1" x14ac:dyDescent="0.35">
      <c r="A277" s="57" t="s">
        <v>219</v>
      </c>
      <c r="B277" s="57">
        <v>228.75</v>
      </c>
      <c r="C277" s="58">
        <v>-3.5000000000000001E-3</v>
      </c>
      <c r="D277" s="2"/>
      <c r="G277" s="60">
        <v>43999</v>
      </c>
      <c r="H277" s="45">
        <v>9881.1503909999992</v>
      </c>
      <c r="I277" s="61">
        <f t="shared" si="4"/>
        <v>-3.3134566269922283E-3</v>
      </c>
      <c r="J277" s="2"/>
      <c r="K277" s="2"/>
    </row>
    <row r="278" spans="1:11" ht="15" thickBot="1" x14ac:dyDescent="0.35">
      <c r="A278" s="57" t="s">
        <v>220</v>
      </c>
      <c r="B278" s="57">
        <v>227.65</v>
      </c>
      <c r="C278" s="58">
        <v>-4.7999999999999996E-3</v>
      </c>
      <c r="D278" s="2"/>
      <c r="G278" s="60">
        <v>44000</v>
      </c>
      <c r="H278" s="45">
        <v>10091.650390000001</v>
      </c>
      <c r="I278" s="61">
        <f t="shared" si="4"/>
        <v>2.1303187449887462E-2</v>
      </c>
      <c r="J278" s="2"/>
      <c r="K278" s="2"/>
    </row>
    <row r="279" spans="1:11" ht="15" thickBot="1" x14ac:dyDescent="0.35">
      <c r="A279" s="57" t="s">
        <v>221</v>
      </c>
      <c r="B279" s="57">
        <v>231.35</v>
      </c>
      <c r="C279" s="58">
        <v>1.6299999999999999E-2</v>
      </c>
      <c r="D279" s="2"/>
      <c r="G279" s="60">
        <v>44001</v>
      </c>
      <c r="H279" s="45">
        <v>10244.400390000001</v>
      </c>
      <c r="I279" s="61">
        <f t="shared" si="4"/>
        <v>1.5136275445229774E-2</v>
      </c>
      <c r="J279" s="2"/>
      <c r="K279" s="2"/>
    </row>
    <row r="280" spans="1:11" ht="15" thickBot="1" x14ac:dyDescent="0.35">
      <c r="A280" s="57" t="s">
        <v>222</v>
      </c>
      <c r="B280" s="57">
        <v>239.05</v>
      </c>
      <c r="C280" s="58">
        <v>3.3300000000000003E-2</v>
      </c>
      <c r="D280" s="2"/>
      <c r="G280" s="60">
        <v>44004</v>
      </c>
      <c r="H280" s="45">
        <v>10311.200199999999</v>
      </c>
      <c r="I280" s="61">
        <f t="shared" si="4"/>
        <v>6.520616869407414E-3</v>
      </c>
      <c r="J280" s="2"/>
      <c r="K280" s="2"/>
    </row>
    <row r="281" spans="1:11" ht="15" thickBot="1" x14ac:dyDescent="0.35">
      <c r="A281" s="57" t="s">
        <v>223</v>
      </c>
      <c r="B281" s="57">
        <v>238.5</v>
      </c>
      <c r="C281" s="58">
        <v>-2.3E-3</v>
      </c>
      <c r="D281" s="2"/>
      <c r="G281" s="60">
        <v>44005</v>
      </c>
      <c r="H281" s="45">
        <v>10471</v>
      </c>
      <c r="I281" s="61">
        <f t="shared" si="4"/>
        <v>1.5497691529643642E-2</v>
      </c>
      <c r="J281" s="2"/>
      <c r="K281" s="2"/>
    </row>
    <row r="282" spans="1:11" ht="15" thickBot="1" x14ac:dyDescent="0.35">
      <c r="A282" s="57" t="s">
        <v>224</v>
      </c>
      <c r="B282" s="57">
        <v>243.85</v>
      </c>
      <c r="C282" s="58">
        <v>2.24E-2</v>
      </c>
      <c r="D282" s="2"/>
      <c r="G282" s="60">
        <v>44006</v>
      </c>
      <c r="H282" s="45">
        <v>10305.29981</v>
      </c>
      <c r="I282" s="61">
        <f t="shared" si="4"/>
        <v>-1.5824676726196141E-2</v>
      </c>
      <c r="J282" s="2"/>
      <c r="K282" s="2"/>
    </row>
    <row r="283" spans="1:11" ht="15" thickBot="1" x14ac:dyDescent="0.35">
      <c r="A283" s="57" t="s">
        <v>225</v>
      </c>
      <c r="B283" s="57">
        <v>248.35</v>
      </c>
      <c r="C283" s="58">
        <v>1.8499999999999999E-2</v>
      </c>
      <c r="D283" s="2"/>
      <c r="G283" s="60">
        <v>44007</v>
      </c>
      <c r="H283" s="45">
        <v>10288.900390000001</v>
      </c>
      <c r="I283" s="61">
        <f t="shared" si="4"/>
        <v>-1.5913578743323997E-3</v>
      </c>
      <c r="J283" s="2"/>
      <c r="K283" s="2"/>
    </row>
    <row r="284" spans="1:11" ht="15" thickBot="1" x14ac:dyDescent="0.35">
      <c r="A284" s="57" t="s">
        <v>226</v>
      </c>
      <c r="B284" s="57">
        <v>248.3</v>
      </c>
      <c r="C284" s="58">
        <v>-2.0000000000000001E-4</v>
      </c>
      <c r="D284" s="2"/>
      <c r="G284" s="60">
        <v>44008</v>
      </c>
      <c r="H284" s="45">
        <v>10383</v>
      </c>
      <c r="I284" s="61">
        <f t="shared" si="4"/>
        <v>9.145740208687192E-3</v>
      </c>
      <c r="J284" s="2"/>
      <c r="K284" s="2"/>
    </row>
    <row r="285" spans="1:11" ht="15" thickBot="1" x14ac:dyDescent="0.35">
      <c r="A285" s="57" t="s">
        <v>227</v>
      </c>
      <c r="B285" s="57">
        <v>246.4</v>
      </c>
      <c r="C285" s="58">
        <v>-7.7000000000000002E-3</v>
      </c>
      <c r="D285" s="2"/>
      <c r="G285" s="60">
        <v>44011</v>
      </c>
      <c r="H285" s="45">
        <v>10312.400390000001</v>
      </c>
      <c r="I285" s="61">
        <f t="shared" si="4"/>
        <v>-6.799538668978089E-3</v>
      </c>
      <c r="J285" s="2"/>
      <c r="K285" s="2"/>
    </row>
    <row r="286" spans="1:11" ht="15" thickBot="1" x14ac:dyDescent="0.35">
      <c r="A286" s="57" t="s">
        <v>228</v>
      </c>
      <c r="B286" s="57">
        <v>243.8</v>
      </c>
      <c r="C286" s="58">
        <v>-1.06E-2</v>
      </c>
      <c r="D286" s="2"/>
      <c r="G286" s="60">
        <v>44012</v>
      </c>
      <c r="H286" s="45">
        <v>10302.099609999999</v>
      </c>
      <c r="I286" s="61">
        <f t="shared" si="4"/>
        <v>-9.9887316341884524E-4</v>
      </c>
      <c r="J286" s="2"/>
      <c r="K286" s="2"/>
    </row>
    <row r="287" spans="1:11" ht="15" thickBot="1" x14ac:dyDescent="0.35">
      <c r="A287" s="56">
        <v>43837</v>
      </c>
      <c r="B287" s="57">
        <v>242.1</v>
      </c>
      <c r="C287" s="58">
        <v>-7.0000000000000001E-3</v>
      </c>
      <c r="D287" s="2"/>
      <c r="G287" s="60">
        <v>44013</v>
      </c>
      <c r="H287" s="45">
        <v>10430.04981</v>
      </c>
      <c r="I287" s="61">
        <f t="shared" si="4"/>
        <v>1.2419817788968279E-2</v>
      </c>
      <c r="J287" s="2"/>
      <c r="K287" s="2"/>
    </row>
    <row r="288" spans="1:11" ht="15" thickBot="1" x14ac:dyDescent="0.35">
      <c r="A288" s="56">
        <v>43868</v>
      </c>
      <c r="B288" s="57">
        <v>232.6</v>
      </c>
      <c r="C288" s="58">
        <v>-3.9199999999999999E-2</v>
      </c>
      <c r="D288" s="2"/>
      <c r="G288" s="60">
        <v>44014</v>
      </c>
      <c r="H288" s="45">
        <v>10551.700199999999</v>
      </c>
      <c r="I288" s="61">
        <f t="shared" si="4"/>
        <v>1.1663452449034661E-2</v>
      </c>
      <c r="J288" s="2"/>
      <c r="K288" s="2"/>
    </row>
    <row r="289" spans="1:11" ht="15" thickBot="1" x14ac:dyDescent="0.35">
      <c r="A289" s="56">
        <v>43897</v>
      </c>
      <c r="B289" s="57">
        <v>234.85</v>
      </c>
      <c r="C289" s="58">
        <v>9.7000000000000003E-3</v>
      </c>
      <c r="D289" s="2"/>
      <c r="G289" s="60">
        <v>44015</v>
      </c>
      <c r="H289" s="45">
        <v>10607.349609999999</v>
      </c>
      <c r="I289" s="61">
        <f t="shared" si="4"/>
        <v>5.2739756574964325E-3</v>
      </c>
      <c r="J289" s="2"/>
      <c r="K289" s="2"/>
    </row>
    <row r="290" spans="1:11" ht="15" thickBot="1" x14ac:dyDescent="0.35">
      <c r="A290" s="56">
        <v>43989</v>
      </c>
      <c r="B290" s="57">
        <v>232</v>
      </c>
      <c r="C290" s="58">
        <v>-1.21E-2</v>
      </c>
      <c r="D290" s="2"/>
      <c r="G290" s="60">
        <v>44018</v>
      </c>
      <c r="H290" s="45">
        <v>10763.650390000001</v>
      </c>
      <c r="I290" s="61">
        <f t="shared" si="4"/>
        <v>1.4735139855544199E-2</v>
      </c>
      <c r="J290" s="2"/>
      <c r="K290" s="2"/>
    </row>
    <row r="291" spans="1:11" ht="15" thickBot="1" x14ac:dyDescent="0.35">
      <c r="A291" s="56">
        <v>44019</v>
      </c>
      <c r="B291" s="57">
        <v>238.4</v>
      </c>
      <c r="C291" s="58">
        <v>2.76E-2</v>
      </c>
      <c r="D291" s="2"/>
      <c r="G291" s="60">
        <v>44019</v>
      </c>
      <c r="H291" s="45">
        <v>10799.650390000001</v>
      </c>
      <c r="I291" s="61">
        <f t="shared" si="4"/>
        <v>3.3445902361755042E-3</v>
      </c>
      <c r="J291" s="2"/>
      <c r="K291" s="2"/>
    </row>
    <row r="292" spans="1:11" ht="15" thickBot="1" x14ac:dyDescent="0.35">
      <c r="A292" s="56">
        <v>44050</v>
      </c>
      <c r="B292" s="57">
        <v>239.9</v>
      </c>
      <c r="C292" s="58">
        <v>6.3E-3</v>
      </c>
      <c r="D292" s="2"/>
      <c r="G292" s="60">
        <v>44020</v>
      </c>
      <c r="H292" s="45">
        <v>10705.75</v>
      </c>
      <c r="I292" s="61">
        <f t="shared" si="4"/>
        <v>-8.694762016273061E-3</v>
      </c>
      <c r="J292" s="2"/>
      <c r="K292" s="2"/>
    </row>
    <row r="293" spans="1:11" ht="15" thickBot="1" x14ac:dyDescent="0.35">
      <c r="A293" s="56">
        <v>44081</v>
      </c>
      <c r="B293" s="57">
        <v>247.15</v>
      </c>
      <c r="C293" s="58">
        <v>3.0200000000000001E-2</v>
      </c>
      <c r="D293" s="2"/>
      <c r="G293" s="60">
        <v>44021</v>
      </c>
      <c r="H293" s="45">
        <v>10813.450199999999</v>
      </c>
      <c r="I293" s="61">
        <f t="shared" si="4"/>
        <v>1.0060033159750459E-2</v>
      </c>
      <c r="J293" s="2"/>
      <c r="K293" s="2"/>
    </row>
    <row r="294" spans="1:11" ht="15" thickBot="1" x14ac:dyDescent="0.35">
      <c r="A294" s="56">
        <v>44111</v>
      </c>
      <c r="B294" s="57">
        <v>246</v>
      </c>
      <c r="C294" s="58">
        <v>-4.7000000000000002E-3</v>
      </c>
      <c r="D294" s="2"/>
      <c r="G294" s="60">
        <v>44022</v>
      </c>
      <c r="H294" s="45">
        <v>10768.04981</v>
      </c>
      <c r="I294" s="61">
        <f t="shared" si="4"/>
        <v>-4.1985110358208066E-3</v>
      </c>
      <c r="J294" s="2"/>
      <c r="K294" s="2"/>
    </row>
    <row r="295" spans="1:11" ht="15" thickBot="1" x14ac:dyDescent="0.35">
      <c r="A295" s="57" t="s">
        <v>229</v>
      </c>
      <c r="B295" s="57">
        <v>248.2</v>
      </c>
      <c r="C295" s="58">
        <v>8.8999999999999999E-3</v>
      </c>
      <c r="D295" s="2"/>
      <c r="G295" s="60">
        <v>44025</v>
      </c>
      <c r="H295" s="45">
        <v>10802.700199999999</v>
      </c>
      <c r="I295" s="61">
        <f t="shared" si="4"/>
        <v>3.2178890896121803E-3</v>
      </c>
      <c r="J295" s="2"/>
      <c r="K295" s="2"/>
    </row>
    <row r="296" spans="1:11" ht="15" thickBot="1" x14ac:dyDescent="0.35">
      <c r="A296" s="57" t="s">
        <v>230</v>
      </c>
      <c r="B296" s="57">
        <v>249.7</v>
      </c>
      <c r="C296" s="58">
        <v>6.0000000000000001E-3</v>
      </c>
      <c r="D296" s="2"/>
      <c r="G296" s="60">
        <v>44026</v>
      </c>
      <c r="H296" s="45">
        <v>10607.349609999999</v>
      </c>
      <c r="I296" s="61">
        <f t="shared" si="4"/>
        <v>-1.808349638361717E-2</v>
      </c>
      <c r="J296" s="2"/>
      <c r="K296" s="2"/>
    </row>
    <row r="297" spans="1:11" ht="15" thickBot="1" x14ac:dyDescent="0.35">
      <c r="A297" s="57" t="s">
        <v>231</v>
      </c>
      <c r="B297" s="57">
        <v>242.8</v>
      </c>
      <c r="C297" s="58">
        <v>-2.76E-2</v>
      </c>
      <c r="D297" s="2"/>
      <c r="G297" s="60">
        <v>44027</v>
      </c>
      <c r="H297" s="45">
        <v>10618.200199999999</v>
      </c>
      <c r="I297" s="61">
        <f t="shared" si="4"/>
        <v>1.0229313069658463E-3</v>
      </c>
      <c r="J297" s="2"/>
      <c r="K297" s="2"/>
    </row>
    <row r="298" spans="1:11" ht="15" thickBot="1" x14ac:dyDescent="0.35">
      <c r="A298" s="57" t="s">
        <v>232</v>
      </c>
      <c r="B298" s="57">
        <v>243.2</v>
      </c>
      <c r="C298" s="58">
        <v>1.6000000000000001E-3</v>
      </c>
      <c r="D298" s="2"/>
      <c r="G298" s="60">
        <v>44028</v>
      </c>
      <c r="H298" s="45">
        <v>10739.950199999999</v>
      </c>
      <c r="I298" s="61">
        <f t="shared" si="4"/>
        <v>1.146616165703862E-2</v>
      </c>
      <c r="J298" s="2"/>
      <c r="K298" s="2"/>
    </row>
    <row r="299" spans="1:11" ht="15" thickBot="1" x14ac:dyDescent="0.35">
      <c r="A299" s="57" t="s">
        <v>233</v>
      </c>
      <c r="B299" s="57">
        <v>242.7</v>
      </c>
      <c r="C299" s="58">
        <v>-2.0999999999999999E-3</v>
      </c>
      <c r="D299" s="2"/>
      <c r="G299" s="60">
        <v>44029</v>
      </c>
      <c r="H299" s="45">
        <v>10901.700199999999</v>
      </c>
      <c r="I299" s="61">
        <f t="shared" si="4"/>
        <v>1.5060591249296484E-2</v>
      </c>
      <c r="J299" s="2"/>
      <c r="K299" s="2"/>
    </row>
    <row r="300" spans="1:11" ht="15" thickBot="1" x14ac:dyDescent="0.35">
      <c r="A300" s="57" t="s">
        <v>234</v>
      </c>
      <c r="B300" s="57">
        <v>239.8</v>
      </c>
      <c r="C300" s="58">
        <v>-1.1900000000000001E-2</v>
      </c>
      <c r="D300" s="2"/>
      <c r="G300" s="60">
        <v>44032</v>
      </c>
      <c r="H300" s="45">
        <v>11022.200199999999</v>
      </c>
      <c r="I300" s="61">
        <f t="shared" si="4"/>
        <v>1.1053321756179013E-2</v>
      </c>
      <c r="J300" s="2"/>
      <c r="K300" s="2"/>
    </row>
    <row r="301" spans="1:11" ht="15" thickBot="1" x14ac:dyDescent="0.35">
      <c r="A301" s="57" t="s">
        <v>235</v>
      </c>
      <c r="B301" s="57">
        <v>244.45</v>
      </c>
      <c r="C301" s="58">
        <v>1.9400000000000001E-2</v>
      </c>
      <c r="D301" s="2"/>
      <c r="G301" s="60">
        <v>44033</v>
      </c>
      <c r="H301" s="45">
        <v>11162.25</v>
      </c>
      <c r="I301" s="61">
        <f t="shared" si="4"/>
        <v>1.2706156435082772E-2</v>
      </c>
      <c r="J301" s="2"/>
      <c r="K301" s="2"/>
    </row>
    <row r="302" spans="1:11" ht="15" thickBot="1" x14ac:dyDescent="0.35">
      <c r="A302" s="57" t="s">
        <v>236</v>
      </c>
      <c r="B302" s="57">
        <v>248.5</v>
      </c>
      <c r="C302" s="58">
        <v>1.66E-2</v>
      </c>
      <c r="D302" s="2"/>
      <c r="G302" s="60">
        <v>44034</v>
      </c>
      <c r="H302" s="45">
        <v>11132.599609999999</v>
      </c>
      <c r="I302" s="61">
        <f t="shared" si="4"/>
        <v>-2.6563094358217354E-3</v>
      </c>
      <c r="J302" s="2"/>
      <c r="K302" s="2"/>
    </row>
    <row r="303" spans="1:11" ht="15" thickBot="1" x14ac:dyDescent="0.35">
      <c r="A303" s="57" t="s">
        <v>237</v>
      </c>
      <c r="B303" s="57">
        <v>250.9</v>
      </c>
      <c r="C303" s="58">
        <v>9.7000000000000003E-3</v>
      </c>
      <c r="D303" s="2"/>
      <c r="G303" s="60">
        <v>44035</v>
      </c>
      <c r="H303" s="45">
        <v>11215.450199999999</v>
      </c>
      <c r="I303" s="61">
        <f t="shared" si="4"/>
        <v>7.4421602233478712E-3</v>
      </c>
      <c r="J303" s="2"/>
      <c r="K303" s="2"/>
    </row>
    <row r="304" spans="1:11" ht="15" thickBot="1" x14ac:dyDescent="0.35">
      <c r="A304" s="57" t="s">
        <v>238</v>
      </c>
      <c r="B304" s="57">
        <v>251.75</v>
      </c>
      <c r="C304" s="58">
        <v>3.3999999999999998E-3</v>
      </c>
      <c r="D304" s="2"/>
      <c r="G304" s="60">
        <v>44036</v>
      </c>
      <c r="H304" s="45">
        <v>11194.150390000001</v>
      </c>
      <c r="I304" s="61">
        <f t="shared" si="4"/>
        <v>-1.8991489079946966E-3</v>
      </c>
      <c r="J304" s="2"/>
      <c r="K304" s="2"/>
    </row>
    <row r="305" spans="1:11" ht="15" thickBot="1" x14ac:dyDescent="0.35">
      <c r="A305" s="57" t="s">
        <v>239</v>
      </c>
      <c r="B305" s="57">
        <v>248.75</v>
      </c>
      <c r="C305" s="58">
        <v>-1.1900000000000001E-2</v>
      </c>
      <c r="D305" s="2"/>
      <c r="G305" s="60">
        <v>44039</v>
      </c>
      <c r="H305" s="45">
        <v>11131.79981</v>
      </c>
      <c r="I305" s="61">
        <f t="shared" si="4"/>
        <v>-5.569925168746992E-3</v>
      </c>
      <c r="J305" s="2"/>
      <c r="K305" s="2"/>
    </row>
    <row r="306" spans="1:11" ht="15" thickBot="1" x14ac:dyDescent="0.35">
      <c r="A306" s="57" t="s">
        <v>240</v>
      </c>
      <c r="B306" s="57">
        <v>251.6</v>
      </c>
      <c r="C306" s="58">
        <v>1.15E-2</v>
      </c>
      <c r="D306" s="2"/>
      <c r="G306" s="60">
        <v>44040</v>
      </c>
      <c r="H306" s="45">
        <v>11300.54981</v>
      </c>
      <c r="I306" s="61">
        <f t="shared" si="4"/>
        <v>1.5159273691609743E-2</v>
      </c>
      <c r="J306" s="2"/>
      <c r="K306" s="2"/>
    </row>
    <row r="307" spans="1:11" ht="15" thickBot="1" x14ac:dyDescent="0.35">
      <c r="A307" s="57" t="s">
        <v>241</v>
      </c>
      <c r="B307" s="57">
        <v>247.45</v>
      </c>
      <c r="C307" s="58">
        <v>-1.6500000000000001E-2</v>
      </c>
      <c r="D307" s="2"/>
      <c r="G307" s="60">
        <v>44041</v>
      </c>
      <c r="H307" s="45">
        <v>11202.849609999999</v>
      </c>
      <c r="I307" s="61">
        <f t="shared" si="4"/>
        <v>-8.6456147393416671E-3</v>
      </c>
      <c r="J307" s="2"/>
      <c r="K307" s="2"/>
    </row>
    <row r="308" spans="1:11" ht="15" thickBot="1" x14ac:dyDescent="0.35">
      <c r="A308" s="57" t="s">
        <v>242</v>
      </c>
      <c r="B308" s="57">
        <v>238.45</v>
      </c>
      <c r="C308" s="58">
        <v>-3.6400000000000002E-2</v>
      </c>
      <c r="D308" s="2"/>
      <c r="G308" s="60">
        <v>44042</v>
      </c>
      <c r="H308" s="45">
        <v>11102.150390000001</v>
      </c>
      <c r="I308" s="61">
        <f t="shared" si="4"/>
        <v>-8.9887147918250587E-3</v>
      </c>
      <c r="J308" s="2"/>
      <c r="K308" s="2"/>
    </row>
    <row r="309" spans="1:11" ht="15" thickBot="1" x14ac:dyDescent="0.35">
      <c r="A309" s="57" t="s">
        <v>243</v>
      </c>
      <c r="B309" s="57">
        <v>235.75</v>
      </c>
      <c r="C309" s="58">
        <v>-1.1299999999999999E-2</v>
      </c>
      <c r="D309" s="2"/>
      <c r="G309" s="60">
        <v>44043</v>
      </c>
      <c r="H309" s="45">
        <v>11073.450199999999</v>
      </c>
      <c r="I309" s="61">
        <f t="shared" si="4"/>
        <v>-2.5851018939404558E-3</v>
      </c>
      <c r="J309" s="2"/>
      <c r="K309" s="2"/>
    </row>
    <row r="310" spans="1:11" ht="15" thickBot="1" x14ac:dyDescent="0.35">
      <c r="A310" s="56">
        <v>43898</v>
      </c>
      <c r="B310" s="57">
        <v>236.5</v>
      </c>
      <c r="C310" s="58">
        <v>3.2000000000000002E-3</v>
      </c>
      <c r="D310" s="2"/>
      <c r="G310" s="60">
        <v>44046</v>
      </c>
      <c r="H310" s="45">
        <v>10891.599609999999</v>
      </c>
      <c r="I310" s="61">
        <f t="shared" si="4"/>
        <v>-1.6422215905210868E-2</v>
      </c>
      <c r="J310" s="2"/>
      <c r="K310" s="2"/>
    </row>
    <row r="311" spans="1:11" ht="15" thickBot="1" x14ac:dyDescent="0.35">
      <c r="A311" s="56">
        <v>43929</v>
      </c>
      <c r="B311" s="57">
        <v>236.4</v>
      </c>
      <c r="C311" s="58">
        <v>-4.0000000000000002E-4</v>
      </c>
      <c r="D311" s="2"/>
      <c r="G311" s="60">
        <v>44047</v>
      </c>
      <c r="H311" s="45">
        <v>11095.25</v>
      </c>
      <c r="I311" s="61">
        <f t="shared" si="4"/>
        <v>1.869793210292281E-2</v>
      </c>
      <c r="J311" s="2"/>
      <c r="K311" s="2"/>
    </row>
    <row r="312" spans="1:11" ht="15" thickBot="1" x14ac:dyDescent="0.35">
      <c r="A312" s="56">
        <v>43959</v>
      </c>
      <c r="B312" s="57">
        <v>234.45</v>
      </c>
      <c r="C312" s="58">
        <v>-8.2000000000000007E-3</v>
      </c>
      <c r="D312" s="2"/>
      <c r="G312" s="60">
        <v>44048</v>
      </c>
      <c r="H312" s="45">
        <v>11101.650390000001</v>
      </c>
      <c r="I312" s="61">
        <f t="shared" si="4"/>
        <v>5.7685856560252269E-4</v>
      </c>
      <c r="J312" s="2"/>
      <c r="K312" s="2"/>
    </row>
    <row r="313" spans="1:11" ht="15" thickBot="1" x14ac:dyDescent="0.35">
      <c r="A313" s="56">
        <v>43990</v>
      </c>
      <c r="B313" s="57">
        <v>239.75</v>
      </c>
      <c r="C313" s="58">
        <v>2.2599999999999999E-2</v>
      </c>
      <c r="D313" s="2"/>
      <c r="G313" s="60">
        <v>44049</v>
      </c>
      <c r="H313" s="45">
        <v>11200.150390000001</v>
      </c>
      <c r="I313" s="61">
        <f t="shared" si="4"/>
        <v>8.8725546688739332E-3</v>
      </c>
      <c r="J313" s="2"/>
      <c r="K313" s="2"/>
    </row>
    <row r="314" spans="1:11" ht="15" thickBot="1" x14ac:dyDescent="0.35">
      <c r="A314" s="56">
        <v>44020</v>
      </c>
      <c r="B314" s="57">
        <v>245.55</v>
      </c>
      <c r="C314" s="58">
        <v>2.4199999999999999E-2</v>
      </c>
      <c r="D314" s="2"/>
      <c r="G314" s="60">
        <v>44050</v>
      </c>
      <c r="H314" s="45">
        <v>11214.04981</v>
      </c>
      <c r="I314" s="61">
        <f t="shared" si="4"/>
        <v>1.2410029790679289E-3</v>
      </c>
      <c r="J314" s="2"/>
      <c r="K314" s="2"/>
    </row>
    <row r="315" spans="1:11" ht="15" thickBot="1" x14ac:dyDescent="0.35">
      <c r="A315" s="56">
        <v>44112</v>
      </c>
      <c r="B315" s="57">
        <v>251.2</v>
      </c>
      <c r="C315" s="58">
        <v>2.3E-2</v>
      </c>
      <c r="D315" s="2"/>
      <c r="G315" s="60">
        <v>44053</v>
      </c>
      <c r="H315" s="45">
        <v>11270.150390000001</v>
      </c>
      <c r="I315" s="61">
        <f t="shared" si="4"/>
        <v>5.0027047275973402E-3</v>
      </c>
      <c r="J315" s="2"/>
      <c r="K315" s="2"/>
    </row>
    <row r="316" spans="1:11" ht="15" thickBot="1" x14ac:dyDescent="0.35">
      <c r="A316" s="56">
        <v>44143</v>
      </c>
      <c r="B316" s="57">
        <v>249.45</v>
      </c>
      <c r="C316" s="58">
        <v>-7.0000000000000001E-3</v>
      </c>
      <c r="D316" s="2"/>
      <c r="G316" s="60">
        <v>44054</v>
      </c>
      <c r="H316" s="45">
        <v>11322.5</v>
      </c>
      <c r="I316" s="61">
        <f t="shared" si="4"/>
        <v>4.6449788324429697E-3</v>
      </c>
      <c r="J316" s="2"/>
      <c r="K316" s="2"/>
    </row>
    <row r="317" spans="1:11" ht="15" thickBot="1" x14ac:dyDescent="0.35">
      <c r="A317" s="56">
        <v>44173</v>
      </c>
      <c r="B317" s="57">
        <v>240.55</v>
      </c>
      <c r="C317" s="58">
        <v>-3.5700000000000003E-2</v>
      </c>
      <c r="D317" s="2"/>
      <c r="G317" s="60">
        <v>44055</v>
      </c>
      <c r="H317" s="45">
        <v>11308.400390000001</v>
      </c>
      <c r="I317" s="61">
        <f t="shared" si="4"/>
        <v>-1.2452735703245565E-3</v>
      </c>
      <c r="J317" s="2"/>
      <c r="K317" s="2"/>
    </row>
    <row r="318" spans="1:11" ht="15" thickBot="1" x14ac:dyDescent="0.35">
      <c r="A318" s="57" t="s">
        <v>244</v>
      </c>
      <c r="B318" s="57">
        <v>251.8</v>
      </c>
      <c r="C318" s="58">
        <v>4.6800000000000001E-2</v>
      </c>
      <c r="D318" s="2"/>
      <c r="G318" s="60">
        <v>44056</v>
      </c>
      <c r="H318" s="45">
        <v>11300.450199999999</v>
      </c>
      <c r="I318" s="61">
        <f t="shared" si="4"/>
        <v>-7.0303400355653523E-4</v>
      </c>
      <c r="J318" s="2"/>
      <c r="K318" s="2"/>
    </row>
    <row r="319" spans="1:11" ht="15" thickBot="1" x14ac:dyDescent="0.35">
      <c r="A319" s="57" t="s">
        <v>245</v>
      </c>
      <c r="B319" s="57">
        <v>260.55</v>
      </c>
      <c r="C319" s="58">
        <v>3.4700000000000002E-2</v>
      </c>
      <c r="D319" s="2"/>
      <c r="G319" s="60">
        <v>44057</v>
      </c>
      <c r="H319" s="45">
        <v>11178.400390000001</v>
      </c>
      <c r="I319" s="61">
        <f t="shared" si="4"/>
        <v>-1.0800437844502797E-2</v>
      </c>
      <c r="J319" s="2"/>
      <c r="K319" s="2"/>
    </row>
    <row r="320" spans="1:11" ht="15" thickBot="1" x14ac:dyDescent="0.35">
      <c r="A320" s="57" t="s">
        <v>246</v>
      </c>
      <c r="B320" s="57">
        <v>258.10000000000002</v>
      </c>
      <c r="C320" s="58">
        <v>-9.4000000000000004E-3</v>
      </c>
      <c r="D320" s="2"/>
      <c r="G320" s="60">
        <v>44060</v>
      </c>
      <c r="H320" s="45">
        <v>11247.099609999999</v>
      </c>
      <c r="I320" s="61">
        <f t="shared" si="4"/>
        <v>6.1457111575153878E-3</v>
      </c>
      <c r="J320" s="2"/>
      <c r="K320" s="2"/>
    </row>
    <row r="321" spans="1:11" ht="15" thickBot="1" x14ac:dyDescent="0.35">
      <c r="A321" s="57" t="s">
        <v>247</v>
      </c>
      <c r="B321" s="57">
        <v>260.05</v>
      </c>
      <c r="C321" s="58">
        <v>7.6E-3</v>
      </c>
      <c r="D321" s="2"/>
      <c r="G321" s="60">
        <v>44061</v>
      </c>
      <c r="H321" s="45">
        <v>11385.349609999999</v>
      </c>
      <c r="I321" s="61">
        <f t="shared" si="4"/>
        <v>1.2292057934392142E-2</v>
      </c>
      <c r="J321" s="2"/>
      <c r="K321" s="2"/>
    </row>
    <row r="322" spans="1:11" ht="15" thickBot="1" x14ac:dyDescent="0.35">
      <c r="A322" s="57" t="s">
        <v>248</v>
      </c>
      <c r="B322" s="57">
        <v>254.35</v>
      </c>
      <c r="C322" s="58">
        <v>-2.1899999999999999E-2</v>
      </c>
      <c r="D322" s="2"/>
      <c r="G322" s="60">
        <v>44062</v>
      </c>
      <c r="H322" s="45">
        <v>11408.400390000001</v>
      </c>
      <c r="I322" s="61">
        <f t="shared" si="4"/>
        <v>2.0246001036063888E-3</v>
      </c>
      <c r="J322" s="2"/>
      <c r="K322" s="2"/>
    </row>
    <row r="323" spans="1:11" ht="15" thickBot="1" x14ac:dyDescent="0.35">
      <c r="A323" s="57" t="s">
        <v>249</v>
      </c>
      <c r="B323" s="57">
        <v>253.75</v>
      </c>
      <c r="C323" s="58">
        <v>-2.3999999999999998E-3</v>
      </c>
      <c r="D323" s="2"/>
      <c r="G323" s="60">
        <v>44063</v>
      </c>
      <c r="H323" s="45">
        <v>11312.200199999999</v>
      </c>
      <c r="I323" s="61">
        <f t="shared" si="4"/>
        <v>-8.4323995224014903E-3</v>
      </c>
      <c r="J323" s="2"/>
      <c r="K323" s="2"/>
    </row>
    <row r="324" spans="1:11" ht="15" thickBot="1" x14ac:dyDescent="0.35">
      <c r="A324" s="57" t="s">
        <v>250</v>
      </c>
      <c r="B324" s="57">
        <v>260.3</v>
      </c>
      <c r="C324" s="58">
        <v>2.58E-2</v>
      </c>
      <c r="D324" s="2"/>
      <c r="G324" s="60">
        <v>44064</v>
      </c>
      <c r="H324" s="45">
        <v>11371.599609999999</v>
      </c>
      <c r="I324" s="61">
        <f t="shared" ref="I324:I385" si="5">H324/H323-1</f>
        <v>5.2509157325557609E-3</v>
      </c>
      <c r="J324" s="2"/>
      <c r="K324" s="2"/>
    </row>
    <row r="325" spans="1:11" ht="15" thickBot="1" x14ac:dyDescent="0.35">
      <c r="A325" s="57" t="s">
        <v>251</v>
      </c>
      <c r="B325" s="57">
        <v>272.2</v>
      </c>
      <c r="C325" s="58">
        <v>4.5699999999999998E-2</v>
      </c>
      <c r="D325" s="2"/>
      <c r="G325" s="60">
        <v>44067</v>
      </c>
      <c r="H325" s="45">
        <v>11466.450199999999</v>
      </c>
      <c r="I325" s="61">
        <f t="shared" si="5"/>
        <v>8.3410068286777772E-3</v>
      </c>
      <c r="J325" s="2"/>
      <c r="K325" s="2"/>
    </row>
    <row r="326" spans="1:11" ht="15" thickBot="1" x14ac:dyDescent="0.35">
      <c r="A326" s="57" t="s">
        <v>252</v>
      </c>
      <c r="B326" s="57">
        <v>266.85000000000002</v>
      </c>
      <c r="C326" s="58">
        <v>-1.9699999999999999E-2</v>
      </c>
      <c r="D326" s="2"/>
      <c r="G326" s="60">
        <v>44068</v>
      </c>
      <c r="H326" s="45">
        <v>11472.25</v>
      </c>
      <c r="I326" s="61">
        <f t="shared" si="5"/>
        <v>5.058060601876857E-4</v>
      </c>
      <c r="J326" s="2"/>
      <c r="K326" s="2"/>
    </row>
    <row r="327" spans="1:11" ht="15" thickBot="1" x14ac:dyDescent="0.35">
      <c r="A327" s="57" t="s">
        <v>253</v>
      </c>
      <c r="B327" s="57">
        <v>276.25</v>
      </c>
      <c r="C327" s="58">
        <v>3.5200000000000002E-2</v>
      </c>
      <c r="D327" s="2"/>
      <c r="G327" s="60">
        <v>44069</v>
      </c>
      <c r="H327" s="45">
        <v>11549.599609999999</v>
      </c>
      <c r="I327" s="61">
        <f t="shared" si="5"/>
        <v>6.7423225609621884E-3</v>
      </c>
      <c r="J327" s="2"/>
      <c r="K327" s="2"/>
    </row>
    <row r="328" spans="1:11" ht="15" thickBot="1" x14ac:dyDescent="0.35">
      <c r="A328" s="57" t="s">
        <v>254</v>
      </c>
      <c r="B328" s="57">
        <v>287.35000000000002</v>
      </c>
      <c r="C328" s="58">
        <v>4.02E-2</v>
      </c>
      <c r="D328" s="2"/>
      <c r="G328" s="60">
        <v>44070</v>
      </c>
      <c r="H328" s="45">
        <v>11559.25</v>
      </c>
      <c r="I328" s="61">
        <f t="shared" si="5"/>
        <v>8.3556056710798465E-4</v>
      </c>
      <c r="J328" s="2"/>
      <c r="K328" s="2"/>
    </row>
    <row r="329" spans="1:11" ht="15" thickBot="1" x14ac:dyDescent="0.35">
      <c r="A329" s="57" t="s">
        <v>255</v>
      </c>
      <c r="B329" s="57">
        <v>278.3</v>
      </c>
      <c r="C329" s="58">
        <v>-3.15E-2</v>
      </c>
      <c r="D329" s="2"/>
      <c r="G329" s="60">
        <v>44071</v>
      </c>
      <c r="H329" s="45">
        <v>11647.599609999999</v>
      </c>
      <c r="I329" s="61">
        <f t="shared" si="5"/>
        <v>7.6431957090641323E-3</v>
      </c>
      <c r="J329" s="2"/>
      <c r="K329" s="2"/>
    </row>
    <row r="330" spans="1:11" ht="15" thickBot="1" x14ac:dyDescent="0.35">
      <c r="A330" s="57" t="s">
        <v>256</v>
      </c>
      <c r="B330" s="57">
        <v>275.89999999999998</v>
      </c>
      <c r="C330" s="58">
        <v>-8.6E-3</v>
      </c>
      <c r="D330" s="2"/>
      <c r="G330" s="60">
        <v>44074</v>
      </c>
      <c r="H330" s="45">
        <v>11387.5</v>
      </c>
      <c r="I330" s="61">
        <f t="shared" si="5"/>
        <v>-2.2330747854407029E-2</v>
      </c>
      <c r="J330" s="2"/>
      <c r="K330" s="2"/>
    </row>
    <row r="331" spans="1:11" ht="15" thickBot="1" x14ac:dyDescent="0.35">
      <c r="A331" s="56">
        <v>43839</v>
      </c>
      <c r="B331" s="57">
        <v>277.10000000000002</v>
      </c>
      <c r="C331" s="58">
        <v>4.3E-3</v>
      </c>
      <c r="D331" s="2"/>
      <c r="G331" s="60">
        <v>44075</v>
      </c>
      <c r="H331" s="45">
        <v>11470.25</v>
      </c>
      <c r="I331" s="61">
        <f t="shared" si="5"/>
        <v>7.2667398463226451E-3</v>
      </c>
      <c r="J331" s="2"/>
      <c r="K331" s="2"/>
    </row>
    <row r="332" spans="1:11" ht="15" thickBot="1" x14ac:dyDescent="0.35">
      <c r="A332" s="56">
        <v>43870</v>
      </c>
      <c r="B332" s="57">
        <v>268.95</v>
      </c>
      <c r="C332" s="58">
        <v>-2.9399999999999999E-2</v>
      </c>
      <c r="D332" s="2"/>
      <c r="G332" s="60">
        <v>44076</v>
      </c>
      <c r="H332" s="45">
        <v>11535</v>
      </c>
      <c r="I332" s="61">
        <f t="shared" si="5"/>
        <v>5.6450382511279429E-3</v>
      </c>
      <c r="J332" s="2"/>
      <c r="K332" s="2"/>
    </row>
    <row r="333" spans="1:11" ht="15" thickBot="1" x14ac:dyDescent="0.35">
      <c r="A333" s="56">
        <v>43899</v>
      </c>
      <c r="B333" s="57">
        <v>246.9</v>
      </c>
      <c r="C333" s="58">
        <v>-8.2000000000000003E-2</v>
      </c>
      <c r="D333" s="2"/>
      <c r="G333" s="60">
        <v>44077</v>
      </c>
      <c r="H333" s="45">
        <v>11527.450199999999</v>
      </c>
      <c r="I333" s="61">
        <f t="shared" si="5"/>
        <v>-6.5451235370617145E-4</v>
      </c>
      <c r="J333" s="2"/>
      <c r="K333" s="2"/>
    </row>
    <row r="334" spans="1:11" ht="15" thickBot="1" x14ac:dyDescent="0.35">
      <c r="A334" s="56">
        <v>43930</v>
      </c>
      <c r="B334" s="57">
        <v>252</v>
      </c>
      <c r="C334" s="58">
        <v>2.07E-2</v>
      </c>
      <c r="D334" s="2"/>
      <c r="G334" s="60">
        <v>44078</v>
      </c>
      <c r="H334" s="45">
        <v>11333.849609999999</v>
      </c>
      <c r="I334" s="61">
        <f t="shared" si="5"/>
        <v>-1.6794745294150148E-2</v>
      </c>
      <c r="J334" s="2"/>
      <c r="K334" s="2"/>
    </row>
    <row r="335" spans="1:11" ht="15" thickBot="1" x14ac:dyDescent="0.35">
      <c r="A335" s="56">
        <v>44021</v>
      </c>
      <c r="B335" s="57">
        <v>255.35</v>
      </c>
      <c r="C335" s="58">
        <v>1.3299999999999999E-2</v>
      </c>
      <c r="D335" s="2"/>
      <c r="G335" s="60">
        <v>44081</v>
      </c>
      <c r="H335" s="45">
        <v>11355.04981</v>
      </c>
      <c r="I335" s="61">
        <f t="shared" si="5"/>
        <v>1.8705206729843216E-3</v>
      </c>
      <c r="J335" s="2"/>
      <c r="K335" s="2"/>
    </row>
    <row r="336" spans="1:11" ht="15" thickBot="1" x14ac:dyDescent="0.35">
      <c r="A336" s="56">
        <v>44052</v>
      </c>
      <c r="B336" s="57">
        <v>262.85000000000002</v>
      </c>
      <c r="C336" s="58">
        <v>2.9399999999999999E-2</v>
      </c>
      <c r="D336" s="2"/>
      <c r="G336" s="60">
        <v>44082</v>
      </c>
      <c r="H336" s="45">
        <v>11317.349609999999</v>
      </c>
      <c r="I336" s="61">
        <f t="shared" si="5"/>
        <v>-3.3201263429774031E-3</v>
      </c>
      <c r="J336" s="2"/>
      <c r="K336" s="2"/>
    </row>
    <row r="337" spans="1:11" ht="15" thickBot="1" x14ac:dyDescent="0.35">
      <c r="A337" s="56">
        <v>44083</v>
      </c>
      <c r="B337" s="57">
        <v>255.1</v>
      </c>
      <c r="C337" s="58">
        <v>-2.9499999999999998E-2</v>
      </c>
      <c r="D337" s="2"/>
      <c r="G337" s="60">
        <v>44083</v>
      </c>
      <c r="H337" s="45">
        <v>11278</v>
      </c>
      <c r="I337" s="61">
        <f t="shared" si="5"/>
        <v>-3.4769280225495081E-3</v>
      </c>
      <c r="J337" s="2"/>
      <c r="K337" s="2"/>
    </row>
    <row r="338" spans="1:11" ht="15" thickBot="1" x14ac:dyDescent="0.35">
      <c r="A338" s="56">
        <v>44113</v>
      </c>
      <c r="B338" s="57">
        <v>245.15</v>
      </c>
      <c r="C338" s="58">
        <v>-3.9E-2</v>
      </c>
      <c r="D338" s="2"/>
      <c r="G338" s="60">
        <v>44084</v>
      </c>
      <c r="H338" s="45">
        <v>11449.25</v>
      </c>
      <c r="I338" s="61">
        <f t="shared" si="5"/>
        <v>1.5184429863450921E-2</v>
      </c>
      <c r="J338" s="2"/>
      <c r="K338" s="2"/>
    </row>
    <row r="339" spans="1:11" ht="15" thickBot="1" x14ac:dyDescent="0.35">
      <c r="A339" s="56">
        <v>44144</v>
      </c>
      <c r="B339" s="57">
        <v>246.7</v>
      </c>
      <c r="C339" s="58">
        <v>6.3E-3</v>
      </c>
      <c r="D339" s="2"/>
      <c r="G339" s="60">
        <v>44085</v>
      </c>
      <c r="H339" s="45">
        <v>11464.450199999999</v>
      </c>
      <c r="I339" s="61">
        <f t="shared" si="5"/>
        <v>1.3276153459833573E-3</v>
      </c>
      <c r="J339" s="2"/>
      <c r="K339" s="2"/>
    </row>
    <row r="340" spans="1:11" ht="15" thickBot="1" x14ac:dyDescent="0.35">
      <c r="A340" s="57" t="s">
        <v>257</v>
      </c>
      <c r="B340" s="57">
        <v>238.2</v>
      </c>
      <c r="C340" s="58">
        <v>-3.4500000000000003E-2</v>
      </c>
      <c r="D340" s="2"/>
      <c r="G340" s="60">
        <v>44088</v>
      </c>
      <c r="H340" s="45">
        <v>11440.04981</v>
      </c>
      <c r="I340" s="61">
        <f t="shared" si="5"/>
        <v>-2.128352391464805E-3</v>
      </c>
      <c r="J340" s="2"/>
      <c r="K340" s="2"/>
    </row>
    <row r="341" spans="1:11" ht="15" thickBot="1" x14ac:dyDescent="0.35">
      <c r="A341" s="57" t="s">
        <v>258</v>
      </c>
      <c r="B341" s="57">
        <v>243.85</v>
      </c>
      <c r="C341" s="58">
        <v>2.3699999999999999E-2</v>
      </c>
      <c r="D341" s="2"/>
      <c r="G341" s="60">
        <v>44089</v>
      </c>
      <c r="H341" s="45">
        <v>11521.79981</v>
      </c>
      <c r="I341" s="61">
        <f t="shared" si="5"/>
        <v>7.1459479073718857E-3</v>
      </c>
      <c r="J341" s="2"/>
      <c r="K341" s="2"/>
    </row>
    <row r="342" spans="1:11" ht="15" thickBot="1" x14ac:dyDescent="0.35">
      <c r="A342" s="57" t="s">
        <v>259</v>
      </c>
      <c r="B342" s="57">
        <v>246</v>
      </c>
      <c r="C342" s="58">
        <v>8.8000000000000005E-3</v>
      </c>
      <c r="D342" s="2"/>
      <c r="G342" s="60">
        <v>44090</v>
      </c>
      <c r="H342" s="45">
        <v>11604.54981</v>
      </c>
      <c r="I342" s="61">
        <f t="shared" si="5"/>
        <v>7.1820376472935266E-3</v>
      </c>
      <c r="J342" s="2"/>
      <c r="K342" s="2"/>
    </row>
    <row r="343" spans="1:11" ht="15" thickBot="1" x14ac:dyDescent="0.35">
      <c r="A343" s="57" t="s">
        <v>260</v>
      </c>
      <c r="B343" s="57">
        <v>273.39999999999998</v>
      </c>
      <c r="C343" s="58">
        <v>0.1114</v>
      </c>
      <c r="D343" s="2"/>
      <c r="G343" s="60">
        <v>44091</v>
      </c>
      <c r="H343" s="45">
        <v>11516.099609999999</v>
      </c>
      <c r="I343" s="61">
        <f t="shared" si="5"/>
        <v>-7.6220276915680563E-3</v>
      </c>
      <c r="J343" s="2"/>
      <c r="K343" s="2"/>
    </row>
    <row r="344" spans="1:11" ht="15" thickBot="1" x14ac:dyDescent="0.35">
      <c r="A344" s="57" t="s">
        <v>261</v>
      </c>
      <c r="B344" s="57">
        <v>280</v>
      </c>
      <c r="C344" s="58">
        <v>2.41E-2</v>
      </c>
      <c r="D344" s="2"/>
      <c r="G344" s="60">
        <v>44092</v>
      </c>
      <c r="H344" s="45">
        <v>11504.950199999999</v>
      </c>
      <c r="I344" s="61">
        <f t="shared" si="5"/>
        <v>-9.6815852394316337E-4</v>
      </c>
      <c r="J344" s="2"/>
      <c r="K344" s="2"/>
    </row>
    <row r="345" spans="1:11" ht="15" thickBot="1" x14ac:dyDescent="0.35">
      <c r="A345" s="57" t="s">
        <v>262</v>
      </c>
      <c r="B345" s="57">
        <v>281.3</v>
      </c>
      <c r="C345" s="58">
        <v>4.5999999999999999E-3</v>
      </c>
      <c r="D345" s="2"/>
      <c r="G345" s="60">
        <v>44095</v>
      </c>
      <c r="H345" s="45">
        <v>11250.54981</v>
      </c>
      <c r="I345" s="61">
        <f t="shared" si="5"/>
        <v>-2.2112254775339957E-2</v>
      </c>
      <c r="J345" s="2"/>
      <c r="K345" s="2"/>
    </row>
    <row r="346" spans="1:11" ht="15" thickBot="1" x14ac:dyDescent="0.35">
      <c r="A346" s="57" t="s">
        <v>263</v>
      </c>
      <c r="B346" s="57">
        <v>270.55</v>
      </c>
      <c r="C346" s="58">
        <v>-3.8199999999999998E-2</v>
      </c>
      <c r="D346" s="2"/>
      <c r="G346" s="60">
        <v>44096</v>
      </c>
      <c r="H346" s="45">
        <v>11153.650390000001</v>
      </c>
      <c r="I346" s="61">
        <f t="shared" si="5"/>
        <v>-8.6128608500423143E-3</v>
      </c>
      <c r="J346" s="2"/>
      <c r="K346" s="2"/>
    </row>
    <row r="347" spans="1:11" ht="15" thickBot="1" x14ac:dyDescent="0.35">
      <c r="A347" s="57" t="s">
        <v>264</v>
      </c>
      <c r="B347" s="57">
        <v>279.39999999999998</v>
      </c>
      <c r="C347" s="58">
        <v>3.27E-2</v>
      </c>
      <c r="D347" s="2"/>
      <c r="G347" s="60">
        <v>44097</v>
      </c>
      <c r="H347" s="45">
        <v>11131.849609999999</v>
      </c>
      <c r="I347" s="61">
        <f t="shared" si="5"/>
        <v>-1.9545869950834405E-3</v>
      </c>
      <c r="J347" s="2"/>
      <c r="K347" s="2"/>
    </row>
    <row r="348" spans="1:11" ht="15" thickBot="1" x14ac:dyDescent="0.35">
      <c r="A348" s="57" t="s">
        <v>265</v>
      </c>
      <c r="B348" s="57">
        <v>263.45</v>
      </c>
      <c r="C348" s="58">
        <v>-5.7099999999999998E-2</v>
      </c>
      <c r="D348" s="2"/>
      <c r="G348" s="60">
        <v>44098</v>
      </c>
      <c r="H348" s="45">
        <v>10805.54981</v>
      </c>
      <c r="I348" s="61">
        <f t="shared" si="5"/>
        <v>-2.9312271673781476E-2</v>
      </c>
      <c r="J348" s="2"/>
      <c r="K348" s="2"/>
    </row>
    <row r="349" spans="1:11" ht="15" thickBot="1" x14ac:dyDescent="0.35">
      <c r="A349" s="57" t="s">
        <v>266</v>
      </c>
      <c r="B349" s="57">
        <v>257</v>
      </c>
      <c r="C349" s="58">
        <v>-2.4500000000000001E-2</v>
      </c>
      <c r="D349" s="2"/>
      <c r="G349" s="60">
        <v>44099</v>
      </c>
      <c r="H349" s="45">
        <v>11050.25</v>
      </c>
      <c r="I349" s="61">
        <f t="shared" si="5"/>
        <v>2.2645787979575172E-2</v>
      </c>
      <c r="J349" s="2"/>
      <c r="K349" s="2"/>
    </row>
    <row r="350" spans="1:11" ht="15" thickBot="1" x14ac:dyDescent="0.35">
      <c r="A350" s="57" t="s">
        <v>267</v>
      </c>
      <c r="B350" s="57">
        <v>251.85</v>
      </c>
      <c r="C350" s="58">
        <v>-0.02</v>
      </c>
      <c r="D350" s="2"/>
      <c r="G350" s="60">
        <v>44102</v>
      </c>
      <c r="H350" s="45">
        <v>11227.54981</v>
      </c>
      <c r="I350" s="61">
        <f t="shared" si="5"/>
        <v>1.6044868668129819E-2</v>
      </c>
      <c r="J350" s="2"/>
      <c r="K350" s="2"/>
    </row>
    <row r="351" spans="1:11" ht="15" thickBot="1" x14ac:dyDescent="0.35">
      <c r="A351" s="57" t="s">
        <v>268</v>
      </c>
      <c r="B351" s="57">
        <v>250.85</v>
      </c>
      <c r="C351" s="58">
        <v>-4.0000000000000001E-3</v>
      </c>
      <c r="D351" s="2"/>
      <c r="G351" s="60">
        <v>44103</v>
      </c>
      <c r="H351" s="45">
        <v>11222.400390000001</v>
      </c>
      <c r="I351" s="61">
        <f t="shared" si="5"/>
        <v>-4.5864147451057935E-4</v>
      </c>
      <c r="J351" s="2"/>
      <c r="K351" s="2"/>
    </row>
    <row r="352" spans="1:11" ht="15" thickBot="1" x14ac:dyDescent="0.35">
      <c r="A352" s="57" t="s">
        <v>269</v>
      </c>
      <c r="B352" s="57">
        <v>255.1</v>
      </c>
      <c r="C352" s="58">
        <v>1.6899999999999998E-2</v>
      </c>
      <c r="D352" s="2"/>
      <c r="G352" s="60">
        <v>44104</v>
      </c>
      <c r="H352" s="45">
        <v>11247.54981</v>
      </c>
      <c r="I352" s="61">
        <f t="shared" si="5"/>
        <v>2.2410018468428383E-3</v>
      </c>
      <c r="J352" s="2"/>
      <c r="K352" s="2"/>
    </row>
    <row r="353" spans="1:11" ht="15" thickBot="1" x14ac:dyDescent="0.35">
      <c r="A353" s="56">
        <v>43840</v>
      </c>
      <c r="B353" s="57">
        <v>267.39999999999998</v>
      </c>
      <c r="C353" s="58">
        <v>4.82E-2</v>
      </c>
      <c r="D353" s="2"/>
      <c r="G353" s="60">
        <v>44105</v>
      </c>
      <c r="H353" s="45">
        <v>11416.950199999999</v>
      </c>
      <c r="I353" s="61">
        <f t="shared" si="5"/>
        <v>1.5061092670102028E-2</v>
      </c>
      <c r="J353" s="2"/>
      <c r="K353" s="2"/>
    </row>
    <row r="354" spans="1:11" ht="15" thickBot="1" x14ac:dyDescent="0.35">
      <c r="A354" s="56">
        <v>43961</v>
      </c>
      <c r="B354" s="57">
        <v>267.39999999999998</v>
      </c>
      <c r="C354" s="58">
        <v>0</v>
      </c>
      <c r="D354" s="2"/>
      <c r="G354" s="60">
        <v>44109</v>
      </c>
      <c r="H354" s="45">
        <v>11503.349609999999</v>
      </c>
      <c r="I354" s="61">
        <f t="shared" si="5"/>
        <v>7.5676435901419481E-3</v>
      </c>
      <c r="J354" s="2"/>
      <c r="K354" s="2"/>
    </row>
    <row r="355" spans="1:11" ht="15" thickBot="1" x14ac:dyDescent="0.35">
      <c r="A355" s="56">
        <v>43992</v>
      </c>
      <c r="B355" s="57">
        <v>265.25</v>
      </c>
      <c r="C355" s="58">
        <v>-8.0000000000000002E-3</v>
      </c>
      <c r="D355" s="2"/>
      <c r="G355" s="60">
        <v>44110</v>
      </c>
      <c r="H355" s="45">
        <v>11662.400390000001</v>
      </c>
      <c r="I355" s="61">
        <f t="shared" si="5"/>
        <v>1.3826475365204649E-2</v>
      </c>
      <c r="J355" s="2"/>
      <c r="K355" s="2"/>
    </row>
    <row r="356" spans="1:11" ht="15" thickBot="1" x14ac:dyDescent="0.35">
      <c r="A356" s="56">
        <v>44022</v>
      </c>
      <c r="B356" s="57">
        <v>269.25</v>
      </c>
      <c r="C356" s="58">
        <v>1.5100000000000001E-2</v>
      </c>
      <c r="D356" s="2"/>
      <c r="G356" s="60">
        <v>44111</v>
      </c>
      <c r="H356" s="45">
        <v>11738.849609999999</v>
      </c>
      <c r="I356" s="61">
        <f t="shared" si="5"/>
        <v>6.5551873922584658E-3</v>
      </c>
      <c r="J356" s="2"/>
      <c r="K356" s="2"/>
    </row>
    <row r="357" spans="1:11" ht="15" thickBot="1" x14ac:dyDescent="0.35">
      <c r="A357" s="56">
        <v>44053</v>
      </c>
      <c r="B357" s="57">
        <v>265</v>
      </c>
      <c r="C357" s="58">
        <v>-1.5800000000000002E-2</v>
      </c>
      <c r="D357" s="2"/>
      <c r="G357" s="60">
        <v>44112</v>
      </c>
      <c r="H357" s="45">
        <v>11834.599609999999</v>
      </c>
      <c r="I357" s="61">
        <f t="shared" si="5"/>
        <v>8.1566766064056218E-3</v>
      </c>
      <c r="J357" s="2"/>
      <c r="K357" s="2"/>
    </row>
    <row r="358" spans="1:11" ht="15" thickBot="1" x14ac:dyDescent="0.35">
      <c r="A358" s="56">
        <v>44084</v>
      </c>
      <c r="B358" s="57">
        <v>260.35000000000002</v>
      </c>
      <c r="C358" s="58">
        <v>-1.7500000000000002E-2</v>
      </c>
      <c r="D358" s="2"/>
      <c r="G358" s="60">
        <v>44113</v>
      </c>
      <c r="H358" s="45">
        <v>11914.200199999999</v>
      </c>
      <c r="I358" s="61">
        <f t="shared" si="5"/>
        <v>6.7260906683095367E-3</v>
      </c>
      <c r="J358" s="2"/>
      <c r="K358" s="2"/>
    </row>
    <row r="359" spans="1:11" ht="15" thickBot="1" x14ac:dyDescent="0.35">
      <c r="A359" s="56">
        <v>44175</v>
      </c>
      <c r="B359" s="57">
        <v>254.55</v>
      </c>
      <c r="C359" s="58">
        <v>-2.23E-2</v>
      </c>
      <c r="D359" s="2"/>
      <c r="G359" s="60">
        <v>44116</v>
      </c>
      <c r="H359" s="45">
        <v>11930.950199999999</v>
      </c>
      <c r="I359" s="61">
        <f t="shared" si="5"/>
        <v>1.4058853904435065E-3</v>
      </c>
      <c r="J359" s="2"/>
      <c r="K359" s="2"/>
    </row>
    <row r="360" spans="1:11" ht="15" thickBot="1" x14ac:dyDescent="0.35">
      <c r="A360" s="57" t="s">
        <v>270</v>
      </c>
      <c r="B360" s="57">
        <v>254.6</v>
      </c>
      <c r="C360" s="58">
        <v>2.0000000000000001E-4</v>
      </c>
      <c r="D360" s="2"/>
      <c r="G360" s="60">
        <v>44117</v>
      </c>
      <c r="H360" s="45">
        <v>11934.5</v>
      </c>
      <c r="I360" s="61">
        <f t="shared" si="5"/>
        <v>2.975286913862174E-4</v>
      </c>
      <c r="J360" s="2"/>
      <c r="K360" s="2"/>
    </row>
    <row r="361" spans="1:11" ht="15" thickBot="1" x14ac:dyDescent="0.35">
      <c r="A361" s="57" t="s">
        <v>271</v>
      </c>
      <c r="B361" s="57">
        <v>256.60000000000002</v>
      </c>
      <c r="C361" s="58">
        <v>7.9000000000000008E-3</v>
      </c>
      <c r="D361" s="2"/>
      <c r="G361" s="60">
        <v>44118</v>
      </c>
      <c r="H361" s="45">
        <v>11971.04981</v>
      </c>
      <c r="I361" s="61">
        <f t="shared" si="5"/>
        <v>3.0625338304914873E-3</v>
      </c>
      <c r="J361" s="2"/>
      <c r="K361" s="2"/>
    </row>
    <row r="362" spans="1:11" ht="15" thickBot="1" x14ac:dyDescent="0.35">
      <c r="A362" s="57" t="s">
        <v>272</v>
      </c>
      <c r="B362" s="57">
        <v>256.2</v>
      </c>
      <c r="C362" s="58">
        <v>-1.6000000000000001E-3</v>
      </c>
      <c r="D362" s="2"/>
      <c r="G362" s="60">
        <v>44119</v>
      </c>
      <c r="H362" s="45">
        <v>11680.349609999999</v>
      </c>
      <c r="I362" s="61">
        <f t="shared" si="5"/>
        <v>-2.4283601239146524E-2</v>
      </c>
      <c r="J362" s="2"/>
      <c r="K362" s="2"/>
    </row>
    <row r="363" spans="1:11" ht="15" thickBot="1" x14ac:dyDescent="0.35">
      <c r="A363" s="57" t="s">
        <v>273</v>
      </c>
      <c r="B363" s="57">
        <v>252.7</v>
      </c>
      <c r="C363" s="58">
        <v>-1.37E-2</v>
      </c>
      <c r="D363" s="2"/>
      <c r="G363" s="60">
        <v>44120</v>
      </c>
      <c r="H363" s="45">
        <v>11762.450199999999</v>
      </c>
      <c r="I363" s="61">
        <f t="shared" si="5"/>
        <v>7.0289497096653886E-3</v>
      </c>
      <c r="J363" s="2"/>
      <c r="K363" s="2"/>
    </row>
    <row r="364" spans="1:11" ht="15" thickBot="1" x14ac:dyDescent="0.35">
      <c r="A364" s="57" t="s">
        <v>274</v>
      </c>
      <c r="B364" s="57">
        <v>250.4</v>
      </c>
      <c r="C364" s="58">
        <v>-9.1000000000000004E-3</v>
      </c>
      <c r="D364" s="2"/>
      <c r="G364" s="60">
        <v>44123</v>
      </c>
      <c r="H364" s="45">
        <v>11873.04981</v>
      </c>
      <c r="I364" s="61">
        <f t="shared" si="5"/>
        <v>9.402769671237543E-3</v>
      </c>
      <c r="J364" s="2"/>
      <c r="K364" s="2"/>
    </row>
    <row r="365" spans="1:11" ht="15" thickBot="1" x14ac:dyDescent="0.35">
      <c r="A365" s="57" t="s">
        <v>275</v>
      </c>
      <c r="B365" s="57">
        <v>246.9</v>
      </c>
      <c r="C365" s="58">
        <v>-1.4E-2</v>
      </c>
      <c r="D365" s="2"/>
      <c r="G365" s="60">
        <v>44124</v>
      </c>
      <c r="H365" s="45">
        <v>11896.79981</v>
      </c>
      <c r="I365" s="61">
        <f t="shared" si="5"/>
        <v>2.0003285070022692E-3</v>
      </c>
      <c r="J365" s="2"/>
      <c r="K365" s="2"/>
    </row>
    <row r="366" spans="1:11" ht="15" thickBot="1" x14ac:dyDescent="0.35">
      <c r="A366" s="57" t="s">
        <v>276</v>
      </c>
      <c r="B366" s="57">
        <v>245.55</v>
      </c>
      <c r="C366" s="58">
        <v>-5.4999999999999997E-3</v>
      </c>
      <c r="D366" s="2"/>
      <c r="G366" s="60">
        <v>44125</v>
      </c>
      <c r="H366" s="45">
        <v>11937.650390000001</v>
      </c>
      <c r="I366" s="61">
        <f t="shared" si="5"/>
        <v>3.4337452636348242E-3</v>
      </c>
      <c r="J366" s="2"/>
      <c r="K366" s="2"/>
    </row>
    <row r="367" spans="1:11" ht="15" thickBot="1" x14ac:dyDescent="0.35">
      <c r="A367" s="57" t="s">
        <v>277</v>
      </c>
      <c r="B367" s="57">
        <v>245.65</v>
      </c>
      <c r="C367" s="58">
        <v>4.0000000000000002E-4</v>
      </c>
      <c r="D367" s="2"/>
      <c r="G367" s="60">
        <v>44126</v>
      </c>
      <c r="H367" s="45">
        <v>11896.450199999999</v>
      </c>
      <c r="I367" s="61">
        <f t="shared" si="5"/>
        <v>-3.4512813371142537E-3</v>
      </c>
      <c r="J367" s="2"/>
      <c r="K367" s="2"/>
    </row>
    <row r="368" spans="1:11" ht="15" thickBot="1" x14ac:dyDescent="0.35">
      <c r="A368" s="57" t="s">
        <v>278</v>
      </c>
      <c r="B368" s="57">
        <v>247.2</v>
      </c>
      <c r="C368" s="58">
        <v>6.3E-3</v>
      </c>
      <c r="D368" s="2"/>
      <c r="G368" s="60">
        <v>44127</v>
      </c>
      <c r="H368" s="45">
        <v>11930.349609999999</v>
      </c>
      <c r="I368" s="61">
        <f t="shared" si="5"/>
        <v>2.849539940914525E-3</v>
      </c>
      <c r="J368" s="2"/>
      <c r="K368" s="2"/>
    </row>
    <row r="369" spans="1:11" ht="15" thickBot="1" x14ac:dyDescent="0.35">
      <c r="A369" s="57" t="s">
        <v>279</v>
      </c>
      <c r="B369" s="57">
        <v>244.1</v>
      </c>
      <c r="C369" s="58">
        <v>-1.2500000000000001E-2</v>
      </c>
      <c r="D369" s="2"/>
      <c r="G369" s="60">
        <v>44130</v>
      </c>
      <c r="H369" s="45">
        <v>11767.75</v>
      </c>
      <c r="I369" s="61">
        <f t="shared" si="5"/>
        <v>-1.3629073356216548E-2</v>
      </c>
      <c r="J369" s="2"/>
      <c r="K369" s="2"/>
    </row>
    <row r="370" spans="1:11" ht="15" thickBot="1" x14ac:dyDescent="0.35">
      <c r="A370" s="57" t="s">
        <v>280</v>
      </c>
      <c r="B370" s="57">
        <v>254.1</v>
      </c>
      <c r="C370" s="58">
        <v>4.1000000000000002E-2</v>
      </c>
      <c r="D370" s="2"/>
      <c r="G370" s="60">
        <v>44131</v>
      </c>
      <c r="H370" s="45">
        <v>11889.400390000001</v>
      </c>
      <c r="I370" s="61">
        <f t="shared" si="5"/>
        <v>1.0337608293853995E-2</v>
      </c>
      <c r="J370" s="2"/>
      <c r="K370" s="2"/>
    </row>
    <row r="371" spans="1:11" ht="15" thickBot="1" x14ac:dyDescent="0.35">
      <c r="A371" s="57" t="s">
        <v>281</v>
      </c>
      <c r="B371" s="57">
        <v>251.95</v>
      </c>
      <c r="C371" s="58">
        <v>-8.5000000000000006E-3</v>
      </c>
      <c r="D371" s="2"/>
      <c r="G371" s="60">
        <v>44132</v>
      </c>
      <c r="H371" s="45">
        <v>11729.599609999999</v>
      </c>
      <c r="I371" s="61">
        <f t="shared" si="5"/>
        <v>-1.3440608841334578E-2</v>
      </c>
      <c r="J371" s="2"/>
      <c r="K371" s="2"/>
    </row>
    <row r="372" spans="1:11" ht="15" thickBot="1" x14ac:dyDescent="0.35">
      <c r="A372" s="57" t="s">
        <v>282</v>
      </c>
      <c r="B372" s="57">
        <v>247.25</v>
      </c>
      <c r="C372" s="58">
        <v>-1.8700000000000001E-2</v>
      </c>
      <c r="D372" s="2"/>
      <c r="G372" s="60">
        <v>44133</v>
      </c>
      <c r="H372" s="45">
        <v>11670.79981</v>
      </c>
      <c r="I372" s="61">
        <f t="shared" si="5"/>
        <v>-5.0129417844637647E-3</v>
      </c>
      <c r="J372" s="2"/>
      <c r="K372" s="2"/>
    </row>
    <row r="373" spans="1:11" ht="15" thickBot="1" x14ac:dyDescent="0.35">
      <c r="A373" s="57" t="s">
        <v>283</v>
      </c>
      <c r="B373" s="57">
        <v>247.65</v>
      </c>
      <c r="C373" s="58">
        <v>1.6000000000000001E-3</v>
      </c>
      <c r="D373" s="2"/>
      <c r="G373" s="60">
        <v>44134</v>
      </c>
      <c r="H373" s="45">
        <v>11642.400390000001</v>
      </c>
      <c r="I373" s="61">
        <f t="shared" si="5"/>
        <v>-2.433373930008309E-3</v>
      </c>
      <c r="J373" s="2"/>
      <c r="K373" s="2"/>
    </row>
    <row r="374" spans="1:11" ht="15" thickBot="1" x14ac:dyDescent="0.35">
      <c r="A374" s="56">
        <v>43872</v>
      </c>
      <c r="B374" s="57">
        <v>246.05</v>
      </c>
      <c r="C374" s="58">
        <v>-6.4999999999999997E-3</v>
      </c>
      <c r="D374" s="2"/>
      <c r="G374" s="60">
        <v>44137</v>
      </c>
      <c r="H374" s="45">
        <v>11669.150390000001</v>
      </c>
      <c r="I374" s="61">
        <f t="shared" si="5"/>
        <v>2.2976361492408337E-3</v>
      </c>
      <c r="J374" s="2"/>
      <c r="K374" s="2"/>
    </row>
    <row r="375" spans="1:11" ht="15" thickBot="1" x14ac:dyDescent="0.35">
      <c r="A375" s="56">
        <v>43901</v>
      </c>
      <c r="B375" s="57">
        <v>245</v>
      </c>
      <c r="C375" s="58">
        <v>-4.3E-3</v>
      </c>
      <c r="D375" s="2"/>
      <c r="G375" s="60">
        <v>44138</v>
      </c>
      <c r="H375" s="45">
        <v>11813.5</v>
      </c>
      <c r="I375" s="61">
        <f t="shared" si="5"/>
        <v>1.2370190217421584E-2</v>
      </c>
      <c r="J375" s="2"/>
      <c r="K375" s="2"/>
    </row>
    <row r="376" spans="1:11" ht="15" thickBot="1" x14ac:dyDescent="0.35">
      <c r="A376" s="56">
        <v>43932</v>
      </c>
      <c r="B376" s="57">
        <v>241.4</v>
      </c>
      <c r="C376" s="58">
        <v>-1.47E-2</v>
      </c>
      <c r="D376" s="2"/>
      <c r="G376" s="60">
        <v>44139</v>
      </c>
      <c r="H376" s="45">
        <v>11908.5</v>
      </c>
      <c r="I376" s="61">
        <f t="shared" si="5"/>
        <v>8.0416472679560869E-3</v>
      </c>
      <c r="J376" s="2"/>
      <c r="K376" s="2"/>
    </row>
    <row r="377" spans="1:11" ht="15" thickBot="1" x14ac:dyDescent="0.35">
      <c r="A377" s="56">
        <v>43962</v>
      </c>
      <c r="B377" s="57">
        <v>233.6</v>
      </c>
      <c r="C377" s="58">
        <v>-3.2300000000000002E-2</v>
      </c>
      <c r="D377" s="2"/>
      <c r="G377" s="60">
        <v>44140</v>
      </c>
      <c r="H377" s="45">
        <v>12120.29981</v>
      </c>
      <c r="I377" s="61">
        <f t="shared" si="5"/>
        <v>1.7785599361800353E-2</v>
      </c>
      <c r="J377" s="2"/>
      <c r="K377" s="2"/>
    </row>
    <row r="378" spans="1:11" ht="15" thickBot="1" x14ac:dyDescent="0.35">
      <c r="A378" s="56">
        <v>43993</v>
      </c>
      <c r="B378" s="57">
        <v>241.15</v>
      </c>
      <c r="C378" s="58">
        <v>3.2300000000000002E-2</v>
      </c>
      <c r="D378" s="2"/>
      <c r="G378" s="60">
        <v>44141</v>
      </c>
      <c r="H378" s="45">
        <v>12263.54981</v>
      </c>
      <c r="I378" s="61">
        <f t="shared" si="5"/>
        <v>1.1819014566109232E-2</v>
      </c>
      <c r="J378" s="2"/>
      <c r="K378" s="2"/>
    </row>
    <row r="379" spans="1:11" ht="15" thickBot="1" x14ac:dyDescent="0.35">
      <c r="A379" s="56">
        <v>44085</v>
      </c>
      <c r="B379" s="57">
        <v>241.2</v>
      </c>
      <c r="C379" s="58">
        <v>2.0000000000000001E-4</v>
      </c>
      <c r="D379" s="2"/>
      <c r="G379" s="60">
        <v>44144</v>
      </c>
      <c r="H379" s="45">
        <v>12461.04981</v>
      </c>
      <c r="I379" s="61">
        <f t="shared" si="5"/>
        <v>1.6104635530485023E-2</v>
      </c>
      <c r="J379" s="2"/>
      <c r="K379" s="2"/>
    </row>
    <row r="380" spans="1:11" ht="15" thickBot="1" x14ac:dyDescent="0.35">
      <c r="A380" s="56">
        <v>44115</v>
      </c>
      <c r="B380" s="57">
        <v>250.65</v>
      </c>
      <c r="C380" s="58">
        <v>3.9199999999999999E-2</v>
      </c>
      <c r="D380" s="2"/>
      <c r="G380" s="60">
        <v>44145</v>
      </c>
      <c r="H380" s="45">
        <v>12631.099609999999</v>
      </c>
      <c r="I380" s="61">
        <f t="shared" si="5"/>
        <v>1.3646506722373664E-2</v>
      </c>
      <c r="J380" s="2"/>
      <c r="K380" s="2"/>
    </row>
    <row r="381" spans="1:11" ht="15" thickBot="1" x14ac:dyDescent="0.35">
      <c r="A381" s="56">
        <v>44146</v>
      </c>
      <c r="B381" s="57">
        <v>250.95</v>
      </c>
      <c r="C381" s="58">
        <v>1.1999999999999999E-3</v>
      </c>
      <c r="D381" s="2"/>
      <c r="G381" s="60">
        <v>44146</v>
      </c>
      <c r="H381" s="45">
        <v>12749.150390000001</v>
      </c>
      <c r="I381" s="61">
        <f t="shared" si="5"/>
        <v>9.3460414092958466E-3</v>
      </c>
      <c r="J381" s="2"/>
      <c r="K381" s="2"/>
    </row>
    <row r="382" spans="1:11" ht="15" thickBot="1" x14ac:dyDescent="0.35">
      <c r="A382" s="56">
        <v>44176</v>
      </c>
      <c r="B382" s="57">
        <v>249.2</v>
      </c>
      <c r="C382" s="58">
        <v>-7.0000000000000001E-3</v>
      </c>
      <c r="D382" s="2"/>
      <c r="G382" s="60">
        <v>44147</v>
      </c>
      <c r="H382" s="45">
        <v>12690.79981</v>
      </c>
      <c r="I382" s="61">
        <f t="shared" si="5"/>
        <v>-4.5768210598384762E-3</v>
      </c>
      <c r="J382" s="2"/>
      <c r="K382" s="2"/>
    </row>
    <row r="383" spans="1:11" ht="15" thickBot="1" x14ac:dyDescent="0.35">
      <c r="A383" s="57" t="s">
        <v>284</v>
      </c>
      <c r="B383" s="57">
        <v>243.8</v>
      </c>
      <c r="C383" s="58">
        <v>-2.1700000000000001E-2</v>
      </c>
      <c r="D383" s="2"/>
      <c r="G383" s="60">
        <v>44148</v>
      </c>
      <c r="H383" s="45">
        <v>12719.950199999999</v>
      </c>
      <c r="I383" s="61">
        <f t="shared" si="5"/>
        <v>2.2969702805515357E-3</v>
      </c>
      <c r="J383" s="2"/>
      <c r="K383" s="2"/>
    </row>
    <row r="384" spans="1:11" ht="15" thickBot="1" x14ac:dyDescent="0.35">
      <c r="A384" s="57" t="s">
        <v>285</v>
      </c>
      <c r="B384" s="57">
        <v>243.95</v>
      </c>
      <c r="C384" s="58">
        <v>5.9999999999999995E-4</v>
      </c>
      <c r="D384" s="2"/>
      <c r="G384" s="60">
        <v>44153</v>
      </c>
      <c r="H384" s="45">
        <v>12938.25</v>
      </c>
      <c r="I384" s="61">
        <f>H384/H383-1</f>
        <v>1.7162001153117723E-2</v>
      </c>
      <c r="J384" s="2"/>
      <c r="K384" s="2"/>
    </row>
    <row r="385" spans="1:11" ht="15" thickBot="1" x14ac:dyDescent="0.35">
      <c r="A385" s="57" t="s">
        <v>286</v>
      </c>
      <c r="B385" s="57">
        <v>244.25</v>
      </c>
      <c r="C385" s="58">
        <v>1.1999999999999999E-3</v>
      </c>
      <c r="D385" s="2"/>
      <c r="G385" s="60">
        <v>44154</v>
      </c>
      <c r="H385" s="45">
        <v>12771.700199999999</v>
      </c>
      <c r="I385" s="61">
        <f t="shared" si="5"/>
        <v>-1.2872668251115882E-2</v>
      </c>
      <c r="J385" s="2"/>
      <c r="K385" s="2"/>
    </row>
    <row r="386" spans="1:11" ht="15" thickBot="1" x14ac:dyDescent="0.35">
      <c r="A386" s="57" t="s">
        <v>287</v>
      </c>
      <c r="B386" s="57">
        <v>241.7</v>
      </c>
      <c r="C386" s="58">
        <v>-1.04E-2</v>
      </c>
      <c r="D386" s="2"/>
      <c r="G386" s="60">
        <v>44155</v>
      </c>
      <c r="H386" s="45">
        <v>12859.04981</v>
      </c>
      <c r="I386" s="61">
        <f t="shared" ref="I386:I449" si="6">H386/H385-1</f>
        <v>6.8393094601453264E-3</v>
      </c>
      <c r="J386" s="2"/>
      <c r="K386" s="2"/>
    </row>
    <row r="387" spans="1:11" ht="15" thickBot="1" x14ac:dyDescent="0.35">
      <c r="A387" s="57" t="s">
        <v>288</v>
      </c>
      <c r="B387" s="57">
        <v>246.05</v>
      </c>
      <c r="C387" s="58">
        <v>1.7999999999999999E-2</v>
      </c>
      <c r="D387" s="2"/>
      <c r="G387" s="60">
        <v>44158</v>
      </c>
      <c r="H387" s="45">
        <v>12926.450199999999</v>
      </c>
      <c r="I387" s="61">
        <f t="shared" si="6"/>
        <v>5.2414751475327037E-3</v>
      </c>
      <c r="J387" s="2"/>
      <c r="K387" s="2"/>
    </row>
    <row r="388" spans="1:11" ht="15" thickBot="1" x14ac:dyDescent="0.35">
      <c r="A388" s="57" t="s">
        <v>289</v>
      </c>
      <c r="B388" s="57">
        <v>247.4</v>
      </c>
      <c r="C388" s="58">
        <v>5.4999999999999997E-3</v>
      </c>
      <c r="D388" s="2"/>
      <c r="G388" s="60">
        <v>44159</v>
      </c>
      <c r="H388" s="45">
        <v>13055.150390000001</v>
      </c>
      <c r="I388" s="61">
        <f t="shared" si="6"/>
        <v>9.9563443953083475E-3</v>
      </c>
      <c r="J388" s="2"/>
      <c r="K388" s="2"/>
    </row>
    <row r="389" spans="1:11" ht="15" thickBot="1" x14ac:dyDescent="0.35">
      <c r="A389" s="57" t="s">
        <v>290</v>
      </c>
      <c r="B389" s="57">
        <v>254.2</v>
      </c>
      <c r="C389" s="58">
        <v>2.75E-2</v>
      </c>
      <c r="D389" s="2"/>
      <c r="G389" s="60">
        <v>44160</v>
      </c>
      <c r="H389" s="45">
        <v>12858.400390000001</v>
      </c>
      <c r="I389" s="61">
        <f t="shared" si="6"/>
        <v>-1.5070680468813769E-2</v>
      </c>
      <c r="J389" s="2"/>
      <c r="K389" s="2"/>
    </row>
    <row r="390" spans="1:11" ht="15" thickBot="1" x14ac:dyDescent="0.35">
      <c r="A390" s="57" t="s">
        <v>291</v>
      </c>
      <c r="B390" s="57">
        <v>253.2</v>
      </c>
      <c r="C390" s="58">
        <v>-3.8999999999999998E-3</v>
      </c>
      <c r="D390" s="2"/>
      <c r="G390" s="60">
        <v>44161</v>
      </c>
      <c r="H390" s="45">
        <v>12987</v>
      </c>
      <c r="I390" s="61">
        <f t="shared" si="6"/>
        <v>1.0001213689069033E-2</v>
      </c>
      <c r="J390" s="2"/>
      <c r="K390" s="2"/>
    </row>
    <row r="391" spans="1:11" ht="15" thickBot="1" x14ac:dyDescent="0.35">
      <c r="A391" s="57" t="s">
        <v>292</v>
      </c>
      <c r="B391" s="57">
        <v>260.14999999999998</v>
      </c>
      <c r="C391" s="58">
        <v>2.7400000000000001E-2</v>
      </c>
      <c r="D391" s="2"/>
      <c r="G391" s="60">
        <v>44162</v>
      </c>
      <c r="H391" s="45">
        <v>12968.950199999999</v>
      </c>
      <c r="I391" s="61">
        <f t="shared" si="6"/>
        <v>-1.3898359898359969E-3</v>
      </c>
      <c r="J391" s="2"/>
      <c r="K391" s="2"/>
    </row>
    <row r="392" spans="1:11" ht="15" thickBot="1" x14ac:dyDescent="0.35">
      <c r="A392" s="56">
        <v>43842</v>
      </c>
      <c r="B392" s="57">
        <v>264.55</v>
      </c>
      <c r="C392" s="58">
        <v>1.6899999999999998E-2</v>
      </c>
      <c r="D392" s="2"/>
      <c r="G392" s="60">
        <v>44166</v>
      </c>
      <c r="H392" s="45">
        <v>13109.04981</v>
      </c>
      <c r="I392" s="61">
        <f t="shared" si="6"/>
        <v>1.0802694731606E-2</v>
      </c>
      <c r="J392" s="2"/>
      <c r="K392" s="2"/>
    </row>
    <row r="393" spans="1:11" ht="15" thickBot="1" x14ac:dyDescent="0.35">
      <c r="A393" s="56">
        <v>43873</v>
      </c>
      <c r="B393" s="57">
        <v>274.35000000000002</v>
      </c>
      <c r="C393" s="58">
        <v>3.6999999999999998E-2</v>
      </c>
      <c r="D393" s="2"/>
      <c r="G393" s="60">
        <v>44167</v>
      </c>
      <c r="H393" s="45">
        <v>13113.75</v>
      </c>
      <c r="I393" s="61">
        <f t="shared" si="6"/>
        <v>3.5854543755053925E-4</v>
      </c>
      <c r="J393" s="2"/>
      <c r="K393" s="2"/>
    </row>
    <row r="394" spans="1:11" ht="15" thickBot="1" x14ac:dyDescent="0.35">
      <c r="A394" s="56">
        <v>43902</v>
      </c>
      <c r="B394" s="57">
        <v>265.55</v>
      </c>
      <c r="C394" s="58">
        <v>-3.2099999999999997E-2</v>
      </c>
      <c r="D394" s="2"/>
      <c r="G394" s="60">
        <v>44168</v>
      </c>
      <c r="H394" s="45">
        <v>13133.900390000001</v>
      </c>
      <c r="I394" s="61">
        <f t="shared" si="6"/>
        <v>1.5365848822801453E-3</v>
      </c>
      <c r="J394" s="2"/>
      <c r="K394" s="2"/>
    </row>
    <row r="395" spans="1:11" ht="15" thickBot="1" x14ac:dyDescent="0.35">
      <c r="A395" s="56">
        <v>43933</v>
      </c>
      <c r="B395" s="57">
        <v>272</v>
      </c>
      <c r="C395" s="58">
        <v>2.4299999999999999E-2</v>
      </c>
      <c r="D395" s="2"/>
      <c r="G395" s="60">
        <v>44169</v>
      </c>
      <c r="H395" s="45">
        <v>13258.54981</v>
      </c>
      <c r="I395" s="61">
        <f t="shared" si="6"/>
        <v>9.4906628113995417E-3</v>
      </c>
      <c r="J395" s="2"/>
      <c r="K395" s="2"/>
    </row>
    <row r="396" spans="1:11" ht="15" thickBot="1" x14ac:dyDescent="0.35">
      <c r="A396" s="56">
        <v>44024</v>
      </c>
      <c r="B396" s="57">
        <v>265.7</v>
      </c>
      <c r="C396" s="58">
        <v>-2.3199999999999998E-2</v>
      </c>
      <c r="D396" s="2"/>
      <c r="G396" s="60">
        <v>44172</v>
      </c>
      <c r="H396" s="45">
        <v>13355.75</v>
      </c>
      <c r="I396" s="61">
        <f t="shared" si="6"/>
        <v>7.3311328458176561E-3</v>
      </c>
      <c r="J396" s="2"/>
      <c r="K396" s="2"/>
    </row>
    <row r="397" spans="1:11" ht="15" thickBot="1" x14ac:dyDescent="0.35">
      <c r="A397" s="56">
        <v>44055</v>
      </c>
      <c r="B397" s="57">
        <v>266</v>
      </c>
      <c r="C397" s="58">
        <v>1.1000000000000001E-3</v>
      </c>
      <c r="D397" s="2"/>
      <c r="G397" s="60">
        <v>44173</v>
      </c>
      <c r="H397" s="45">
        <v>13392.950199999999</v>
      </c>
      <c r="I397" s="61">
        <f t="shared" si="6"/>
        <v>2.7853321603055203E-3</v>
      </c>
      <c r="J397" s="2"/>
      <c r="K397" s="2"/>
    </row>
    <row r="398" spans="1:11" ht="15" thickBot="1" x14ac:dyDescent="0.35">
      <c r="A398" s="56">
        <v>44086</v>
      </c>
      <c r="B398" s="57">
        <v>266.5</v>
      </c>
      <c r="C398" s="58">
        <v>1.9E-3</v>
      </c>
      <c r="D398" s="2"/>
      <c r="G398" s="60">
        <v>44174</v>
      </c>
      <c r="H398" s="45">
        <v>13529.099609999999</v>
      </c>
      <c r="I398" s="61">
        <f t="shared" si="6"/>
        <v>1.0165751978977733E-2</v>
      </c>
      <c r="J398" s="2"/>
      <c r="K398" s="2"/>
    </row>
    <row r="399" spans="1:11" ht="15" thickBot="1" x14ac:dyDescent="0.35">
      <c r="A399" s="56">
        <v>44116</v>
      </c>
      <c r="B399" s="57">
        <v>267.45</v>
      </c>
      <c r="C399" s="58">
        <v>3.5999999999999999E-3</v>
      </c>
      <c r="D399" s="2"/>
      <c r="G399" s="60">
        <v>44175</v>
      </c>
      <c r="H399" s="45">
        <v>13478.29981</v>
      </c>
      <c r="I399" s="61">
        <f t="shared" si="6"/>
        <v>-3.7548544592317379E-3</v>
      </c>
      <c r="J399" s="2"/>
      <c r="K399" s="2"/>
    </row>
    <row r="400" spans="1:11" ht="15" thickBot="1" x14ac:dyDescent="0.35">
      <c r="A400" s="56">
        <v>44147</v>
      </c>
      <c r="B400" s="57">
        <v>259.95</v>
      </c>
      <c r="C400" s="58">
        <v>-2.8000000000000001E-2</v>
      </c>
      <c r="D400" s="2"/>
      <c r="G400" s="60">
        <v>44176</v>
      </c>
      <c r="H400" s="45">
        <v>13513.849609999999</v>
      </c>
      <c r="I400" s="61">
        <f t="shared" si="6"/>
        <v>2.6375581862057018E-3</v>
      </c>
      <c r="J400" s="2"/>
      <c r="K400" s="2"/>
    </row>
    <row r="401" spans="1:11" ht="15" thickBot="1" x14ac:dyDescent="0.35">
      <c r="A401" s="57" t="s">
        <v>293</v>
      </c>
      <c r="B401" s="57">
        <v>266.05</v>
      </c>
      <c r="C401" s="58">
        <v>2.35E-2</v>
      </c>
      <c r="D401" s="2"/>
      <c r="G401" s="60">
        <v>44179</v>
      </c>
      <c r="H401" s="45">
        <v>13558.150390000001</v>
      </c>
      <c r="I401" s="61">
        <f t="shared" si="6"/>
        <v>3.2781761880211757E-3</v>
      </c>
      <c r="J401" s="2"/>
      <c r="K401" s="2"/>
    </row>
    <row r="402" spans="1:11" ht="15" thickBot="1" x14ac:dyDescent="0.35">
      <c r="A402" s="57" t="s">
        <v>294</v>
      </c>
      <c r="B402" s="57">
        <v>269.64999999999998</v>
      </c>
      <c r="C402" s="58">
        <v>1.35E-2</v>
      </c>
      <c r="D402" s="2"/>
      <c r="G402" s="60">
        <v>44180</v>
      </c>
      <c r="H402" s="45">
        <v>13567.849609999999</v>
      </c>
      <c r="I402" s="61">
        <f t="shared" si="6"/>
        <v>7.1537929002118972E-4</v>
      </c>
      <c r="J402" s="2"/>
      <c r="K402" s="2"/>
    </row>
    <row r="403" spans="1:11" ht="15" thickBot="1" x14ac:dyDescent="0.35">
      <c r="A403" s="57" t="s">
        <v>295</v>
      </c>
      <c r="B403" s="57">
        <v>265.95</v>
      </c>
      <c r="C403" s="58">
        <v>-1.37E-2</v>
      </c>
      <c r="D403" s="2"/>
      <c r="G403" s="60">
        <v>44181</v>
      </c>
      <c r="H403" s="45">
        <v>13682.700199999999</v>
      </c>
      <c r="I403" s="61">
        <f t="shared" si="6"/>
        <v>8.4649073583002998E-3</v>
      </c>
      <c r="J403" s="2"/>
      <c r="K403" s="2"/>
    </row>
    <row r="404" spans="1:11" ht="15" thickBot="1" x14ac:dyDescent="0.35">
      <c r="A404" s="57" t="s">
        <v>296</v>
      </c>
      <c r="B404" s="57">
        <v>269.2</v>
      </c>
      <c r="C404" s="58">
        <v>1.2200000000000001E-2</v>
      </c>
      <c r="D404" s="2"/>
      <c r="G404" s="60">
        <v>44182</v>
      </c>
      <c r="H404" s="45">
        <v>13740.700199999999</v>
      </c>
      <c r="I404" s="61">
        <f t="shared" si="6"/>
        <v>4.2389293890983115E-3</v>
      </c>
      <c r="J404" s="2"/>
      <c r="K404" s="2"/>
    </row>
    <row r="405" spans="1:11" ht="15" thickBot="1" x14ac:dyDescent="0.35">
      <c r="A405" s="57" t="s">
        <v>297</v>
      </c>
      <c r="B405" s="57">
        <v>266.60000000000002</v>
      </c>
      <c r="C405" s="58">
        <v>-9.7000000000000003E-3</v>
      </c>
      <c r="D405" s="2"/>
      <c r="G405" s="60">
        <v>44183</v>
      </c>
      <c r="H405" s="45">
        <v>13760.54981</v>
      </c>
      <c r="I405" s="61">
        <f t="shared" si="6"/>
        <v>1.4445850437811991E-3</v>
      </c>
      <c r="J405" s="2"/>
      <c r="K405" s="2"/>
    </row>
    <row r="406" spans="1:11" ht="15" thickBot="1" x14ac:dyDescent="0.35">
      <c r="A406" s="57" t="s">
        <v>298</v>
      </c>
      <c r="B406" s="57">
        <v>256.89999999999998</v>
      </c>
      <c r="C406" s="58">
        <v>-3.6400000000000002E-2</v>
      </c>
      <c r="D406" s="2"/>
      <c r="G406" s="60">
        <v>44186</v>
      </c>
      <c r="H406" s="45">
        <v>13328.400390000001</v>
      </c>
      <c r="I406" s="61">
        <f t="shared" si="6"/>
        <v>-3.1404952997295954E-2</v>
      </c>
      <c r="J406" s="2"/>
      <c r="K406" s="2"/>
    </row>
    <row r="407" spans="1:11" ht="15" thickBot="1" x14ac:dyDescent="0.35">
      <c r="A407" s="57" t="s">
        <v>299</v>
      </c>
      <c r="B407" s="57">
        <v>255.4</v>
      </c>
      <c r="C407" s="58">
        <v>-5.7999999999999996E-3</v>
      </c>
      <c r="D407" s="2"/>
      <c r="G407" s="60">
        <v>44187</v>
      </c>
      <c r="H407" s="45">
        <v>13466.29981</v>
      </c>
      <c r="I407" s="61">
        <f t="shared" si="6"/>
        <v>1.0346284322570565E-2</v>
      </c>
      <c r="J407" s="2"/>
      <c r="K407" s="2"/>
    </row>
    <row r="408" spans="1:11" ht="15" thickBot="1" x14ac:dyDescent="0.35">
      <c r="A408" s="57" t="s">
        <v>300</v>
      </c>
      <c r="B408" s="57">
        <v>267</v>
      </c>
      <c r="C408" s="58">
        <v>4.5400000000000003E-2</v>
      </c>
      <c r="D408" s="2"/>
      <c r="G408" s="60">
        <v>44188</v>
      </c>
      <c r="H408" s="45">
        <v>13601.099609999999</v>
      </c>
      <c r="I408" s="61">
        <f t="shared" si="6"/>
        <v>1.0010158833675842E-2</v>
      </c>
      <c r="J408" s="2"/>
      <c r="K408" s="2"/>
    </row>
    <row r="409" spans="1:11" ht="15" thickBot="1" x14ac:dyDescent="0.35">
      <c r="A409" s="57" t="s">
        <v>301</v>
      </c>
      <c r="B409" s="57">
        <v>265.85000000000002</v>
      </c>
      <c r="C409" s="58">
        <v>-4.3E-3</v>
      </c>
      <c r="D409" s="2"/>
      <c r="G409" s="60">
        <v>44189</v>
      </c>
      <c r="H409" s="45">
        <v>13749.25</v>
      </c>
      <c r="I409" s="61">
        <f t="shared" si="6"/>
        <v>1.0892530328288741E-2</v>
      </c>
      <c r="J409" s="2"/>
      <c r="K409" s="2"/>
    </row>
    <row r="410" spans="1:11" ht="15" thickBot="1" x14ac:dyDescent="0.35">
      <c r="A410" s="57" t="s">
        <v>302</v>
      </c>
      <c r="B410" s="57">
        <v>265.5</v>
      </c>
      <c r="C410" s="58">
        <v>-1.2999999999999999E-3</v>
      </c>
      <c r="D410" s="2"/>
      <c r="G410" s="60">
        <v>44193</v>
      </c>
      <c r="H410" s="45">
        <v>13873.200199999999</v>
      </c>
      <c r="I410" s="61">
        <f t="shared" si="6"/>
        <v>9.0150517300944255E-3</v>
      </c>
      <c r="J410" s="2"/>
      <c r="K410" s="2"/>
    </row>
    <row r="411" spans="1:11" ht="15" thickBot="1" x14ac:dyDescent="0.35">
      <c r="A411" s="57" t="s">
        <v>303</v>
      </c>
      <c r="B411" s="57">
        <v>261.55</v>
      </c>
      <c r="C411" s="58">
        <v>-1.49E-2</v>
      </c>
      <c r="D411" s="2"/>
      <c r="G411" s="60">
        <v>44194</v>
      </c>
      <c r="H411" s="45">
        <v>13932.599609999999</v>
      </c>
      <c r="I411" s="61">
        <f t="shared" si="6"/>
        <v>4.2815939468674458E-3</v>
      </c>
      <c r="J411" s="2"/>
      <c r="K411" s="2"/>
    </row>
    <row r="412" spans="1:11" ht="15" thickBot="1" x14ac:dyDescent="0.35">
      <c r="A412" s="57" t="s">
        <v>304</v>
      </c>
      <c r="B412" s="57">
        <v>258.35000000000002</v>
      </c>
      <c r="C412" s="58">
        <v>-1.2200000000000001E-2</v>
      </c>
      <c r="D412" s="2"/>
      <c r="G412" s="60">
        <v>44195</v>
      </c>
      <c r="H412" s="45">
        <v>13981.950199999999</v>
      </c>
      <c r="I412" s="61">
        <f t="shared" si="6"/>
        <v>3.5420948983977407E-3</v>
      </c>
      <c r="J412" s="2"/>
      <c r="K412" s="2"/>
    </row>
    <row r="413" spans="1:11" ht="15" thickBot="1" x14ac:dyDescent="0.35">
      <c r="A413" s="57" t="s">
        <v>305</v>
      </c>
      <c r="B413" s="57">
        <v>261.5</v>
      </c>
      <c r="C413" s="58">
        <v>1.2200000000000001E-2</v>
      </c>
      <c r="D413" s="2"/>
      <c r="G413" s="60">
        <v>44196</v>
      </c>
      <c r="H413" s="45">
        <v>13981.75</v>
      </c>
      <c r="I413" s="61">
        <f t="shared" si="6"/>
        <v>-1.4318460381801401E-5</v>
      </c>
      <c r="J413" s="2"/>
      <c r="K413" s="2"/>
    </row>
    <row r="414" spans="1:11" ht="15" thickBot="1" x14ac:dyDescent="0.35">
      <c r="A414" s="56">
        <v>44197</v>
      </c>
      <c r="B414" s="57">
        <v>262.10000000000002</v>
      </c>
      <c r="C414" s="58">
        <v>2.3E-3</v>
      </c>
      <c r="D414" s="2"/>
      <c r="G414" s="60">
        <v>44197</v>
      </c>
      <c r="H414" s="45">
        <v>14018.5</v>
      </c>
      <c r="I414" s="61">
        <f t="shared" si="6"/>
        <v>2.6284263414808606E-3</v>
      </c>
      <c r="J414" s="2"/>
      <c r="K414" s="2"/>
    </row>
    <row r="415" spans="1:11" ht="15" thickBot="1" x14ac:dyDescent="0.35">
      <c r="A415" s="56">
        <v>44287</v>
      </c>
      <c r="B415" s="57">
        <v>263.25</v>
      </c>
      <c r="C415" s="58">
        <v>4.4000000000000003E-3</v>
      </c>
      <c r="D415" s="2"/>
      <c r="G415" s="60">
        <v>44200</v>
      </c>
      <c r="H415" s="45">
        <v>14132.900390000001</v>
      </c>
      <c r="I415" s="61">
        <f t="shared" si="6"/>
        <v>8.1606726825267373E-3</v>
      </c>
      <c r="J415" s="2"/>
      <c r="K415" s="2"/>
    </row>
    <row r="416" spans="1:11" ht="15" thickBot="1" x14ac:dyDescent="0.35">
      <c r="A416" s="56">
        <v>44317</v>
      </c>
      <c r="B416" s="57">
        <v>266.14999999999998</v>
      </c>
      <c r="C416" s="58">
        <v>1.0999999999999999E-2</v>
      </c>
      <c r="D416" s="2"/>
      <c r="G416" s="60">
        <v>44201</v>
      </c>
      <c r="H416" s="45">
        <v>14199.5</v>
      </c>
      <c r="I416" s="61">
        <f t="shared" si="6"/>
        <v>4.7123809099456349E-3</v>
      </c>
      <c r="J416" s="2"/>
      <c r="K416" s="2"/>
    </row>
    <row r="417" spans="1:11" ht="15" thickBot="1" x14ac:dyDescent="0.35">
      <c r="A417" s="56">
        <v>44348</v>
      </c>
      <c r="B417" s="57">
        <v>264.55</v>
      </c>
      <c r="C417" s="58">
        <v>-6.0000000000000001E-3</v>
      </c>
      <c r="D417" s="2"/>
      <c r="G417" s="60">
        <v>44202</v>
      </c>
      <c r="H417" s="45">
        <v>14146.25</v>
      </c>
      <c r="I417" s="61">
        <f t="shared" si="6"/>
        <v>-3.7501320469031096E-3</v>
      </c>
      <c r="J417" s="2"/>
      <c r="K417" s="2"/>
    </row>
    <row r="418" spans="1:11" ht="15" thickBot="1" x14ac:dyDescent="0.35">
      <c r="A418" s="56">
        <v>44378</v>
      </c>
      <c r="B418" s="57">
        <v>268.2</v>
      </c>
      <c r="C418" s="58">
        <v>1.38E-2</v>
      </c>
      <c r="D418" s="2"/>
      <c r="G418" s="60">
        <v>44203</v>
      </c>
      <c r="H418" s="45">
        <v>14137.349609999999</v>
      </c>
      <c r="I418" s="61">
        <f t="shared" si="6"/>
        <v>-6.2916956790670664E-4</v>
      </c>
      <c r="J418" s="2"/>
      <c r="K418" s="2"/>
    </row>
    <row r="419" spans="1:11" ht="15" thickBot="1" x14ac:dyDescent="0.35">
      <c r="A419" s="56">
        <v>44409</v>
      </c>
      <c r="B419" s="57">
        <v>268.3</v>
      </c>
      <c r="C419" s="58">
        <v>4.0000000000000002E-4</v>
      </c>
      <c r="D419" s="2"/>
      <c r="G419" s="60">
        <v>44204</v>
      </c>
      <c r="H419" s="45">
        <v>14347.25</v>
      </c>
      <c r="I419" s="61">
        <f t="shared" si="6"/>
        <v>1.4847223545460642E-2</v>
      </c>
      <c r="J419" s="2"/>
      <c r="K419" s="2"/>
    </row>
    <row r="420" spans="1:11" ht="15" thickBot="1" x14ac:dyDescent="0.35">
      <c r="A420" s="56">
        <v>44501</v>
      </c>
      <c r="B420" s="57">
        <v>269.39999999999998</v>
      </c>
      <c r="C420" s="58">
        <v>4.1000000000000003E-3</v>
      </c>
      <c r="D420" s="2"/>
      <c r="G420" s="60">
        <v>44207</v>
      </c>
      <c r="H420" s="45">
        <v>14484.75</v>
      </c>
      <c r="I420" s="61">
        <f t="shared" si="6"/>
        <v>9.5837181341371647E-3</v>
      </c>
      <c r="J420" s="2"/>
      <c r="K420" s="2"/>
    </row>
    <row r="421" spans="1:11" ht="15" thickBot="1" x14ac:dyDescent="0.35">
      <c r="A421" s="56">
        <v>44531</v>
      </c>
      <c r="B421" s="57">
        <v>266.55</v>
      </c>
      <c r="C421" s="58">
        <v>-1.06E-2</v>
      </c>
      <c r="D421" s="2"/>
      <c r="G421" s="60">
        <v>44208</v>
      </c>
      <c r="H421" s="45">
        <v>14563.450199999999</v>
      </c>
      <c r="I421" s="61">
        <f t="shared" si="6"/>
        <v>5.4333143478486612E-3</v>
      </c>
      <c r="J421" s="2"/>
      <c r="K421" s="2"/>
    </row>
    <row r="422" spans="1:11" ht="15" thickBot="1" x14ac:dyDescent="0.35">
      <c r="A422" s="57" t="s">
        <v>306</v>
      </c>
      <c r="B422" s="57">
        <v>260.75</v>
      </c>
      <c r="C422" s="58">
        <v>-2.18E-2</v>
      </c>
      <c r="D422" s="2"/>
      <c r="G422" s="60">
        <v>44209</v>
      </c>
      <c r="H422" s="45">
        <v>14564.849609999999</v>
      </c>
      <c r="I422" s="61">
        <f t="shared" si="6"/>
        <v>9.609055414627754E-5</v>
      </c>
      <c r="J422" s="2"/>
      <c r="K422" s="2"/>
    </row>
    <row r="423" spans="1:11" ht="15" thickBot="1" x14ac:dyDescent="0.35">
      <c r="A423" s="57" t="s">
        <v>307</v>
      </c>
      <c r="B423" s="57">
        <v>261.89999999999998</v>
      </c>
      <c r="C423" s="58">
        <v>4.4000000000000003E-3</v>
      </c>
      <c r="D423" s="2"/>
      <c r="G423" s="60">
        <v>44210</v>
      </c>
      <c r="H423" s="45">
        <v>14595.599609999999</v>
      </c>
      <c r="I423" s="61">
        <f t="shared" si="6"/>
        <v>2.1112473402324916E-3</v>
      </c>
      <c r="J423" s="2"/>
      <c r="K423" s="2"/>
    </row>
    <row r="424" spans="1:11" ht="15" thickBot="1" x14ac:dyDescent="0.35">
      <c r="A424" s="57" t="s">
        <v>308</v>
      </c>
      <c r="B424" s="57">
        <v>259.35000000000002</v>
      </c>
      <c r="C424" s="58">
        <v>-9.7000000000000003E-3</v>
      </c>
      <c r="D424" s="2"/>
      <c r="G424" s="60">
        <v>44211</v>
      </c>
      <c r="H424" s="45">
        <v>14433.700199999999</v>
      </c>
      <c r="I424" s="61">
        <f t="shared" si="6"/>
        <v>-1.1092343879389288E-2</v>
      </c>
      <c r="J424" s="2"/>
      <c r="K424" s="2"/>
    </row>
    <row r="425" spans="1:11" ht="15" thickBot="1" x14ac:dyDescent="0.35">
      <c r="A425" s="57" t="s">
        <v>309</v>
      </c>
      <c r="B425" s="57">
        <v>259.55</v>
      </c>
      <c r="C425" s="58">
        <v>8.0000000000000004E-4</v>
      </c>
      <c r="D425" s="2"/>
      <c r="G425" s="60">
        <v>44214</v>
      </c>
      <c r="H425" s="45">
        <v>14281.29981</v>
      </c>
      <c r="I425" s="61">
        <f t="shared" si="6"/>
        <v>-1.0558650095836009E-2</v>
      </c>
      <c r="J425" s="2"/>
      <c r="K425" s="2"/>
    </row>
    <row r="426" spans="1:11" ht="15" thickBot="1" x14ac:dyDescent="0.35">
      <c r="A426" s="57" t="s">
        <v>310</v>
      </c>
      <c r="B426" s="57">
        <v>259.85000000000002</v>
      </c>
      <c r="C426" s="58">
        <v>1.1999999999999999E-3</v>
      </c>
      <c r="D426" s="2"/>
      <c r="G426" s="60">
        <v>44215</v>
      </c>
      <c r="H426" s="45">
        <v>14521.150390000001</v>
      </c>
      <c r="I426" s="61">
        <f t="shared" si="6"/>
        <v>1.6794730395061963E-2</v>
      </c>
      <c r="J426" s="2"/>
      <c r="K426" s="2"/>
    </row>
    <row r="427" spans="1:11" ht="15" thickBot="1" x14ac:dyDescent="0.35">
      <c r="A427" s="57" t="s">
        <v>311</v>
      </c>
      <c r="B427" s="57">
        <v>258.89999999999998</v>
      </c>
      <c r="C427" s="58">
        <v>-3.7000000000000002E-3</v>
      </c>
      <c r="D427" s="2"/>
      <c r="G427" s="60">
        <v>44216</v>
      </c>
      <c r="H427" s="45">
        <v>14644.700199999999</v>
      </c>
      <c r="I427" s="61">
        <f t="shared" si="6"/>
        <v>8.5082659900748148E-3</v>
      </c>
      <c r="J427" s="2"/>
      <c r="K427" s="2"/>
    </row>
    <row r="428" spans="1:11" ht="15" thickBot="1" x14ac:dyDescent="0.35">
      <c r="A428" s="57" t="s">
        <v>312</v>
      </c>
      <c r="B428" s="57">
        <v>255.5</v>
      </c>
      <c r="C428" s="58">
        <v>-1.3100000000000001E-2</v>
      </c>
      <c r="D428" s="2"/>
      <c r="G428" s="60">
        <v>44217</v>
      </c>
      <c r="H428" s="45">
        <v>14590.349609999999</v>
      </c>
      <c r="I428" s="61">
        <f t="shared" si="6"/>
        <v>-3.7112804808390187E-3</v>
      </c>
      <c r="J428" s="2"/>
      <c r="K428" s="2"/>
    </row>
    <row r="429" spans="1:11" ht="15" thickBot="1" x14ac:dyDescent="0.35">
      <c r="A429" s="57" t="s">
        <v>313</v>
      </c>
      <c r="B429" s="57">
        <v>250.3</v>
      </c>
      <c r="C429" s="58">
        <v>-2.0400000000000001E-2</v>
      </c>
      <c r="D429" s="2"/>
      <c r="G429" s="60">
        <v>44218</v>
      </c>
      <c r="H429" s="45">
        <v>14371.900390000001</v>
      </c>
      <c r="I429" s="61">
        <f t="shared" si="6"/>
        <v>-1.497217173262777E-2</v>
      </c>
      <c r="J429" s="2"/>
      <c r="K429" s="2"/>
    </row>
    <row r="430" spans="1:11" ht="15" thickBot="1" x14ac:dyDescent="0.35">
      <c r="A430" s="57" t="s">
        <v>314</v>
      </c>
      <c r="B430" s="57">
        <v>246</v>
      </c>
      <c r="C430" s="58">
        <v>-1.72E-2</v>
      </c>
      <c r="D430" s="2"/>
      <c r="G430" s="60">
        <v>44221</v>
      </c>
      <c r="H430" s="45">
        <v>14238.900390000001</v>
      </c>
      <c r="I430" s="61">
        <f t="shared" si="6"/>
        <v>-9.2541693437105943E-3</v>
      </c>
      <c r="J430" s="2"/>
      <c r="K430" s="2"/>
    </row>
    <row r="431" spans="1:11" ht="15" thickBot="1" x14ac:dyDescent="0.35">
      <c r="A431" s="57" t="s">
        <v>315</v>
      </c>
      <c r="B431" s="57">
        <v>246.75</v>
      </c>
      <c r="C431" s="58">
        <v>3.0000000000000001E-3</v>
      </c>
      <c r="D431" s="2"/>
      <c r="G431" s="60">
        <v>44223</v>
      </c>
      <c r="H431" s="45">
        <v>13967.5</v>
      </c>
      <c r="I431" s="61">
        <f t="shared" si="6"/>
        <v>-1.9060487998820874E-2</v>
      </c>
      <c r="J431" s="2"/>
      <c r="K431" s="2"/>
    </row>
    <row r="432" spans="1:11" ht="15" thickBot="1" x14ac:dyDescent="0.35">
      <c r="A432" s="57" t="s">
        <v>316</v>
      </c>
      <c r="B432" s="57">
        <v>247.6</v>
      </c>
      <c r="C432" s="58">
        <v>3.3999999999999998E-3</v>
      </c>
      <c r="D432" s="2"/>
      <c r="G432" s="60">
        <v>44224</v>
      </c>
      <c r="H432" s="45">
        <v>13817.54981</v>
      </c>
      <c r="I432" s="61">
        <f t="shared" si="6"/>
        <v>-1.0735649901557176E-2</v>
      </c>
      <c r="J432" s="2"/>
      <c r="K432" s="2"/>
    </row>
    <row r="433" spans="1:11" ht="15" thickBot="1" x14ac:dyDescent="0.35">
      <c r="A433" s="57" t="s">
        <v>317</v>
      </c>
      <c r="B433" s="57">
        <v>248.5</v>
      </c>
      <c r="C433" s="58">
        <v>3.5999999999999999E-3</v>
      </c>
      <c r="D433" s="2"/>
      <c r="G433" s="60">
        <v>44225</v>
      </c>
      <c r="H433" s="45">
        <v>13634.599609999999</v>
      </c>
      <c r="I433" s="61">
        <f t="shared" si="6"/>
        <v>-1.3240422688224895E-2</v>
      </c>
      <c r="J433" s="2"/>
      <c r="K433" s="2"/>
    </row>
    <row r="434" spans="1:11" ht="15" thickBot="1" x14ac:dyDescent="0.35">
      <c r="A434" s="56">
        <v>44198</v>
      </c>
      <c r="B434" s="57">
        <v>249.65</v>
      </c>
      <c r="C434" s="58">
        <v>4.5999999999999999E-3</v>
      </c>
      <c r="D434" s="2"/>
      <c r="G434" s="60">
        <v>44228</v>
      </c>
      <c r="H434" s="45">
        <v>14281.200199999999</v>
      </c>
      <c r="I434" s="61">
        <f t="shared" si="6"/>
        <v>4.7423511397119755E-2</v>
      </c>
      <c r="J434" s="2"/>
      <c r="K434" s="2"/>
    </row>
    <row r="435" spans="1:11" ht="15" thickBot="1" x14ac:dyDescent="0.35">
      <c r="A435" s="56">
        <v>44229</v>
      </c>
      <c r="B435" s="57">
        <v>244.8</v>
      </c>
      <c r="C435" s="58">
        <v>-1.9400000000000001E-2</v>
      </c>
      <c r="D435" s="2"/>
      <c r="G435" s="60">
        <v>44229</v>
      </c>
      <c r="H435" s="45">
        <v>14647.849609999999</v>
      </c>
      <c r="I435" s="61">
        <f t="shared" si="6"/>
        <v>2.5673571189065658E-2</v>
      </c>
      <c r="J435" s="2"/>
      <c r="K435" s="2"/>
    </row>
    <row r="436" spans="1:11" ht="15" thickBot="1" x14ac:dyDescent="0.35">
      <c r="A436" s="56">
        <v>44257</v>
      </c>
      <c r="B436" s="57">
        <v>243.2</v>
      </c>
      <c r="C436" s="58">
        <v>-6.4999999999999997E-3</v>
      </c>
      <c r="D436" s="2"/>
      <c r="G436" s="60">
        <v>44230</v>
      </c>
      <c r="H436" s="45">
        <v>14789.950199999999</v>
      </c>
      <c r="I436" s="61">
        <f t="shared" si="6"/>
        <v>9.7011229486536621E-3</v>
      </c>
      <c r="J436" s="2"/>
      <c r="K436" s="2"/>
    </row>
    <row r="437" spans="1:11" ht="15" thickBot="1" x14ac:dyDescent="0.35">
      <c r="A437" s="56">
        <v>44288</v>
      </c>
      <c r="B437" s="57">
        <v>243.05</v>
      </c>
      <c r="C437" s="58">
        <v>-5.9999999999999995E-4</v>
      </c>
      <c r="D437" s="2"/>
      <c r="G437" s="60">
        <v>44231</v>
      </c>
      <c r="H437" s="45">
        <v>14895.650390000001</v>
      </c>
      <c r="I437" s="61">
        <f t="shared" si="6"/>
        <v>7.1467576679198341E-3</v>
      </c>
      <c r="J437" s="2"/>
      <c r="K437" s="2"/>
    </row>
    <row r="438" spans="1:11" ht="15" thickBot="1" x14ac:dyDescent="0.35">
      <c r="A438" s="56">
        <v>44318</v>
      </c>
      <c r="B438" s="57">
        <v>239.7</v>
      </c>
      <c r="C438" s="58">
        <v>-1.38E-2</v>
      </c>
      <c r="D438" s="2"/>
      <c r="G438" s="60">
        <v>44232</v>
      </c>
      <c r="H438" s="45">
        <v>14924.25</v>
      </c>
      <c r="I438" s="61">
        <f t="shared" si="6"/>
        <v>1.9199973986498975E-3</v>
      </c>
      <c r="J438" s="2"/>
      <c r="K438" s="2"/>
    </row>
    <row r="439" spans="1:11" ht="15" thickBot="1" x14ac:dyDescent="0.35">
      <c r="A439" s="56">
        <v>44410</v>
      </c>
      <c r="B439" s="57">
        <v>241.5</v>
      </c>
      <c r="C439" s="58">
        <v>7.4999999999999997E-3</v>
      </c>
      <c r="D439" s="2"/>
      <c r="G439" s="60">
        <v>44235</v>
      </c>
      <c r="H439" s="45">
        <v>15115.79981</v>
      </c>
      <c r="I439" s="61">
        <f t="shared" si="6"/>
        <v>1.2834803088932478E-2</v>
      </c>
      <c r="J439" s="2"/>
      <c r="K439" s="2"/>
    </row>
    <row r="440" spans="1:11" ht="15" thickBot="1" x14ac:dyDescent="0.35">
      <c r="A440" s="56">
        <v>44441</v>
      </c>
      <c r="B440" s="57">
        <v>248.15</v>
      </c>
      <c r="C440" s="58">
        <v>2.75E-2</v>
      </c>
      <c r="D440" s="2"/>
      <c r="G440" s="60">
        <v>44236</v>
      </c>
      <c r="H440" s="45">
        <v>15109.29981</v>
      </c>
      <c r="I440" s="61">
        <f t="shared" si="6"/>
        <v>-4.3001363352934696E-4</v>
      </c>
      <c r="J440" s="2"/>
      <c r="K440" s="2"/>
    </row>
    <row r="441" spans="1:11" ht="15" thickBot="1" x14ac:dyDescent="0.35">
      <c r="A441" s="56">
        <v>44471</v>
      </c>
      <c r="B441" s="57">
        <v>252.6</v>
      </c>
      <c r="C441" s="58">
        <v>1.7899999999999999E-2</v>
      </c>
      <c r="D441" s="2"/>
      <c r="G441" s="60">
        <v>44237</v>
      </c>
      <c r="H441" s="45">
        <v>15106.5</v>
      </c>
      <c r="I441" s="61">
        <f t="shared" si="6"/>
        <v>-1.853037556477366E-4</v>
      </c>
      <c r="J441" s="2"/>
      <c r="K441" s="2"/>
    </row>
    <row r="442" spans="1:11" ht="15" thickBot="1" x14ac:dyDescent="0.35">
      <c r="A442" s="56">
        <v>44502</v>
      </c>
      <c r="B442" s="57">
        <v>251.95</v>
      </c>
      <c r="C442" s="58">
        <v>-2.5999999999999999E-3</v>
      </c>
      <c r="D442" s="2"/>
      <c r="G442" s="60">
        <v>44238</v>
      </c>
      <c r="H442" s="45">
        <v>15173.29981</v>
      </c>
      <c r="I442" s="61">
        <f t="shared" si="6"/>
        <v>4.4219249991725995E-3</v>
      </c>
      <c r="J442" s="2"/>
      <c r="K442" s="2"/>
    </row>
    <row r="443" spans="1:11" ht="15" thickBot="1" x14ac:dyDescent="0.35">
      <c r="A443" s="56">
        <v>44532</v>
      </c>
      <c r="B443" s="57">
        <v>246</v>
      </c>
      <c r="C443" s="58">
        <v>-2.3599999999999999E-2</v>
      </c>
      <c r="D443" s="2"/>
      <c r="G443" s="60">
        <v>44239</v>
      </c>
      <c r="H443" s="45">
        <v>15163.29981</v>
      </c>
      <c r="I443" s="61">
        <f t="shared" si="6"/>
        <v>-6.5905242269115316E-4</v>
      </c>
      <c r="J443" s="2"/>
      <c r="K443" s="2"/>
    </row>
    <row r="444" spans="1:11" ht="15" thickBot="1" x14ac:dyDescent="0.35">
      <c r="A444" s="57" t="s">
        <v>318</v>
      </c>
      <c r="B444" s="57">
        <v>251.3</v>
      </c>
      <c r="C444" s="58">
        <v>2.1499999999999998E-2</v>
      </c>
      <c r="D444" s="2"/>
      <c r="G444" s="60">
        <v>44242</v>
      </c>
      <c r="H444" s="45">
        <v>15314.700199999999</v>
      </c>
      <c r="I444" s="61">
        <f t="shared" si="6"/>
        <v>9.9846597968176187E-3</v>
      </c>
      <c r="J444" s="2"/>
      <c r="K444" s="2"/>
    </row>
    <row r="445" spans="1:11" ht="15" thickBot="1" x14ac:dyDescent="0.35">
      <c r="A445" s="57" t="s">
        <v>319</v>
      </c>
      <c r="B445" s="57">
        <v>248.55</v>
      </c>
      <c r="C445" s="58">
        <v>-1.09E-2</v>
      </c>
      <c r="D445" s="2"/>
      <c r="G445" s="60">
        <v>44243</v>
      </c>
      <c r="H445" s="45">
        <v>15313.450199999999</v>
      </c>
      <c r="I445" s="61">
        <f t="shared" si="6"/>
        <v>-8.1620925233671926E-5</v>
      </c>
      <c r="J445" s="2"/>
      <c r="K445" s="2"/>
    </row>
    <row r="446" spans="1:11" ht="15" thickBot="1" x14ac:dyDescent="0.35">
      <c r="A446" s="57" t="s">
        <v>320</v>
      </c>
      <c r="B446" s="57">
        <v>240.1</v>
      </c>
      <c r="C446" s="58">
        <v>-3.4000000000000002E-2</v>
      </c>
      <c r="D446" s="2"/>
      <c r="G446" s="60">
        <v>44244</v>
      </c>
      <c r="H446" s="45">
        <v>15208.900390000001</v>
      </c>
      <c r="I446" s="61">
        <f t="shared" si="6"/>
        <v>-6.8273190322581945E-3</v>
      </c>
      <c r="J446" s="2"/>
      <c r="K446" s="2"/>
    </row>
    <row r="447" spans="1:11" ht="15" thickBot="1" x14ac:dyDescent="0.35">
      <c r="A447" s="57" t="s">
        <v>321</v>
      </c>
      <c r="B447" s="57">
        <v>238.4</v>
      </c>
      <c r="C447" s="58">
        <v>-7.1000000000000004E-3</v>
      </c>
      <c r="D447" s="2"/>
      <c r="G447" s="60">
        <v>44245</v>
      </c>
      <c r="H447" s="45">
        <v>15118.950199999999</v>
      </c>
      <c r="I447" s="61">
        <f t="shared" si="6"/>
        <v>-5.9143125205254332E-3</v>
      </c>
      <c r="J447" s="2"/>
      <c r="K447" s="2"/>
    </row>
    <row r="448" spans="1:11" ht="15" thickBot="1" x14ac:dyDescent="0.35">
      <c r="A448" s="57" t="s">
        <v>322</v>
      </c>
      <c r="B448" s="57">
        <v>243.95</v>
      </c>
      <c r="C448" s="58">
        <v>2.3300000000000001E-2</v>
      </c>
      <c r="D448" s="2"/>
      <c r="G448" s="60">
        <v>44246</v>
      </c>
      <c r="H448" s="45">
        <v>14981.75</v>
      </c>
      <c r="I448" s="61">
        <f t="shared" si="6"/>
        <v>-9.0747173702575568E-3</v>
      </c>
      <c r="J448" s="2"/>
      <c r="K448" s="2"/>
    </row>
    <row r="449" spans="1:11" ht="15" thickBot="1" x14ac:dyDescent="0.35">
      <c r="A449" s="57" t="s">
        <v>323</v>
      </c>
      <c r="B449" s="57">
        <v>240</v>
      </c>
      <c r="C449" s="58">
        <v>-1.6199999999999999E-2</v>
      </c>
      <c r="D449" s="2"/>
      <c r="G449" s="60">
        <v>44249</v>
      </c>
      <c r="H449" s="45">
        <v>14675.700199999999</v>
      </c>
      <c r="I449" s="61">
        <f t="shared" si="6"/>
        <v>-2.0428174278705802E-2</v>
      </c>
      <c r="J449" s="2"/>
      <c r="K449" s="2"/>
    </row>
    <row r="450" spans="1:11" ht="15" thickBot="1" x14ac:dyDescent="0.35">
      <c r="A450" s="57" t="s">
        <v>324</v>
      </c>
      <c r="B450" s="57">
        <v>237.45</v>
      </c>
      <c r="C450" s="58">
        <v>-1.06E-2</v>
      </c>
      <c r="D450" s="2"/>
      <c r="G450" s="60">
        <v>44250</v>
      </c>
      <c r="H450" s="45">
        <v>14707.79981</v>
      </c>
      <c r="I450" s="61">
        <f t="shared" ref="I450:I513" si="7">H450/H449-1</f>
        <v>2.1872625879888474E-3</v>
      </c>
      <c r="J450" s="2"/>
      <c r="K450" s="2"/>
    </row>
    <row r="451" spans="1:11" ht="15" thickBot="1" x14ac:dyDescent="0.35">
      <c r="A451" s="57" t="s">
        <v>325</v>
      </c>
      <c r="B451" s="57">
        <v>239.85</v>
      </c>
      <c r="C451" s="58">
        <v>1.01E-2</v>
      </c>
      <c r="D451" s="2"/>
      <c r="G451" s="60">
        <v>44251</v>
      </c>
      <c r="H451" s="45">
        <v>14982</v>
      </c>
      <c r="I451" s="61">
        <f t="shared" si="7"/>
        <v>1.8643182089925325E-2</v>
      </c>
      <c r="J451" s="2"/>
      <c r="K451" s="2"/>
    </row>
    <row r="452" spans="1:11" ht="15" thickBot="1" x14ac:dyDescent="0.35">
      <c r="A452" s="57" t="s">
        <v>326</v>
      </c>
      <c r="B452" s="57">
        <v>235.85</v>
      </c>
      <c r="C452" s="58">
        <v>-1.67E-2</v>
      </c>
      <c r="D452" s="2"/>
      <c r="G452" s="60">
        <v>44252</v>
      </c>
      <c r="H452" s="45">
        <v>15097.349609999999</v>
      </c>
      <c r="I452" s="61">
        <f t="shared" si="7"/>
        <v>7.699213055666787E-3</v>
      </c>
      <c r="J452" s="2"/>
      <c r="K452" s="2"/>
    </row>
    <row r="453" spans="1:11" ht="15" thickBot="1" x14ac:dyDescent="0.35">
      <c r="A453" s="57" t="s">
        <v>327</v>
      </c>
      <c r="B453" s="57">
        <v>231.7</v>
      </c>
      <c r="C453" s="58">
        <v>-1.7600000000000001E-2</v>
      </c>
      <c r="D453" s="2"/>
      <c r="G453" s="60">
        <v>44253</v>
      </c>
      <c r="H453" s="45">
        <v>14529.150390000001</v>
      </c>
      <c r="I453" s="61">
        <f t="shared" si="7"/>
        <v>-3.7635693328823883E-2</v>
      </c>
      <c r="J453" s="2"/>
      <c r="K453" s="2"/>
    </row>
    <row r="454" spans="1:11" ht="15" thickBot="1" x14ac:dyDescent="0.35">
      <c r="A454" s="56">
        <v>44199</v>
      </c>
      <c r="B454" s="57">
        <v>229.15</v>
      </c>
      <c r="C454" s="58">
        <v>-1.0999999999999999E-2</v>
      </c>
      <c r="D454" s="2"/>
      <c r="G454" s="60">
        <v>44256</v>
      </c>
      <c r="H454" s="45">
        <v>14761.54981</v>
      </c>
      <c r="I454" s="61">
        <f t="shared" si="7"/>
        <v>1.5995389528072668E-2</v>
      </c>
      <c r="J454" s="2"/>
      <c r="K454" s="2"/>
    </row>
    <row r="455" spans="1:11" ht="15" thickBot="1" x14ac:dyDescent="0.35">
      <c r="A455" s="56">
        <v>44230</v>
      </c>
      <c r="B455" s="57">
        <v>234.2</v>
      </c>
      <c r="C455" s="58">
        <v>2.1999999999999999E-2</v>
      </c>
      <c r="D455" s="2"/>
      <c r="G455" s="60">
        <v>44257</v>
      </c>
      <c r="H455" s="45">
        <v>14919.099609999999</v>
      </c>
      <c r="I455" s="61">
        <f t="shared" si="7"/>
        <v>1.0672985020398595E-2</v>
      </c>
      <c r="J455" s="2"/>
      <c r="K455" s="2"/>
    </row>
    <row r="456" spans="1:11" ht="15" thickBot="1" x14ac:dyDescent="0.35">
      <c r="A456" s="56">
        <v>44258</v>
      </c>
      <c r="B456" s="57">
        <v>237.85</v>
      </c>
      <c r="C456" s="58">
        <v>1.5599999999999999E-2</v>
      </c>
      <c r="D456" s="2"/>
      <c r="G456" s="60">
        <v>44258</v>
      </c>
      <c r="H456" s="45">
        <v>15245.599609999999</v>
      </c>
      <c r="I456" s="61">
        <f t="shared" si="7"/>
        <v>2.18846987107153E-2</v>
      </c>
      <c r="J456" s="2"/>
      <c r="K456" s="2"/>
    </row>
    <row r="457" spans="1:11" ht="15" thickBot="1" x14ac:dyDescent="0.35">
      <c r="A457" s="56">
        <v>44289</v>
      </c>
      <c r="B457" s="57">
        <v>238.65</v>
      </c>
      <c r="C457" s="58">
        <v>3.3999999999999998E-3</v>
      </c>
      <c r="D457" s="2"/>
      <c r="G457" s="60">
        <v>44259</v>
      </c>
      <c r="H457" s="45">
        <v>15080.75</v>
      </c>
      <c r="I457" s="61">
        <f t="shared" si="7"/>
        <v>-1.0812930564690237E-2</v>
      </c>
      <c r="J457" s="2"/>
      <c r="K457" s="2"/>
    </row>
    <row r="458" spans="1:11" ht="15" thickBot="1" x14ac:dyDescent="0.35">
      <c r="A458" s="56">
        <v>44319</v>
      </c>
      <c r="B458" s="57">
        <v>228.6</v>
      </c>
      <c r="C458" s="58">
        <v>-4.2099999999999999E-2</v>
      </c>
      <c r="D458" s="2"/>
      <c r="G458" s="60">
        <v>44260</v>
      </c>
      <c r="H458" s="45">
        <v>14938.099609999999</v>
      </c>
      <c r="I458" s="61">
        <f t="shared" si="7"/>
        <v>-9.4591044875089736E-3</v>
      </c>
      <c r="J458" s="2"/>
      <c r="K458" s="2"/>
    </row>
    <row r="459" spans="1:11" ht="15" thickBot="1" x14ac:dyDescent="0.35">
      <c r="A459" s="56">
        <v>44411</v>
      </c>
      <c r="B459" s="57">
        <v>231.55</v>
      </c>
      <c r="C459" s="58">
        <v>1.29E-2</v>
      </c>
      <c r="D459" s="2"/>
      <c r="G459" s="60">
        <v>44263</v>
      </c>
      <c r="H459" s="45">
        <v>14956.200199999999</v>
      </c>
      <c r="I459" s="61">
        <f t="shared" si="7"/>
        <v>1.2117063396661631E-3</v>
      </c>
      <c r="J459" s="2"/>
      <c r="K459" s="2"/>
    </row>
    <row r="460" spans="1:11" ht="15" thickBot="1" x14ac:dyDescent="0.35">
      <c r="A460" s="56">
        <v>44442</v>
      </c>
      <c r="B460" s="57">
        <v>244.7</v>
      </c>
      <c r="C460" s="58">
        <v>5.6800000000000003E-2</v>
      </c>
      <c r="D460" s="2"/>
      <c r="G460" s="60">
        <v>44264</v>
      </c>
      <c r="H460" s="45">
        <v>15098.400390000001</v>
      </c>
      <c r="I460" s="61">
        <f t="shared" si="7"/>
        <v>9.5077752436076857E-3</v>
      </c>
      <c r="J460" s="2"/>
      <c r="K460" s="2"/>
    </row>
    <row r="461" spans="1:11" ht="15" thickBot="1" x14ac:dyDescent="0.35">
      <c r="A461" s="56">
        <v>44472</v>
      </c>
      <c r="B461" s="57">
        <v>250.55</v>
      </c>
      <c r="C461" s="58">
        <v>2.3900000000000001E-2</v>
      </c>
      <c r="D461" s="2"/>
      <c r="G461" s="60">
        <v>44265</v>
      </c>
      <c r="H461" s="45">
        <v>15174.79981</v>
      </c>
      <c r="I461" s="61">
        <f t="shared" si="7"/>
        <v>5.0601002772849846E-3</v>
      </c>
      <c r="J461" s="2"/>
      <c r="K461" s="2"/>
    </row>
    <row r="462" spans="1:11" ht="15" thickBot="1" x14ac:dyDescent="0.35">
      <c r="A462" s="56">
        <v>44533</v>
      </c>
      <c r="B462" s="57">
        <v>251.9</v>
      </c>
      <c r="C462" s="58">
        <v>5.4000000000000003E-3</v>
      </c>
      <c r="D462" s="2"/>
      <c r="G462" s="60">
        <v>44267</v>
      </c>
      <c r="H462" s="45">
        <v>15030.950199999999</v>
      </c>
      <c r="I462" s="61">
        <f t="shared" si="7"/>
        <v>-9.4795062736318103E-3</v>
      </c>
      <c r="J462" s="2"/>
      <c r="K462" s="2"/>
    </row>
    <row r="463" spans="1:11" ht="15" thickBot="1" x14ac:dyDescent="0.35">
      <c r="A463" s="57" t="s">
        <v>328</v>
      </c>
      <c r="B463" s="57">
        <v>255.25</v>
      </c>
      <c r="C463" s="58">
        <v>1.3299999999999999E-2</v>
      </c>
      <c r="D463" s="2"/>
      <c r="G463" s="60">
        <v>44270</v>
      </c>
      <c r="H463" s="45">
        <v>14929.5</v>
      </c>
      <c r="I463" s="61">
        <f t="shared" si="7"/>
        <v>-6.7494202728447528E-3</v>
      </c>
      <c r="J463" s="2"/>
      <c r="K463" s="2"/>
    </row>
    <row r="464" spans="1:11" ht="15" thickBot="1" x14ac:dyDescent="0.35">
      <c r="A464" s="57" t="s">
        <v>329</v>
      </c>
      <c r="B464" s="57">
        <v>264.3</v>
      </c>
      <c r="C464" s="58">
        <v>3.5499999999999997E-2</v>
      </c>
      <c r="D464" s="2"/>
      <c r="G464" s="60">
        <v>44271</v>
      </c>
      <c r="H464" s="45">
        <v>14910.450199999999</v>
      </c>
      <c r="I464" s="61">
        <f t="shared" si="7"/>
        <v>-1.2759837904819937E-3</v>
      </c>
      <c r="J464" s="2"/>
      <c r="K464" s="2"/>
    </row>
    <row r="465" spans="1:11" ht="15" thickBot="1" x14ac:dyDescent="0.35">
      <c r="A465" s="57" t="s">
        <v>330</v>
      </c>
      <c r="B465" s="57">
        <v>263.64999999999998</v>
      </c>
      <c r="C465" s="58">
        <v>-2.5000000000000001E-3</v>
      </c>
      <c r="D465" s="2"/>
      <c r="G465" s="60">
        <v>44272</v>
      </c>
      <c r="H465" s="45">
        <v>14721.29981</v>
      </c>
      <c r="I465" s="61">
        <f t="shared" si="7"/>
        <v>-1.2685759816963738E-2</v>
      </c>
      <c r="J465" s="2"/>
      <c r="K465" s="2"/>
    </row>
    <row r="466" spans="1:11" ht="15" thickBot="1" x14ac:dyDescent="0.35">
      <c r="A466" s="57" t="s">
        <v>331</v>
      </c>
      <c r="B466" s="57">
        <v>254.1</v>
      </c>
      <c r="C466" s="58">
        <v>-3.6200000000000003E-2</v>
      </c>
      <c r="D466" s="2"/>
      <c r="G466" s="60">
        <v>44273</v>
      </c>
      <c r="H466" s="45">
        <v>14557.849609999999</v>
      </c>
      <c r="I466" s="61">
        <f t="shared" si="7"/>
        <v>-1.1102973386152404E-2</v>
      </c>
      <c r="J466" s="2"/>
      <c r="K466" s="2"/>
    </row>
    <row r="467" spans="1:11" ht="15" thickBot="1" x14ac:dyDescent="0.35">
      <c r="A467" s="57" t="s">
        <v>332</v>
      </c>
      <c r="B467" s="57">
        <v>248.35</v>
      </c>
      <c r="C467" s="58">
        <v>-2.2599999999999999E-2</v>
      </c>
      <c r="D467" s="2"/>
      <c r="G467" s="60">
        <v>44274</v>
      </c>
      <c r="H467" s="45">
        <v>14744</v>
      </c>
      <c r="I467" s="61">
        <f t="shared" si="7"/>
        <v>1.278694278254755E-2</v>
      </c>
      <c r="J467" s="2"/>
      <c r="K467" s="2"/>
    </row>
    <row r="468" spans="1:11" ht="15" thickBot="1" x14ac:dyDescent="0.35">
      <c r="A468" s="57" t="s">
        <v>333</v>
      </c>
      <c r="B468" s="57">
        <v>246.65</v>
      </c>
      <c r="C468" s="58">
        <v>-6.7999999999999996E-3</v>
      </c>
      <c r="D468" s="2"/>
      <c r="G468" s="60">
        <v>44277</v>
      </c>
      <c r="H468" s="45">
        <v>14736.400390000001</v>
      </c>
      <c r="I468" s="61">
        <f t="shared" si="7"/>
        <v>-5.1543746608784247E-4</v>
      </c>
      <c r="J468" s="2"/>
      <c r="K468" s="2"/>
    </row>
    <row r="469" spans="1:11" ht="15" thickBot="1" x14ac:dyDescent="0.35">
      <c r="A469" s="57" t="s">
        <v>334</v>
      </c>
      <c r="B469" s="57">
        <v>254.4</v>
      </c>
      <c r="C469" s="58">
        <v>3.1399999999999997E-2</v>
      </c>
      <c r="D469" s="2"/>
      <c r="G469" s="60">
        <v>44278</v>
      </c>
      <c r="H469" s="45">
        <v>14814.75</v>
      </c>
      <c r="I469" s="61">
        <f t="shared" si="7"/>
        <v>5.3167400400688791E-3</v>
      </c>
      <c r="J469" s="2"/>
      <c r="K469" s="2"/>
    </row>
    <row r="470" spans="1:11" ht="15" thickBot="1" x14ac:dyDescent="0.35">
      <c r="A470" s="57" t="s">
        <v>335</v>
      </c>
      <c r="B470" s="57">
        <v>244.6</v>
      </c>
      <c r="C470" s="58">
        <v>-3.85E-2</v>
      </c>
      <c r="D470" s="2"/>
      <c r="G470" s="60">
        <v>44279</v>
      </c>
      <c r="H470" s="45">
        <v>14549.400390000001</v>
      </c>
      <c r="I470" s="61">
        <f t="shared" si="7"/>
        <v>-1.7911177036399439E-2</v>
      </c>
      <c r="J470" s="2"/>
      <c r="K470" s="2"/>
    </row>
    <row r="471" spans="1:11" ht="15" thickBot="1" x14ac:dyDescent="0.35">
      <c r="A471" s="57" t="s">
        <v>336</v>
      </c>
      <c r="B471" s="57">
        <v>241.25</v>
      </c>
      <c r="C471" s="58">
        <v>-1.37E-2</v>
      </c>
      <c r="D471" s="2"/>
      <c r="G471" s="60">
        <v>44280</v>
      </c>
      <c r="H471" s="45">
        <v>14324.900390000001</v>
      </c>
      <c r="I471" s="61">
        <f t="shared" si="7"/>
        <v>-1.5430189147471851E-2</v>
      </c>
      <c r="J471" s="2"/>
      <c r="K471" s="2"/>
    </row>
    <row r="472" spans="1:11" ht="15" thickBot="1" x14ac:dyDescent="0.35">
      <c r="A472" s="57" t="s">
        <v>337</v>
      </c>
      <c r="B472" s="57">
        <v>243.4</v>
      </c>
      <c r="C472" s="58">
        <v>8.8999999999999999E-3</v>
      </c>
      <c r="D472" s="2"/>
      <c r="G472" s="60">
        <v>44281</v>
      </c>
      <c r="H472" s="45">
        <v>14507.29981</v>
      </c>
      <c r="I472" s="61">
        <f t="shared" si="7"/>
        <v>1.2733032344666828E-2</v>
      </c>
      <c r="J472" s="2"/>
      <c r="K472" s="2"/>
    </row>
    <row r="473" spans="1:11" ht="15" thickBot="1" x14ac:dyDescent="0.35">
      <c r="A473" s="57" t="s">
        <v>338</v>
      </c>
      <c r="B473" s="57">
        <v>240.1</v>
      </c>
      <c r="C473" s="58">
        <v>-1.3599999999999999E-2</v>
      </c>
      <c r="D473" s="2"/>
      <c r="G473" s="60">
        <v>44285</v>
      </c>
      <c r="H473" s="45">
        <v>14845.099609999999</v>
      </c>
      <c r="I473" s="61">
        <f t="shared" si="7"/>
        <v>2.3284815535910441E-2</v>
      </c>
      <c r="J473" s="2"/>
      <c r="K473" s="2"/>
    </row>
    <row r="474" spans="1:11" ht="15" thickBot="1" x14ac:dyDescent="0.35">
      <c r="A474" s="57" t="s">
        <v>339</v>
      </c>
      <c r="B474" s="57">
        <v>232.6</v>
      </c>
      <c r="C474" s="58">
        <v>-3.1199999999999999E-2</v>
      </c>
      <c r="D474" s="2"/>
      <c r="G474" s="60">
        <v>44286</v>
      </c>
      <c r="H474" s="45">
        <v>14690.700199999999</v>
      </c>
      <c r="I474" s="61">
        <f t="shared" si="7"/>
        <v>-1.0400698820235088E-2</v>
      </c>
      <c r="J474" s="2"/>
      <c r="K474" s="2"/>
    </row>
    <row r="475" spans="1:11" ht="15" thickBot="1" x14ac:dyDescent="0.35">
      <c r="A475" s="56">
        <v>44200</v>
      </c>
      <c r="B475" s="57">
        <v>230</v>
      </c>
      <c r="C475" s="58">
        <v>-1.12E-2</v>
      </c>
      <c r="D475" s="2"/>
      <c r="G475" s="60">
        <v>44287</v>
      </c>
      <c r="H475" s="45">
        <v>14867.349609999999</v>
      </c>
      <c r="I475" s="61">
        <f t="shared" si="7"/>
        <v>1.2024573886546319E-2</v>
      </c>
      <c r="J475" s="2"/>
      <c r="K475" s="2"/>
    </row>
    <row r="476" spans="1:11" ht="15" thickBot="1" x14ac:dyDescent="0.35">
      <c r="A476" s="56">
        <v>44320</v>
      </c>
      <c r="B476" s="57">
        <v>231.6</v>
      </c>
      <c r="C476" s="58">
        <v>7.0000000000000001E-3</v>
      </c>
      <c r="D476" s="2"/>
      <c r="G476" s="60">
        <v>44291</v>
      </c>
      <c r="H476" s="45">
        <v>14637.79981</v>
      </c>
      <c r="I476" s="61">
        <f t="shared" si="7"/>
        <v>-1.5439860232088765E-2</v>
      </c>
      <c r="J476" s="2"/>
      <c r="K476" s="2"/>
    </row>
    <row r="477" spans="1:11" ht="15" thickBot="1" x14ac:dyDescent="0.35">
      <c r="A477" s="56">
        <v>44351</v>
      </c>
      <c r="B477" s="57">
        <v>236.35</v>
      </c>
      <c r="C477" s="58">
        <v>2.0500000000000001E-2</v>
      </c>
      <c r="D477" s="2"/>
      <c r="G477" s="60">
        <v>44292</v>
      </c>
      <c r="H477" s="45">
        <v>14683.5</v>
      </c>
      <c r="I477" s="61">
        <f t="shared" si="7"/>
        <v>3.1220668811702268E-3</v>
      </c>
      <c r="J477" s="2"/>
      <c r="K477" s="2"/>
    </row>
    <row r="478" spans="1:11" ht="15" thickBot="1" x14ac:dyDescent="0.35">
      <c r="A478" s="56">
        <v>44381</v>
      </c>
      <c r="B478" s="57">
        <v>238.65</v>
      </c>
      <c r="C478" s="58">
        <v>9.7000000000000003E-3</v>
      </c>
      <c r="D478" s="2"/>
      <c r="G478" s="60">
        <v>44293</v>
      </c>
      <c r="H478" s="45">
        <v>14819.04981</v>
      </c>
      <c r="I478" s="61">
        <f t="shared" si="7"/>
        <v>9.2314373276125572E-3</v>
      </c>
      <c r="J478" s="2"/>
      <c r="K478" s="2"/>
    </row>
    <row r="479" spans="1:11" ht="15" thickBot="1" x14ac:dyDescent="0.35">
      <c r="A479" s="56">
        <v>44412</v>
      </c>
      <c r="B479" s="57">
        <v>234.15</v>
      </c>
      <c r="C479" s="58">
        <v>-1.89E-2</v>
      </c>
      <c r="D479" s="2"/>
      <c r="G479" s="60">
        <v>44294</v>
      </c>
      <c r="H479" s="45">
        <v>14873.79981</v>
      </c>
      <c r="I479" s="61">
        <f t="shared" si="7"/>
        <v>3.6945688625091844E-3</v>
      </c>
      <c r="J479" s="2"/>
      <c r="K479" s="2"/>
    </row>
    <row r="480" spans="1:11" ht="15" thickBot="1" x14ac:dyDescent="0.35">
      <c r="A480" s="56">
        <v>44443</v>
      </c>
      <c r="B480" s="57">
        <v>230.95</v>
      </c>
      <c r="C480" s="58">
        <v>-1.37E-2</v>
      </c>
      <c r="D480" s="2"/>
      <c r="G480" s="60">
        <v>44295</v>
      </c>
      <c r="H480" s="45">
        <v>14834.849609999999</v>
      </c>
      <c r="I480" s="61">
        <f t="shared" si="7"/>
        <v>-2.6187121312345463E-3</v>
      </c>
      <c r="J480" s="2"/>
      <c r="K480" s="2"/>
    </row>
    <row r="481" spans="1:11" ht="15" thickBot="1" x14ac:dyDescent="0.35">
      <c r="A481" s="56">
        <v>44534</v>
      </c>
      <c r="B481" s="57">
        <v>229.05</v>
      </c>
      <c r="C481" s="58">
        <v>-8.2000000000000007E-3</v>
      </c>
      <c r="D481" s="2"/>
      <c r="G481" s="60">
        <v>44298</v>
      </c>
      <c r="H481" s="45">
        <v>14310.79981</v>
      </c>
      <c r="I481" s="61">
        <f t="shared" si="7"/>
        <v>-3.5325588986540368E-2</v>
      </c>
      <c r="J481" s="2"/>
      <c r="K481" s="2"/>
    </row>
    <row r="482" spans="1:11" ht="15" thickBot="1" x14ac:dyDescent="0.35">
      <c r="A482" s="57" t="s">
        <v>340</v>
      </c>
      <c r="B482" s="57">
        <v>239.55</v>
      </c>
      <c r="C482" s="58">
        <v>4.58E-2</v>
      </c>
      <c r="D482" s="2"/>
      <c r="G482" s="60">
        <v>44299</v>
      </c>
      <c r="H482" s="45">
        <v>14504.79981</v>
      </c>
      <c r="I482" s="61">
        <f t="shared" si="7"/>
        <v>1.3556195500997736E-2</v>
      </c>
      <c r="J482" s="2"/>
      <c r="K482" s="2"/>
    </row>
    <row r="483" spans="1:11" ht="15" thickBot="1" x14ac:dyDescent="0.35">
      <c r="A483" s="57" t="s">
        <v>341</v>
      </c>
      <c r="B483" s="57">
        <v>242.4</v>
      </c>
      <c r="C483" s="58">
        <v>1.1900000000000001E-2</v>
      </c>
      <c r="D483" s="2"/>
      <c r="G483" s="60">
        <v>44301</v>
      </c>
      <c r="H483" s="45">
        <v>14581.450199999999</v>
      </c>
      <c r="I483" s="61">
        <f t="shared" si="7"/>
        <v>5.284484515750032E-3</v>
      </c>
      <c r="J483" s="2"/>
      <c r="K483" s="2"/>
    </row>
    <row r="484" spans="1:11" ht="15" thickBot="1" x14ac:dyDescent="0.35">
      <c r="A484" s="57" t="s">
        <v>342</v>
      </c>
      <c r="B484" s="57">
        <v>244.9</v>
      </c>
      <c r="C484" s="58">
        <v>1.03E-2</v>
      </c>
      <c r="D484" s="2"/>
      <c r="G484" s="60">
        <v>44302</v>
      </c>
      <c r="H484" s="45">
        <v>14617.849609999999</v>
      </c>
      <c r="I484" s="61">
        <f t="shared" si="7"/>
        <v>2.4962818855973623E-3</v>
      </c>
      <c r="J484" s="2"/>
      <c r="K484" s="2"/>
    </row>
    <row r="485" spans="1:11" ht="15" thickBot="1" x14ac:dyDescent="0.35">
      <c r="A485" s="57" t="s">
        <v>343</v>
      </c>
      <c r="B485" s="57">
        <v>243.25</v>
      </c>
      <c r="C485" s="58">
        <v>-6.7000000000000002E-3</v>
      </c>
      <c r="D485" s="2"/>
      <c r="G485" s="60">
        <v>44305</v>
      </c>
      <c r="H485" s="45">
        <v>14359.450199999999</v>
      </c>
      <c r="I485" s="61">
        <f t="shared" si="7"/>
        <v>-1.7676978276150113E-2</v>
      </c>
      <c r="J485" s="2"/>
      <c r="K485" s="2"/>
    </row>
    <row r="486" spans="1:11" ht="15" thickBot="1" x14ac:dyDescent="0.35">
      <c r="A486" s="57" t="s">
        <v>344</v>
      </c>
      <c r="B486" s="57">
        <v>232.65</v>
      </c>
      <c r="C486" s="58">
        <v>-4.36E-2</v>
      </c>
      <c r="D486" s="2"/>
      <c r="G486" s="60">
        <v>44306</v>
      </c>
      <c r="H486" s="45">
        <v>14296.400390000001</v>
      </c>
      <c r="I486" s="61">
        <f t="shared" si="7"/>
        <v>-4.3908234035310301E-3</v>
      </c>
      <c r="J486" s="2"/>
      <c r="K486" s="2"/>
    </row>
    <row r="487" spans="1:11" ht="15" thickBot="1" x14ac:dyDescent="0.35">
      <c r="A487" s="57" t="s">
        <v>345</v>
      </c>
      <c r="B487" s="57">
        <v>239.6</v>
      </c>
      <c r="C487" s="58">
        <v>2.9899999999999999E-2</v>
      </c>
      <c r="D487" s="2"/>
      <c r="G487" s="60">
        <v>44308</v>
      </c>
      <c r="H487" s="45">
        <v>14406.150390000001</v>
      </c>
      <c r="I487" s="61">
        <f t="shared" si="7"/>
        <v>7.6767575757579198E-3</v>
      </c>
      <c r="J487" s="2"/>
      <c r="K487" s="2"/>
    </row>
    <row r="488" spans="1:11" ht="15" thickBot="1" x14ac:dyDescent="0.35">
      <c r="A488" s="57" t="s">
        <v>346</v>
      </c>
      <c r="B488" s="57">
        <v>241.75</v>
      </c>
      <c r="C488" s="58">
        <v>8.9999999999999993E-3</v>
      </c>
      <c r="D488" s="2"/>
      <c r="G488" s="60">
        <v>44309</v>
      </c>
      <c r="H488" s="45">
        <v>14341.349609999999</v>
      </c>
      <c r="I488" s="61">
        <f t="shared" si="7"/>
        <v>-4.4981329672209025E-3</v>
      </c>
      <c r="J488" s="2"/>
      <c r="K488" s="2"/>
    </row>
    <row r="489" spans="1:11" ht="15" thickBot="1" x14ac:dyDescent="0.35">
      <c r="A489" s="57" t="s">
        <v>347</v>
      </c>
      <c r="B489" s="57">
        <v>256.39999999999998</v>
      </c>
      <c r="C489" s="58">
        <v>6.0600000000000001E-2</v>
      </c>
      <c r="D489" s="2"/>
      <c r="G489" s="60">
        <v>44312</v>
      </c>
      <c r="H489" s="45">
        <v>14485</v>
      </c>
      <c r="I489" s="61">
        <f t="shared" si="7"/>
        <v>1.0016518243153083E-2</v>
      </c>
      <c r="J489" s="2"/>
      <c r="K489" s="2"/>
    </row>
    <row r="490" spans="1:11" ht="15" thickBot="1" x14ac:dyDescent="0.35">
      <c r="A490" s="57" t="s">
        <v>348</v>
      </c>
      <c r="B490" s="57">
        <v>249.3</v>
      </c>
      <c r="C490" s="58">
        <v>-2.7699999999999999E-2</v>
      </c>
      <c r="D490" s="2"/>
      <c r="G490" s="60">
        <v>44313</v>
      </c>
      <c r="H490" s="45">
        <v>14653.04981</v>
      </c>
      <c r="I490" s="61">
        <f t="shared" si="7"/>
        <v>1.1601643769416636E-2</v>
      </c>
      <c r="J490" s="2"/>
      <c r="K490" s="2"/>
    </row>
    <row r="491" spans="1:11" ht="15" thickBot="1" x14ac:dyDescent="0.35">
      <c r="A491" s="57" t="s">
        <v>349</v>
      </c>
      <c r="B491" s="57">
        <v>254.95</v>
      </c>
      <c r="C491" s="58">
        <v>2.2700000000000001E-2</v>
      </c>
      <c r="D491" s="2"/>
      <c r="G491" s="60">
        <v>44314</v>
      </c>
      <c r="H491" s="45">
        <v>14864.54981</v>
      </c>
      <c r="I491" s="61">
        <f t="shared" si="7"/>
        <v>1.4433855254874173E-2</v>
      </c>
      <c r="J491" s="2"/>
      <c r="K491" s="2"/>
    </row>
    <row r="492" spans="1:11" ht="15" thickBot="1" x14ac:dyDescent="0.35">
      <c r="A492" s="57" t="s">
        <v>350</v>
      </c>
      <c r="B492" s="57">
        <v>256.8</v>
      </c>
      <c r="C492" s="58">
        <v>7.3000000000000001E-3</v>
      </c>
      <c r="D492" s="2"/>
      <c r="G492" s="60">
        <v>44315</v>
      </c>
      <c r="H492" s="45">
        <v>14894.900390000001</v>
      </c>
      <c r="I492" s="61">
        <f t="shared" si="7"/>
        <v>2.0418095662462221E-3</v>
      </c>
      <c r="J492" s="2"/>
      <c r="K492" s="2"/>
    </row>
    <row r="493" spans="1:11" ht="15" thickBot="1" x14ac:dyDescent="0.35">
      <c r="A493" s="57" t="s">
        <v>351</v>
      </c>
      <c r="B493" s="57">
        <v>267.25</v>
      </c>
      <c r="C493" s="58">
        <v>4.07E-2</v>
      </c>
      <c r="D493" s="2"/>
      <c r="G493" s="60">
        <v>44316</v>
      </c>
      <c r="H493" s="45">
        <v>14631.099609999999</v>
      </c>
      <c r="I493" s="61">
        <f t="shared" si="7"/>
        <v>-1.7710811961999418E-2</v>
      </c>
      <c r="J493" s="2"/>
      <c r="K493" s="2"/>
    </row>
    <row r="494" spans="1:11" ht="15" thickBot="1" x14ac:dyDescent="0.35">
      <c r="A494" s="56">
        <v>44260</v>
      </c>
      <c r="B494" s="57">
        <v>267.95</v>
      </c>
      <c r="C494" s="58">
        <v>2.5999999999999999E-3</v>
      </c>
      <c r="D494" s="2"/>
      <c r="G494" s="60">
        <v>44319</v>
      </c>
      <c r="H494" s="45">
        <v>14634.150390000001</v>
      </c>
      <c r="I494" s="61">
        <f t="shared" si="7"/>
        <v>2.0851337775851242E-4</v>
      </c>
      <c r="J494" s="2"/>
      <c r="K494" s="2"/>
    </row>
    <row r="495" spans="1:11" ht="15" thickBot="1" x14ac:dyDescent="0.35">
      <c r="A495" s="56">
        <v>44291</v>
      </c>
      <c r="B495" s="57">
        <v>264</v>
      </c>
      <c r="C495" s="58">
        <v>-1.47E-2</v>
      </c>
      <c r="D495" s="2"/>
      <c r="G495" s="60">
        <v>44320</v>
      </c>
      <c r="H495" s="45">
        <v>14496.5</v>
      </c>
      <c r="I495" s="61">
        <f t="shared" si="7"/>
        <v>-9.4061073811337881E-3</v>
      </c>
      <c r="J495" s="2"/>
      <c r="K495" s="2"/>
    </row>
    <row r="496" spans="1:11" ht="15" thickBot="1" x14ac:dyDescent="0.35">
      <c r="A496" s="56">
        <v>44321</v>
      </c>
      <c r="B496" s="57">
        <v>265.60000000000002</v>
      </c>
      <c r="C496" s="58">
        <v>6.1000000000000004E-3</v>
      </c>
      <c r="D496" s="2"/>
      <c r="G496" s="60">
        <v>44321</v>
      </c>
      <c r="H496" s="45">
        <v>14617.849609999999</v>
      </c>
      <c r="I496" s="61">
        <f t="shared" si="7"/>
        <v>8.3709591970475561E-3</v>
      </c>
      <c r="J496" s="2"/>
      <c r="K496" s="2"/>
    </row>
    <row r="497" spans="1:11" ht="15" thickBot="1" x14ac:dyDescent="0.35">
      <c r="A497" s="56">
        <v>44352</v>
      </c>
      <c r="B497" s="57">
        <v>258.85000000000002</v>
      </c>
      <c r="C497" s="58">
        <v>-2.5399999999999999E-2</v>
      </c>
      <c r="D497" s="2"/>
      <c r="G497" s="60">
        <v>44322</v>
      </c>
      <c r="H497" s="45">
        <v>14724.79981</v>
      </c>
      <c r="I497" s="61">
        <f t="shared" si="7"/>
        <v>7.3164112953274518E-3</v>
      </c>
      <c r="J497" s="2"/>
      <c r="K497" s="2"/>
    </row>
    <row r="498" spans="1:11" ht="15" thickBot="1" x14ac:dyDescent="0.35">
      <c r="A498" s="56">
        <v>44382</v>
      </c>
      <c r="B498" s="57">
        <v>267.7</v>
      </c>
      <c r="C498" s="58">
        <v>3.4200000000000001E-2</v>
      </c>
      <c r="D498" s="2"/>
      <c r="G498" s="60">
        <v>44323</v>
      </c>
      <c r="H498" s="45">
        <v>14823.150390000001</v>
      </c>
      <c r="I498" s="61">
        <f t="shared" si="7"/>
        <v>6.6792473425145715E-3</v>
      </c>
      <c r="J498" s="2"/>
      <c r="K498" s="2"/>
    </row>
    <row r="499" spans="1:11" ht="15" thickBot="1" x14ac:dyDescent="0.35">
      <c r="A499" s="56">
        <v>44474</v>
      </c>
      <c r="B499" s="57">
        <v>287.85000000000002</v>
      </c>
      <c r="C499" s="58">
        <v>7.5300000000000006E-2</v>
      </c>
      <c r="D499" s="2"/>
      <c r="G499" s="60">
        <v>44326</v>
      </c>
      <c r="H499" s="45">
        <v>14942.349609999999</v>
      </c>
      <c r="I499" s="61">
        <f t="shared" si="7"/>
        <v>8.041422832788081E-3</v>
      </c>
      <c r="J499" s="2"/>
      <c r="K499" s="2"/>
    </row>
    <row r="500" spans="1:11" ht="15" thickBot="1" x14ac:dyDescent="0.35">
      <c r="A500" s="56">
        <v>44505</v>
      </c>
      <c r="B500" s="57">
        <v>303.10000000000002</v>
      </c>
      <c r="C500" s="58">
        <v>5.2999999999999999E-2</v>
      </c>
      <c r="D500" s="2"/>
      <c r="G500" s="60">
        <v>44327</v>
      </c>
      <c r="H500" s="45">
        <v>14850.75</v>
      </c>
      <c r="I500" s="61">
        <f t="shared" si="7"/>
        <v>-6.1302012327898447E-3</v>
      </c>
      <c r="J500" s="2"/>
      <c r="K500" s="2"/>
    </row>
    <row r="501" spans="1:11" ht="15" thickBot="1" x14ac:dyDescent="0.35">
      <c r="A501" s="56">
        <v>44535</v>
      </c>
      <c r="B501" s="57">
        <v>306.75</v>
      </c>
      <c r="C501" s="58">
        <v>1.2E-2</v>
      </c>
      <c r="D501" s="2"/>
      <c r="G501" s="60">
        <v>44328</v>
      </c>
      <c r="H501" s="45">
        <v>14696.5</v>
      </c>
      <c r="I501" s="61">
        <f t="shared" si="7"/>
        <v>-1.0386680807366599E-2</v>
      </c>
      <c r="J501" s="2"/>
      <c r="K501" s="2"/>
    </row>
    <row r="502" spans="1:11" ht="15" thickBot="1" x14ac:dyDescent="0.35">
      <c r="A502" s="57" t="s">
        <v>352</v>
      </c>
      <c r="B502" s="57">
        <v>311.75</v>
      </c>
      <c r="C502" s="58">
        <v>1.6299999999999999E-2</v>
      </c>
      <c r="D502" s="2"/>
      <c r="G502" s="60">
        <v>44330</v>
      </c>
      <c r="H502" s="45">
        <v>14677.79981</v>
      </c>
      <c r="I502" s="61">
        <f t="shared" si="7"/>
        <v>-1.2724247269757516E-3</v>
      </c>
      <c r="J502" s="2"/>
      <c r="K502" s="2"/>
    </row>
    <row r="503" spans="1:11" ht="15" thickBot="1" x14ac:dyDescent="0.35">
      <c r="A503" s="57" t="s">
        <v>353</v>
      </c>
      <c r="B503" s="57">
        <v>315.8</v>
      </c>
      <c r="C503" s="58">
        <v>1.2999999999999999E-2</v>
      </c>
      <c r="D503" s="2"/>
      <c r="G503" s="60">
        <v>44333</v>
      </c>
      <c r="H503" s="45">
        <v>14923.150390000001</v>
      </c>
      <c r="I503" s="61">
        <f t="shared" si="7"/>
        <v>1.6715760071400076E-2</v>
      </c>
      <c r="J503" s="2"/>
      <c r="K503" s="2"/>
    </row>
    <row r="504" spans="1:11" ht="15" thickBot="1" x14ac:dyDescent="0.35">
      <c r="A504" s="57" t="s">
        <v>354</v>
      </c>
      <c r="B504" s="57">
        <v>316.3</v>
      </c>
      <c r="C504" s="58">
        <v>1.6000000000000001E-3</v>
      </c>
      <c r="D504" s="2"/>
      <c r="G504" s="60">
        <v>44334</v>
      </c>
      <c r="H504" s="45">
        <v>15108.099609999999</v>
      </c>
      <c r="I504" s="61">
        <f t="shared" si="7"/>
        <v>1.2393443419556505E-2</v>
      </c>
      <c r="J504" s="2"/>
      <c r="K504" s="2"/>
    </row>
    <row r="505" spans="1:11" ht="15" thickBot="1" x14ac:dyDescent="0.35">
      <c r="A505" s="57" t="s">
        <v>355</v>
      </c>
      <c r="B505" s="57">
        <v>318.39999999999998</v>
      </c>
      <c r="C505" s="58">
        <v>6.6E-3</v>
      </c>
      <c r="D505" s="2"/>
      <c r="G505" s="60">
        <v>44335</v>
      </c>
      <c r="H505" s="45">
        <v>15030.150390000001</v>
      </c>
      <c r="I505" s="61">
        <f t="shared" si="7"/>
        <v>-5.1594324906624189E-3</v>
      </c>
      <c r="J505" s="2"/>
      <c r="K505" s="2"/>
    </row>
    <row r="506" spans="1:11" ht="15" thickBot="1" x14ac:dyDescent="0.35">
      <c r="A506" s="57" t="s">
        <v>356</v>
      </c>
      <c r="B506" s="57">
        <v>299.10000000000002</v>
      </c>
      <c r="C506" s="58">
        <v>-6.0600000000000001E-2</v>
      </c>
      <c r="D506" s="2"/>
      <c r="G506" s="60">
        <v>44336</v>
      </c>
      <c r="H506" s="45">
        <v>14906.04981</v>
      </c>
      <c r="I506" s="61">
        <f t="shared" si="7"/>
        <v>-8.256775666234728E-3</v>
      </c>
      <c r="J506" s="2"/>
      <c r="K506" s="2"/>
    </row>
    <row r="507" spans="1:11" ht="15" thickBot="1" x14ac:dyDescent="0.35">
      <c r="A507" s="57" t="s">
        <v>357</v>
      </c>
      <c r="B507" s="57">
        <v>307</v>
      </c>
      <c r="C507" s="58">
        <v>2.64E-2</v>
      </c>
      <c r="D507" s="2"/>
      <c r="G507" s="60">
        <v>44337</v>
      </c>
      <c r="H507" s="45">
        <v>15175.29981</v>
      </c>
      <c r="I507" s="61">
        <f t="shared" si="7"/>
        <v>1.8063135668537011E-2</v>
      </c>
      <c r="J507" s="2"/>
      <c r="K507" s="2"/>
    </row>
    <row r="508" spans="1:11" ht="15" thickBot="1" x14ac:dyDescent="0.35">
      <c r="A508" s="57" t="s">
        <v>358</v>
      </c>
      <c r="B508" s="57">
        <v>309.45</v>
      </c>
      <c r="C508" s="58">
        <v>8.0000000000000002E-3</v>
      </c>
      <c r="D508" s="2"/>
      <c r="G508" s="60">
        <v>44340</v>
      </c>
      <c r="H508" s="45">
        <v>15197.700199999999</v>
      </c>
      <c r="I508" s="61">
        <f t="shared" si="7"/>
        <v>1.4761085632877258E-3</v>
      </c>
      <c r="J508" s="2"/>
      <c r="K508" s="2"/>
    </row>
    <row r="509" spans="1:11" ht="15" thickBot="1" x14ac:dyDescent="0.35">
      <c r="A509" s="57" t="s">
        <v>359</v>
      </c>
      <c r="B509" s="57">
        <v>299.75</v>
      </c>
      <c r="C509" s="58">
        <v>-3.1300000000000001E-2</v>
      </c>
      <c r="D509" s="2"/>
      <c r="G509" s="60">
        <v>44341</v>
      </c>
      <c r="H509" s="45">
        <v>15208.450199999999</v>
      </c>
      <c r="I509" s="61">
        <f t="shared" si="7"/>
        <v>7.0734386509352376E-4</v>
      </c>
      <c r="J509" s="2"/>
      <c r="K509" s="2"/>
    </row>
    <row r="510" spans="1:11" ht="15" thickBot="1" x14ac:dyDescent="0.35">
      <c r="A510" s="57" t="s">
        <v>360</v>
      </c>
      <c r="B510" s="57">
        <v>314.85000000000002</v>
      </c>
      <c r="C510" s="58">
        <v>5.04E-2</v>
      </c>
      <c r="D510" s="2"/>
      <c r="G510" s="60">
        <v>44342</v>
      </c>
      <c r="H510" s="45">
        <v>15301.450199999999</v>
      </c>
      <c r="I510" s="61">
        <f t="shared" si="7"/>
        <v>6.1150215029799337E-3</v>
      </c>
      <c r="J510" s="2"/>
      <c r="K510" s="2"/>
    </row>
    <row r="511" spans="1:11" ht="15" thickBot="1" x14ac:dyDescent="0.35">
      <c r="A511" s="57" t="s">
        <v>361</v>
      </c>
      <c r="B511" s="57">
        <v>318.10000000000002</v>
      </c>
      <c r="C511" s="58">
        <v>1.03E-2</v>
      </c>
      <c r="D511" s="2"/>
      <c r="G511" s="60">
        <v>44343</v>
      </c>
      <c r="H511" s="45">
        <v>15337.849609999999</v>
      </c>
      <c r="I511" s="61">
        <f t="shared" si="7"/>
        <v>2.3788209303194918E-3</v>
      </c>
      <c r="J511" s="2"/>
      <c r="K511" s="2"/>
    </row>
    <row r="512" spans="1:11" ht="15" thickBot="1" x14ac:dyDescent="0.35">
      <c r="A512" s="57" t="s">
        <v>362</v>
      </c>
      <c r="B512" s="57">
        <v>312</v>
      </c>
      <c r="C512" s="58">
        <v>-1.9199999999999998E-2</v>
      </c>
      <c r="D512" s="2"/>
      <c r="G512" s="60">
        <v>44344</v>
      </c>
      <c r="H512" s="45">
        <v>15435.650390000001</v>
      </c>
      <c r="I512" s="61">
        <f t="shared" si="7"/>
        <v>6.3764336257565724E-3</v>
      </c>
      <c r="J512" s="2"/>
      <c r="K512" s="2"/>
    </row>
    <row r="513" spans="1:11" ht="15" thickBot="1" x14ac:dyDescent="0.35">
      <c r="A513" s="57" t="s">
        <v>363</v>
      </c>
      <c r="B513" s="57">
        <v>327.7</v>
      </c>
      <c r="C513" s="58">
        <v>5.0299999999999997E-2</v>
      </c>
      <c r="D513" s="2"/>
      <c r="G513" s="60">
        <v>44347</v>
      </c>
      <c r="H513" s="45">
        <v>15582.79981</v>
      </c>
      <c r="I513" s="61">
        <f t="shared" si="7"/>
        <v>9.5330884207722733E-3</v>
      </c>
      <c r="J513" s="2"/>
      <c r="K513" s="2"/>
    </row>
    <row r="514" spans="1:11" ht="15" thickBot="1" x14ac:dyDescent="0.35">
      <c r="A514" s="56">
        <v>44202</v>
      </c>
      <c r="B514" s="57">
        <v>336.8</v>
      </c>
      <c r="C514" s="58">
        <v>2.7799999999999998E-2</v>
      </c>
      <c r="D514" s="2"/>
      <c r="G514" s="60">
        <v>44348</v>
      </c>
      <c r="H514" s="45">
        <v>15574.849609999999</v>
      </c>
      <c r="I514" s="61">
        <f t="shared" ref="I514:I577" si="8">H514/H513-1</f>
        <v>-5.1019072932578791E-4</v>
      </c>
      <c r="J514" s="2"/>
      <c r="K514" s="2"/>
    </row>
    <row r="515" spans="1:11" ht="15" thickBot="1" x14ac:dyDescent="0.35">
      <c r="A515" s="56">
        <v>44233</v>
      </c>
      <c r="B515" s="57">
        <v>340.1</v>
      </c>
      <c r="C515" s="58">
        <v>9.7999999999999997E-3</v>
      </c>
      <c r="D515" s="2"/>
      <c r="G515" s="60">
        <v>44349</v>
      </c>
      <c r="H515" s="45">
        <v>15576.200199999999</v>
      </c>
      <c r="I515" s="61">
        <f t="shared" si="8"/>
        <v>8.6716086114435598E-5</v>
      </c>
      <c r="J515" s="2"/>
      <c r="K515" s="2"/>
    </row>
    <row r="516" spans="1:11" ht="15" thickBot="1" x14ac:dyDescent="0.35">
      <c r="A516" s="56">
        <v>44261</v>
      </c>
      <c r="B516" s="57">
        <v>356</v>
      </c>
      <c r="C516" s="58">
        <v>4.6800000000000001E-2</v>
      </c>
      <c r="D516" s="2"/>
      <c r="G516" s="60">
        <v>44350</v>
      </c>
      <c r="H516" s="45">
        <v>15690.349609999999</v>
      </c>
      <c r="I516" s="61">
        <f t="shared" si="8"/>
        <v>7.3284503623676223E-3</v>
      </c>
      <c r="J516" s="2"/>
      <c r="K516" s="2"/>
    </row>
    <row r="517" spans="1:11" ht="15" thickBot="1" x14ac:dyDescent="0.35">
      <c r="A517" s="56">
        <v>44292</v>
      </c>
      <c r="B517" s="57">
        <v>364.7</v>
      </c>
      <c r="C517" s="58">
        <v>2.4400000000000002E-2</v>
      </c>
      <c r="D517" s="2"/>
      <c r="G517" s="60">
        <v>44351</v>
      </c>
      <c r="H517" s="45">
        <v>15670.25</v>
      </c>
      <c r="I517" s="61">
        <f t="shared" si="8"/>
        <v>-1.2810173450302775E-3</v>
      </c>
      <c r="J517" s="2"/>
      <c r="K517" s="2"/>
    </row>
    <row r="518" spans="1:11" ht="15" thickBot="1" x14ac:dyDescent="0.35">
      <c r="A518" s="56">
        <v>44383</v>
      </c>
      <c r="B518" s="57">
        <v>350.65</v>
      </c>
      <c r="C518" s="58">
        <v>-3.85E-2</v>
      </c>
      <c r="D518" s="2"/>
      <c r="G518" s="60">
        <v>44354</v>
      </c>
      <c r="H518" s="45">
        <v>15751.650390000001</v>
      </c>
      <c r="I518" s="61">
        <f t="shared" si="8"/>
        <v>5.1945814521148215E-3</v>
      </c>
      <c r="J518" s="2"/>
      <c r="K518" s="2"/>
    </row>
    <row r="519" spans="1:11" ht="15" thickBot="1" x14ac:dyDescent="0.35">
      <c r="A519" s="56">
        <v>44414</v>
      </c>
      <c r="B519" s="57">
        <v>344.65</v>
      </c>
      <c r="C519" s="58">
        <v>-1.7100000000000001E-2</v>
      </c>
      <c r="D519" s="2"/>
      <c r="G519" s="60">
        <v>44355</v>
      </c>
      <c r="H519" s="45">
        <v>15740.099609999999</v>
      </c>
      <c r="I519" s="61">
        <f t="shared" si="8"/>
        <v>-7.3330601644983062E-4</v>
      </c>
      <c r="J519" s="2"/>
      <c r="K519" s="2"/>
    </row>
    <row r="520" spans="1:11" ht="15" thickBot="1" x14ac:dyDescent="0.35">
      <c r="A520" s="56">
        <v>44445</v>
      </c>
      <c r="B520" s="57">
        <v>359.2</v>
      </c>
      <c r="C520" s="58">
        <v>4.2200000000000001E-2</v>
      </c>
      <c r="D520" s="2"/>
      <c r="G520" s="60">
        <v>44356</v>
      </c>
      <c r="H520" s="45">
        <v>15635.349609999999</v>
      </c>
      <c r="I520" s="61">
        <f t="shared" si="8"/>
        <v>-6.654976943948343E-3</v>
      </c>
      <c r="J520" s="2"/>
      <c r="K520" s="2"/>
    </row>
    <row r="521" spans="1:11" ht="15" thickBot="1" x14ac:dyDescent="0.35">
      <c r="A521" s="56">
        <v>44475</v>
      </c>
      <c r="B521" s="57">
        <v>370.75</v>
      </c>
      <c r="C521" s="58">
        <v>3.2199999999999999E-2</v>
      </c>
      <c r="D521" s="2"/>
      <c r="G521" s="60">
        <v>44357</v>
      </c>
      <c r="H521" s="45">
        <v>15737.75</v>
      </c>
      <c r="I521" s="61">
        <f t="shared" si="8"/>
        <v>6.5492868758436629E-3</v>
      </c>
      <c r="J521" s="2"/>
      <c r="K521" s="2"/>
    </row>
    <row r="522" spans="1:11" ht="15" thickBot="1" x14ac:dyDescent="0.35">
      <c r="A522" s="56">
        <v>44506</v>
      </c>
      <c r="B522" s="57">
        <v>364.1</v>
      </c>
      <c r="C522" s="58">
        <v>-1.7899999999999999E-2</v>
      </c>
      <c r="D522" s="2"/>
      <c r="G522" s="60">
        <v>44358</v>
      </c>
      <c r="H522" s="45">
        <v>15799.349609999999</v>
      </c>
      <c r="I522" s="61">
        <f t="shared" si="8"/>
        <v>3.9141306730632319E-3</v>
      </c>
      <c r="J522" s="2"/>
      <c r="K522" s="2"/>
    </row>
    <row r="523" spans="1:11" ht="15" thickBot="1" x14ac:dyDescent="0.35">
      <c r="A523" s="57" t="s">
        <v>364</v>
      </c>
      <c r="B523" s="57">
        <v>357.3</v>
      </c>
      <c r="C523" s="58">
        <v>-1.8700000000000001E-2</v>
      </c>
      <c r="D523" s="2"/>
      <c r="G523" s="60">
        <v>44361</v>
      </c>
      <c r="H523" s="45">
        <v>15811.849609999999</v>
      </c>
      <c r="I523" s="61">
        <f t="shared" si="8"/>
        <v>7.9117180824250788E-4</v>
      </c>
      <c r="J523" s="2"/>
      <c r="K523" s="2"/>
    </row>
    <row r="524" spans="1:11" ht="15" thickBot="1" x14ac:dyDescent="0.35">
      <c r="A524" s="57" t="s">
        <v>365</v>
      </c>
      <c r="B524" s="57">
        <v>349.35</v>
      </c>
      <c r="C524" s="58">
        <v>-2.23E-2</v>
      </c>
      <c r="D524" s="2"/>
      <c r="G524" s="60">
        <v>44362</v>
      </c>
      <c r="H524" s="45">
        <v>15869.25</v>
      </c>
      <c r="I524" s="61">
        <f t="shared" si="8"/>
        <v>3.6302135054269158E-3</v>
      </c>
      <c r="J524" s="2"/>
      <c r="K524" s="2"/>
    </row>
    <row r="525" spans="1:11" ht="15" thickBot="1" x14ac:dyDescent="0.35">
      <c r="A525" s="57" t="s">
        <v>366</v>
      </c>
      <c r="B525" s="57">
        <v>360.2</v>
      </c>
      <c r="C525" s="58">
        <v>3.1099999999999999E-2</v>
      </c>
      <c r="D525" s="2"/>
      <c r="G525" s="60">
        <v>44363</v>
      </c>
      <c r="H525" s="45">
        <v>15767.54981</v>
      </c>
      <c r="I525" s="61">
        <f t="shared" si="8"/>
        <v>-6.4086324180411269E-3</v>
      </c>
      <c r="J525" s="2"/>
      <c r="K525" s="2"/>
    </row>
    <row r="526" spans="1:11" ht="15" thickBot="1" x14ac:dyDescent="0.35">
      <c r="A526" s="57" t="s">
        <v>367</v>
      </c>
      <c r="B526" s="57">
        <v>362.6</v>
      </c>
      <c r="C526" s="58">
        <v>6.7000000000000002E-3</v>
      </c>
      <c r="D526" s="2"/>
      <c r="G526" s="60">
        <v>44364</v>
      </c>
      <c r="H526" s="45">
        <v>15691.400390000001</v>
      </c>
      <c r="I526" s="61">
        <f t="shared" si="8"/>
        <v>-4.8295024222282379E-3</v>
      </c>
      <c r="J526" s="2"/>
      <c r="K526" s="2"/>
    </row>
    <row r="527" spans="1:11" ht="15" thickBot="1" x14ac:dyDescent="0.35">
      <c r="A527" s="57" t="s">
        <v>368</v>
      </c>
      <c r="B527" s="57">
        <v>355.6</v>
      </c>
      <c r="C527" s="58">
        <v>-1.9300000000000001E-2</v>
      </c>
      <c r="D527" s="2"/>
      <c r="G527" s="60">
        <v>44365</v>
      </c>
      <c r="H527" s="45">
        <v>15683.349609999999</v>
      </c>
      <c r="I527" s="61">
        <f t="shared" si="8"/>
        <v>-5.1306956676300253E-4</v>
      </c>
      <c r="J527" s="2"/>
      <c r="K527" s="2"/>
    </row>
    <row r="528" spans="1:11" ht="15" thickBot="1" x14ac:dyDescent="0.35">
      <c r="A528" s="57" t="s">
        <v>369</v>
      </c>
      <c r="B528" s="57">
        <v>348.95</v>
      </c>
      <c r="C528" s="58">
        <v>-1.8700000000000001E-2</v>
      </c>
      <c r="D528" s="2"/>
      <c r="G528" s="60">
        <v>44368</v>
      </c>
      <c r="H528" s="45">
        <v>15746.5</v>
      </c>
      <c r="I528" s="61">
        <f t="shared" si="8"/>
        <v>4.026588169643075E-3</v>
      </c>
      <c r="J528" s="2"/>
      <c r="K528" s="2"/>
    </row>
    <row r="529" spans="1:11" ht="15" thickBot="1" x14ac:dyDescent="0.35">
      <c r="A529" s="57" t="s">
        <v>370</v>
      </c>
      <c r="B529" s="57">
        <v>343.55</v>
      </c>
      <c r="C529" s="58">
        <v>-1.55E-2</v>
      </c>
      <c r="D529" s="2"/>
      <c r="G529" s="60">
        <v>44369</v>
      </c>
      <c r="H529" s="45">
        <v>15772.75</v>
      </c>
      <c r="I529" s="61">
        <f t="shared" si="8"/>
        <v>1.6670371193598932E-3</v>
      </c>
      <c r="J529" s="2"/>
      <c r="K529" s="2"/>
    </row>
    <row r="530" spans="1:11" ht="15" thickBot="1" x14ac:dyDescent="0.35">
      <c r="A530" s="57" t="s">
        <v>371</v>
      </c>
      <c r="B530" s="57">
        <v>343.8</v>
      </c>
      <c r="C530" s="58">
        <v>6.9999999999999999E-4</v>
      </c>
      <c r="D530" s="2"/>
      <c r="G530" s="60">
        <v>44370</v>
      </c>
      <c r="H530" s="45">
        <v>15686.950199999999</v>
      </c>
      <c r="I530" s="61">
        <f t="shared" si="8"/>
        <v>-5.4397489340793914E-3</v>
      </c>
      <c r="J530" s="2"/>
      <c r="K530" s="2"/>
    </row>
    <row r="531" spans="1:11" ht="15" thickBot="1" x14ac:dyDescent="0.35">
      <c r="A531" s="57" t="s">
        <v>372</v>
      </c>
      <c r="B531" s="57">
        <v>345.9</v>
      </c>
      <c r="C531" s="58">
        <v>6.1000000000000004E-3</v>
      </c>
      <c r="D531" s="2"/>
      <c r="G531" s="60">
        <v>44371</v>
      </c>
      <c r="H531" s="45">
        <v>15790.450199999999</v>
      </c>
      <c r="I531" s="61">
        <f t="shared" si="8"/>
        <v>6.5978407963582786E-3</v>
      </c>
      <c r="J531" s="2"/>
      <c r="K531" s="2"/>
    </row>
    <row r="532" spans="1:11" ht="15" thickBot="1" x14ac:dyDescent="0.35">
      <c r="A532" s="57" t="s">
        <v>373</v>
      </c>
      <c r="B532" s="57">
        <v>339.1</v>
      </c>
      <c r="C532" s="58">
        <v>-1.9699999999999999E-2</v>
      </c>
      <c r="D532" s="2"/>
      <c r="G532" s="60">
        <v>44372</v>
      </c>
      <c r="H532" s="45">
        <v>15860.349609999999</v>
      </c>
      <c r="I532" s="61">
        <f t="shared" si="8"/>
        <v>4.4266888603341492E-3</v>
      </c>
      <c r="J532" s="2"/>
      <c r="K532" s="2"/>
    </row>
    <row r="533" spans="1:11" ht="15" thickBot="1" x14ac:dyDescent="0.35">
      <c r="A533" s="57" t="s">
        <v>374</v>
      </c>
      <c r="B533" s="57">
        <v>347.6</v>
      </c>
      <c r="C533" s="58">
        <v>2.5100000000000001E-2</v>
      </c>
      <c r="D533" s="2"/>
      <c r="G533" s="60">
        <v>44375</v>
      </c>
      <c r="H533" s="45">
        <v>15814.700199999999</v>
      </c>
      <c r="I533" s="61">
        <f t="shared" si="8"/>
        <v>-2.8782095680424113E-3</v>
      </c>
      <c r="J533" s="2"/>
      <c r="K533" s="2"/>
    </row>
    <row r="534" spans="1:11" ht="15" thickBot="1" x14ac:dyDescent="0.35">
      <c r="A534" s="57" t="s">
        <v>375</v>
      </c>
      <c r="B534" s="57">
        <v>345.25</v>
      </c>
      <c r="C534" s="58">
        <v>-6.7999999999999996E-3</v>
      </c>
      <c r="D534" s="2"/>
      <c r="G534" s="60">
        <v>44376</v>
      </c>
      <c r="H534" s="45">
        <v>15748.450199999999</v>
      </c>
      <c r="I534" s="61">
        <f t="shared" si="8"/>
        <v>-4.1891404302435431E-3</v>
      </c>
      <c r="J534" s="2"/>
      <c r="K534" s="2"/>
    </row>
    <row r="535" spans="1:11" ht="15" thickBot="1" x14ac:dyDescent="0.35">
      <c r="A535" s="57" t="s">
        <v>376</v>
      </c>
      <c r="B535" s="57">
        <v>341.8</v>
      </c>
      <c r="C535" s="58">
        <v>-0.01</v>
      </c>
      <c r="D535" s="2"/>
      <c r="G535" s="60">
        <v>44377</v>
      </c>
      <c r="H535" s="45">
        <v>15721.5</v>
      </c>
      <c r="I535" s="61">
        <f t="shared" si="8"/>
        <v>-1.7112922006763398E-3</v>
      </c>
      <c r="J535" s="2"/>
      <c r="K535" s="2"/>
    </row>
    <row r="536" spans="1:11" ht="15" thickBot="1" x14ac:dyDescent="0.35">
      <c r="A536" s="56">
        <v>44203</v>
      </c>
      <c r="B536" s="57">
        <v>338.6</v>
      </c>
      <c r="C536" s="58">
        <v>-9.4000000000000004E-3</v>
      </c>
      <c r="D536" s="2"/>
      <c r="G536" s="60">
        <v>44378</v>
      </c>
      <c r="H536" s="45">
        <v>15680</v>
      </c>
      <c r="I536" s="61">
        <f t="shared" si="8"/>
        <v>-2.639697229908089E-3</v>
      </c>
      <c r="J536" s="2"/>
      <c r="K536" s="2"/>
    </row>
    <row r="537" spans="1:11" ht="15" thickBot="1" x14ac:dyDescent="0.35">
      <c r="A537" s="56">
        <v>44234</v>
      </c>
      <c r="B537" s="57">
        <v>343.2</v>
      </c>
      <c r="C537" s="58">
        <v>1.3599999999999999E-2</v>
      </c>
      <c r="D537" s="2"/>
      <c r="G537" s="60">
        <v>44379</v>
      </c>
      <c r="H537" s="45">
        <v>15722.200199999999</v>
      </c>
      <c r="I537" s="61">
        <f t="shared" si="8"/>
        <v>2.6913392857141893E-3</v>
      </c>
      <c r="J537" s="2"/>
      <c r="K537" s="2"/>
    </row>
    <row r="538" spans="1:11" ht="15" thickBot="1" x14ac:dyDescent="0.35">
      <c r="A538" s="56">
        <v>44323</v>
      </c>
      <c r="B538" s="57">
        <v>360.35</v>
      </c>
      <c r="C538" s="58">
        <v>0.05</v>
      </c>
      <c r="D538" s="2"/>
      <c r="G538" s="60">
        <v>44382</v>
      </c>
      <c r="H538" s="45">
        <v>15834.349609999999</v>
      </c>
      <c r="I538" s="61">
        <f t="shared" si="8"/>
        <v>7.1331880127056824E-3</v>
      </c>
      <c r="J538" s="2"/>
      <c r="K538" s="2"/>
    </row>
    <row r="539" spans="1:11" ht="15" thickBot="1" x14ac:dyDescent="0.35">
      <c r="A539" s="56">
        <v>44354</v>
      </c>
      <c r="B539" s="57">
        <v>362.2</v>
      </c>
      <c r="C539" s="58">
        <v>5.1000000000000004E-3</v>
      </c>
      <c r="D539" s="2"/>
      <c r="G539" s="60">
        <v>44383</v>
      </c>
      <c r="H539" s="45">
        <v>15818.25</v>
      </c>
      <c r="I539" s="61">
        <f t="shared" si="8"/>
        <v>-1.0167522125337225E-3</v>
      </c>
      <c r="J539" s="2"/>
      <c r="K539" s="2"/>
    </row>
    <row r="540" spans="1:11" ht="15" thickBot="1" x14ac:dyDescent="0.35">
      <c r="A540" s="56">
        <v>44384</v>
      </c>
      <c r="B540" s="57">
        <v>360</v>
      </c>
      <c r="C540" s="58">
        <v>-6.1000000000000004E-3</v>
      </c>
      <c r="D540" s="2"/>
      <c r="G540" s="60">
        <v>44384</v>
      </c>
      <c r="H540" s="45">
        <v>15879.650390000001</v>
      </c>
      <c r="I540" s="61">
        <f t="shared" si="8"/>
        <v>3.8816171194664406E-3</v>
      </c>
      <c r="J540" s="2"/>
      <c r="K540" s="2"/>
    </row>
    <row r="541" spans="1:11" ht="15" thickBot="1" x14ac:dyDescent="0.35">
      <c r="A541" s="56">
        <v>44415</v>
      </c>
      <c r="B541" s="57">
        <v>356.5</v>
      </c>
      <c r="C541" s="58">
        <v>-9.7000000000000003E-3</v>
      </c>
      <c r="D541" s="2"/>
      <c r="G541" s="60">
        <v>44385</v>
      </c>
      <c r="H541" s="45">
        <v>15727.900390000001</v>
      </c>
      <c r="I541" s="61">
        <f t="shared" si="8"/>
        <v>-9.5562557281212435E-3</v>
      </c>
      <c r="J541" s="2"/>
      <c r="K541" s="2"/>
    </row>
    <row r="542" spans="1:11" ht="15" thickBot="1" x14ac:dyDescent="0.35">
      <c r="A542" s="56">
        <v>44446</v>
      </c>
      <c r="B542" s="57">
        <v>383.1</v>
      </c>
      <c r="C542" s="58">
        <v>7.46E-2</v>
      </c>
      <c r="D542" s="2"/>
      <c r="G542" s="60">
        <v>44386</v>
      </c>
      <c r="H542" s="45">
        <v>15689.79981</v>
      </c>
      <c r="I542" s="61">
        <f t="shared" si="8"/>
        <v>-2.4224835518557031E-3</v>
      </c>
      <c r="J542" s="2"/>
      <c r="K542" s="2"/>
    </row>
    <row r="543" spans="1:11" ht="15" thickBot="1" x14ac:dyDescent="0.35">
      <c r="A543" s="56">
        <v>44537</v>
      </c>
      <c r="B543" s="57">
        <v>399.5</v>
      </c>
      <c r="C543" s="58">
        <v>4.2799999999999998E-2</v>
      </c>
      <c r="D543" s="2"/>
      <c r="G543" s="60">
        <v>44389</v>
      </c>
      <c r="H543" s="45">
        <v>15692.599609999999</v>
      </c>
      <c r="I543" s="61">
        <f t="shared" si="8"/>
        <v>1.7844714616521706E-4</v>
      </c>
      <c r="J543" s="2"/>
      <c r="K543" s="2"/>
    </row>
    <row r="544" spans="1:11" ht="15" thickBot="1" x14ac:dyDescent="0.35">
      <c r="A544" s="57" t="s">
        <v>377</v>
      </c>
      <c r="B544" s="57">
        <v>395.75</v>
      </c>
      <c r="C544" s="58">
        <v>-9.4000000000000004E-3</v>
      </c>
      <c r="D544" s="2"/>
      <c r="G544" s="60">
        <v>44390</v>
      </c>
      <c r="H544" s="45">
        <v>15812.349609999999</v>
      </c>
      <c r="I544" s="61">
        <f t="shared" si="8"/>
        <v>7.6309854948246603E-3</v>
      </c>
      <c r="J544" s="2"/>
      <c r="K544" s="2"/>
    </row>
    <row r="545" spans="1:11" ht="15" thickBot="1" x14ac:dyDescent="0.35">
      <c r="A545" s="57" t="s">
        <v>378</v>
      </c>
      <c r="B545" s="57">
        <v>404.1</v>
      </c>
      <c r="C545" s="58">
        <v>2.1100000000000001E-2</v>
      </c>
      <c r="D545" s="2"/>
      <c r="G545" s="60">
        <v>44391</v>
      </c>
      <c r="H545" s="45">
        <v>15853.950199999999</v>
      </c>
      <c r="I545" s="61">
        <f t="shared" si="8"/>
        <v>2.6308923737488055E-3</v>
      </c>
      <c r="J545" s="2"/>
      <c r="K545" s="2"/>
    </row>
    <row r="546" spans="1:11" ht="15" thickBot="1" x14ac:dyDescent="0.35">
      <c r="A546" s="57" t="s">
        <v>379</v>
      </c>
      <c r="B546" s="57">
        <v>400.75</v>
      </c>
      <c r="C546" s="58">
        <v>-8.3000000000000001E-3</v>
      </c>
      <c r="D546" s="2"/>
      <c r="G546" s="60">
        <v>44392</v>
      </c>
      <c r="H546" s="45">
        <v>15924.200199999999</v>
      </c>
      <c r="I546" s="61">
        <f t="shared" si="8"/>
        <v>4.431072326693597E-3</v>
      </c>
      <c r="J546" s="2"/>
      <c r="K546" s="2"/>
    </row>
    <row r="547" spans="1:11" ht="15" thickBot="1" x14ac:dyDescent="0.35">
      <c r="A547" s="57" t="s">
        <v>380</v>
      </c>
      <c r="B547" s="57">
        <v>393.8</v>
      </c>
      <c r="C547" s="58">
        <v>-1.7299999999999999E-2</v>
      </c>
      <c r="D547" s="2"/>
      <c r="G547" s="60">
        <v>44393</v>
      </c>
      <c r="H547" s="45">
        <v>15923.400390000001</v>
      </c>
      <c r="I547" s="61">
        <f t="shared" si="8"/>
        <v>-5.0226070380521293E-5</v>
      </c>
      <c r="J547" s="2"/>
      <c r="K547" s="2"/>
    </row>
    <row r="548" spans="1:11" ht="15" thickBot="1" x14ac:dyDescent="0.35">
      <c r="A548" s="57" t="s">
        <v>381</v>
      </c>
      <c r="B548" s="57">
        <v>385.95</v>
      </c>
      <c r="C548" s="58">
        <v>-1.9900000000000001E-2</v>
      </c>
      <c r="D548" s="2"/>
      <c r="G548" s="60">
        <v>44396</v>
      </c>
      <c r="H548" s="45">
        <v>15752.400390000001</v>
      </c>
      <c r="I548" s="61">
        <f t="shared" si="8"/>
        <v>-1.0738912280783275E-2</v>
      </c>
      <c r="J548" s="2"/>
      <c r="K548" s="2"/>
    </row>
    <row r="549" spans="1:11" ht="15" thickBot="1" x14ac:dyDescent="0.35">
      <c r="A549" s="57" t="s">
        <v>382</v>
      </c>
      <c r="B549" s="57">
        <v>386.65</v>
      </c>
      <c r="C549" s="58">
        <v>1.8E-3</v>
      </c>
      <c r="D549" s="2"/>
      <c r="G549" s="60">
        <v>44397</v>
      </c>
      <c r="H549" s="45">
        <v>15632.099609999999</v>
      </c>
      <c r="I549" s="61">
        <f t="shared" si="8"/>
        <v>-7.6369808423846219E-3</v>
      </c>
      <c r="J549" s="2"/>
      <c r="K549" s="2"/>
    </row>
    <row r="550" spans="1:11" ht="15" thickBot="1" x14ac:dyDescent="0.35">
      <c r="A550" s="57" t="s">
        <v>383</v>
      </c>
      <c r="B550" s="57">
        <v>388.55</v>
      </c>
      <c r="C550" s="58">
        <v>4.8999999999999998E-3</v>
      </c>
      <c r="D550" s="2"/>
      <c r="G550" s="60">
        <v>44399</v>
      </c>
      <c r="H550" s="45">
        <v>15824.04981</v>
      </c>
      <c r="I550" s="61">
        <f t="shared" si="8"/>
        <v>1.2279233422822333E-2</v>
      </c>
      <c r="J550" s="2"/>
      <c r="K550" s="2"/>
    </row>
    <row r="551" spans="1:11" ht="15" thickBot="1" x14ac:dyDescent="0.35">
      <c r="A551" s="57" t="s">
        <v>384</v>
      </c>
      <c r="B551" s="57">
        <v>381.8</v>
      </c>
      <c r="C551" s="58">
        <v>-1.7399999999999999E-2</v>
      </c>
      <c r="D551" s="2"/>
      <c r="G551" s="60">
        <v>44400</v>
      </c>
      <c r="H551" s="45">
        <v>15856.04981</v>
      </c>
      <c r="I551" s="61">
        <f t="shared" si="8"/>
        <v>2.0222383261063737E-3</v>
      </c>
      <c r="J551" s="2"/>
      <c r="K551" s="2"/>
    </row>
    <row r="552" spans="1:11" ht="15" thickBot="1" x14ac:dyDescent="0.35">
      <c r="A552" s="57" t="s">
        <v>385</v>
      </c>
      <c r="B552" s="57">
        <v>385.85</v>
      </c>
      <c r="C552" s="58">
        <v>1.06E-2</v>
      </c>
      <c r="D552" s="2"/>
      <c r="G552" s="60">
        <v>44403</v>
      </c>
      <c r="H552" s="45">
        <v>15824.450199999999</v>
      </c>
      <c r="I552" s="61">
        <f t="shared" si="8"/>
        <v>-1.9929055709746457E-3</v>
      </c>
      <c r="J552" s="2"/>
      <c r="K552" s="2"/>
    </row>
    <row r="553" spans="1:11" ht="15" thickBot="1" x14ac:dyDescent="0.35">
      <c r="A553" s="57" t="s">
        <v>386</v>
      </c>
      <c r="B553" s="57">
        <v>380.9</v>
      </c>
      <c r="C553" s="58">
        <v>-1.2800000000000001E-2</v>
      </c>
      <c r="D553" s="2"/>
      <c r="G553" s="60">
        <v>44404</v>
      </c>
      <c r="H553" s="45">
        <v>15746.450199999999</v>
      </c>
      <c r="I553" s="61">
        <f t="shared" si="8"/>
        <v>-4.9290812011908436E-3</v>
      </c>
      <c r="J553" s="2"/>
      <c r="K553" s="2"/>
    </row>
    <row r="554" spans="1:11" ht="15" thickBot="1" x14ac:dyDescent="0.35">
      <c r="A554" s="57" t="s">
        <v>387</v>
      </c>
      <c r="B554" s="57">
        <v>385.45</v>
      </c>
      <c r="C554" s="58">
        <v>1.1900000000000001E-2</v>
      </c>
      <c r="D554" s="2"/>
      <c r="G554" s="60">
        <v>44405</v>
      </c>
      <c r="H554" s="45">
        <v>15709.400390000001</v>
      </c>
      <c r="I554" s="61">
        <f t="shared" si="8"/>
        <v>-2.3528991950197975E-3</v>
      </c>
      <c r="J554" s="2"/>
      <c r="K554" s="2"/>
    </row>
    <row r="555" spans="1:11" ht="15" thickBot="1" x14ac:dyDescent="0.35">
      <c r="A555" s="57" t="s">
        <v>388</v>
      </c>
      <c r="B555" s="57">
        <v>405.2</v>
      </c>
      <c r="C555" s="58">
        <v>5.1200000000000002E-2</v>
      </c>
      <c r="D555" s="2"/>
      <c r="G555" s="60">
        <v>44406</v>
      </c>
      <c r="H555" s="45">
        <v>15778.450199999999</v>
      </c>
      <c r="I555" s="61">
        <f t="shared" si="8"/>
        <v>4.3954452929948484E-3</v>
      </c>
      <c r="J555" s="2"/>
      <c r="K555" s="2"/>
    </row>
    <row r="556" spans="1:11" ht="15" thickBot="1" x14ac:dyDescent="0.35">
      <c r="A556" s="57" t="s">
        <v>389</v>
      </c>
      <c r="B556" s="57">
        <v>421.7</v>
      </c>
      <c r="C556" s="58">
        <v>4.07E-2</v>
      </c>
      <c r="D556" s="2"/>
      <c r="G556" s="60">
        <v>44407</v>
      </c>
      <c r="H556" s="45">
        <v>15763.04981</v>
      </c>
      <c r="I556" s="61">
        <f t="shared" si="8"/>
        <v>-9.7603945918589563E-4</v>
      </c>
      <c r="J556" s="2"/>
      <c r="K556" s="2"/>
    </row>
    <row r="557" spans="1:11" ht="15" thickBot="1" x14ac:dyDescent="0.35">
      <c r="A557" s="56">
        <v>44235</v>
      </c>
      <c r="B557" s="57">
        <v>414.9</v>
      </c>
      <c r="C557" s="58">
        <v>-1.61E-2</v>
      </c>
      <c r="D557" s="2"/>
      <c r="G557" s="60">
        <v>44410</v>
      </c>
      <c r="H557" s="45">
        <v>15885.150390000001</v>
      </c>
      <c r="I557" s="61">
        <f t="shared" si="8"/>
        <v>7.7459997571371897E-3</v>
      </c>
      <c r="J557" s="2"/>
      <c r="K557" s="2"/>
    </row>
    <row r="558" spans="1:11" ht="15" thickBot="1" x14ac:dyDescent="0.35">
      <c r="A558" s="56">
        <v>44263</v>
      </c>
      <c r="B558" s="57">
        <v>483.7</v>
      </c>
      <c r="C558" s="58">
        <v>0.1658</v>
      </c>
      <c r="D558" s="2"/>
      <c r="G558" s="60">
        <v>44411</v>
      </c>
      <c r="H558" s="45">
        <v>16130.75</v>
      </c>
      <c r="I558" s="61">
        <f t="shared" si="8"/>
        <v>1.5460955922369513E-2</v>
      </c>
      <c r="J558" s="2"/>
      <c r="K558" s="2"/>
    </row>
    <row r="559" spans="1:11" ht="15" thickBot="1" x14ac:dyDescent="0.35">
      <c r="A559" s="56">
        <v>44294</v>
      </c>
      <c r="B559" s="57">
        <v>446.65</v>
      </c>
      <c r="C559" s="58">
        <v>-7.6600000000000001E-2</v>
      </c>
      <c r="D559" s="2"/>
      <c r="G559" s="60">
        <v>44412</v>
      </c>
      <c r="H559" s="45">
        <v>16258.79981</v>
      </c>
      <c r="I559" s="61">
        <f t="shared" si="8"/>
        <v>7.9382427971421698E-3</v>
      </c>
      <c r="J559" s="2"/>
      <c r="K559" s="2"/>
    </row>
    <row r="560" spans="1:11" ht="15" thickBot="1" x14ac:dyDescent="0.35">
      <c r="A560" s="56">
        <v>44324</v>
      </c>
      <c r="B560" s="57">
        <v>439.7</v>
      </c>
      <c r="C560" s="58">
        <v>-1.5599999999999999E-2</v>
      </c>
      <c r="D560" s="2"/>
      <c r="G560" s="60">
        <v>44413</v>
      </c>
      <c r="H560" s="45">
        <v>16294.599609999999</v>
      </c>
      <c r="I560" s="61">
        <f t="shared" si="8"/>
        <v>2.2018722426226933E-3</v>
      </c>
      <c r="J560" s="2"/>
      <c r="K560" s="2"/>
    </row>
    <row r="561" spans="1:11" ht="15" thickBot="1" x14ac:dyDescent="0.35">
      <c r="A561" s="56">
        <v>44355</v>
      </c>
      <c r="B561" s="57">
        <v>442.75</v>
      </c>
      <c r="C561" s="58">
        <v>6.8999999999999999E-3</v>
      </c>
      <c r="D561" s="2"/>
      <c r="G561" s="60">
        <v>44414</v>
      </c>
      <c r="H561" s="45">
        <v>16238.200199999999</v>
      </c>
      <c r="I561" s="61">
        <f t="shared" si="8"/>
        <v>-3.4612332521130051E-3</v>
      </c>
      <c r="J561" s="2"/>
      <c r="K561" s="2"/>
    </row>
    <row r="562" spans="1:11" ht="15" thickBot="1" x14ac:dyDescent="0.35">
      <c r="A562" s="56">
        <v>44447</v>
      </c>
      <c r="B562" s="57">
        <v>428.65</v>
      </c>
      <c r="C562" s="58">
        <v>-3.1800000000000002E-2</v>
      </c>
      <c r="D562" s="2"/>
      <c r="G562" s="60">
        <v>44417</v>
      </c>
      <c r="H562" s="45">
        <v>16258.25</v>
      </c>
      <c r="I562" s="61">
        <f t="shared" si="8"/>
        <v>1.2347304352116062E-3</v>
      </c>
      <c r="J562" s="2"/>
      <c r="K562" s="2"/>
    </row>
    <row r="563" spans="1:11" ht="15" thickBot="1" x14ac:dyDescent="0.35">
      <c r="A563" s="56">
        <v>44477</v>
      </c>
      <c r="B563" s="57">
        <v>420.55</v>
      </c>
      <c r="C563" s="58">
        <v>-1.89E-2</v>
      </c>
      <c r="D563" s="2"/>
      <c r="G563" s="60">
        <v>44418</v>
      </c>
      <c r="H563" s="45">
        <v>16280.099609999999</v>
      </c>
      <c r="I563" s="61">
        <f t="shared" si="8"/>
        <v>1.3439090923068608E-3</v>
      </c>
      <c r="J563" s="2"/>
      <c r="K563" s="2"/>
    </row>
    <row r="564" spans="1:11" ht="15" thickBot="1" x14ac:dyDescent="0.35">
      <c r="A564" s="56">
        <v>44508</v>
      </c>
      <c r="B564" s="57">
        <v>409</v>
      </c>
      <c r="C564" s="58">
        <v>-2.75E-2</v>
      </c>
      <c r="D564" s="2"/>
      <c r="G564" s="60">
        <v>44419</v>
      </c>
      <c r="H564" s="45">
        <v>16282.25</v>
      </c>
      <c r="I564" s="61">
        <f t="shared" si="8"/>
        <v>1.320870296568355E-4</v>
      </c>
      <c r="J564" s="2"/>
      <c r="K564" s="2"/>
    </row>
    <row r="565" spans="1:11" ht="15" thickBot="1" x14ac:dyDescent="0.35">
      <c r="A565" s="56">
        <v>44538</v>
      </c>
      <c r="B565" s="57">
        <v>404.05</v>
      </c>
      <c r="C565" s="58">
        <v>-1.21E-2</v>
      </c>
      <c r="D565" s="2"/>
      <c r="G565" s="60">
        <v>44420</v>
      </c>
      <c r="H565" s="45">
        <v>16364.400390000001</v>
      </c>
      <c r="I565" s="61">
        <f t="shared" si="8"/>
        <v>5.0453954459610539E-3</v>
      </c>
      <c r="J565" s="2"/>
      <c r="K565" s="2"/>
    </row>
    <row r="566" spans="1:11" ht="15" thickBot="1" x14ac:dyDescent="0.35">
      <c r="A566" s="57" t="s">
        <v>390</v>
      </c>
      <c r="B566" s="57">
        <v>421.85</v>
      </c>
      <c r="C566" s="58">
        <v>4.41E-2</v>
      </c>
      <c r="D566" s="2"/>
      <c r="G566" s="60">
        <v>44421</v>
      </c>
      <c r="H566" s="45">
        <v>16529.099610000001</v>
      </c>
      <c r="I566" s="61">
        <f t="shared" si="8"/>
        <v>1.0064482417617038E-2</v>
      </c>
      <c r="J566" s="2"/>
      <c r="K566" s="2"/>
    </row>
    <row r="567" spans="1:11" ht="15" thickBot="1" x14ac:dyDescent="0.35">
      <c r="A567" s="57" t="s">
        <v>391</v>
      </c>
      <c r="B567" s="57">
        <v>416.8</v>
      </c>
      <c r="C567" s="58">
        <v>-1.2E-2</v>
      </c>
      <c r="D567" s="2"/>
      <c r="G567" s="60">
        <v>44424</v>
      </c>
      <c r="H567" s="45">
        <v>16563.050780000001</v>
      </c>
      <c r="I567" s="61">
        <f t="shared" si="8"/>
        <v>2.0540241635098599E-3</v>
      </c>
      <c r="J567" s="2"/>
      <c r="K567" s="2"/>
    </row>
    <row r="568" spans="1:11" ht="15" thickBot="1" x14ac:dyDescent="0.35">
      <c r="A568" s="57" t="s">
        <v>392</v>
      </c>
      <c r="B568" s="57">
        <v>407.6</v>
      </c>
      <c r="C568" s="58">
        <v>-2.2100000000000002E-2</v>
      </c>
      <c r="D568" s="2"/>
      <c r="G568" s="60">
        <v>44425</v>
      </c>
      <c r="H568" s="45">
        <v>16614.599610000001</v>
      </c>
      <c r="I568" s="61">
        <f t="shared" si="8"/>
        <v>3.1122786909669742E-3</v>
      </c>
      <c r="J568" s="2"/>
      <c r="K568" s="2"/>
    </row>
    <row r="569" spans="1:11" ht="15" thickBot="1" x14ac:dyDescent="0.35">
      <c r="A569" s="57" t="s">
        <v>393</v>
      </c>
      <c r="B569" s="57">
        <v>403.7</v>
      </c>
      <c r="C569" s="58">
        <v>-9.5999999999999992E-3</v>
      </c>
      <c r="D569" s="2"/>
      <c r="G569" s="60">
        <v>44426</v>
      </c>
      <c r="H569" s="45">
        <v>16568.849610000001</v>
      </c>
      <c r="I569" s="61">
        <f t="shared" si="8"/>
        <v>-2.7536023180759761E-3</v>
      </c>
      <c r="J569" s="2"/>
      <c r="K569" s="2"/>
    </row>
    <row r="570" spans="1:11" ht="15" thickBot="1" x14ac:dyDescent="0.35">
      <c r="A570" s="57" t="s">
        <v>394</v>
      </c>
      <c r="B570" s="57">
        <v>413.3</v>
      </c>
      <c r="C570" s="58">
        <v>2.3800000000000002E-2</v>
      </c>
      <c r="D570" s="2"/>
      <c r="G570" s="60">
        <v>44428</v>
      </c>
      <c r="H570" s="45">
        <v>16450.5</v>
      </c>
      <c r="I570" s="61">
        <f t="shared" si="8"/>
        <v>-7.1428984380769167E-3</v>
      </c>
      <c r="J570" s="2"/>
      <c r="K570" s="2"/>
    </row>
    <row r="571" spans="1:11" ht="15" thickBot="1" x14ac:dyDescent="0.35">
      <c r="A571" s="57" t="s">
        <v>395</v>
      </c>
      <c r="B571" s="57">
        <v>408.05</v>
      </c>
      <c r="C571" s="58">
        <v>-1.2699999999999999E-2</v>
      </c>
      <c r="D571" s="2"/>
      <c r="G571" s="60">
        <v>44431</v>
      </c>
      <c r="H571" s="45">
        <v>16496.449219999999</v>
      </c>
      <c r="I571" s="61">
        <f t="shared" si="8"/>
        <v>2.7931807543841725E-3</v>
      </c>
      <c r="J571" s="2"/>
      <c r="K571" s="2"/>
    </row>
    <row r="572" spans="1:11" ht="15" thickBot="1" x14ac:dyDescent="0.35">
      <c r="A572" s="57" t="s">
        <v>396</v>
      </c>
      <c r="B572" s="57">
        <v>397.55</v>
      </c>
      <c r="C572" s="58">
        <v>-2.5700000000000001E-2</v>
      </c>
      <c r="D572" s="2"/>
      <c r="G572" s="60">
        <v>44432</v>
      </c>
      <c r="H572" s="45">
        <v>16624.599610000001</v>
      </c>
      <c r="I572" s="61">
        <f t="shared" si="8"/>
        <v>7.7683620451263202E-3</v>
      </c>
      <c r="J572" s="2"/>
      <c r="K572" s="2"/>
    </row>
    <row r="573" spans="1:11" ht="15" thickBot="1" x14ac:dyDescent="0.35">
      <c r="A573" s="57" t="s">
        <v>397</v>
      </c>
      <c r="B573" s="57">
        <v>392.5</v>
      </c>
      <c r="C573" s="58">
        <v>-1.2699999999999999E-2</v>
      </c>
      <c r="D573" s="2"/>
      <c r="G573" s="60">
        <v>44433</v>
      </c>
      <c r="H573" s="45">
        <v>16634.650389999999</v>
      </c>
      <c r="I573" s="61">
        <f t="shared" si="8"/>
        <v>6.0457275578240655E-4</v>
      </c>
      <c r="J573" s="2"/>
      <c r="K573" s="2"/>
    </row>
    <row r="574" spans="1:11" ht="15" thickBot="1" x14ac:dyDescent="0.35">
      <c r="A574" s="57" t="s">
        <v>398</v>
      </c>
      <c r="B574" s="57">
        <v>389.8</v>
      </c>
      <c r="C574" s="58">
        <v>-6.8999999999999999E-3</v>
      </c>
      <c r="D574" s="2"/>
      <c r="G574" s="60">
        <v>44434</v>
      </c>
      <c r="H574" s="45">
        <v>16636.900389999999</v>
      </c>
      <c r="I574" s="61">
        <f t="shared" si="8"/>
        <v>1.3525983097029126E-4</v>
      </c>
      <c r="J574" s="2"/>
      <c r="K574" s="2"/>
    </row>
    <row r="575" spans="1:11" ht="15" thickBot="1" x14ac:dyDescent="0.35">
      <c r="A575" s="57" t="s">
        <v>399</v>
      </c>
      <c r="B575" s="57">
        <v>377.8</v>
      </c>
      <c r="C575" s="58">
        <v>-3.0800000000000001E-2</v>
      </c>
      <c r="D575" s="2"/>
      <c r="G575" s="60">
        <v>44435</v>
      </c>
      <c r="H575" s="45">
        <v>16705.199219999999</v>
      </c>
      <c r="I575" s="61">
        <f t="shared" si="8"/>
        <v>4.1052617013355164E-3</v>
      </c>
      <c r="J575" s="2"/>
      <c r="K575" s="2"/>
    </row>
    <row r="576" spans="1:11" ht="15" thickBot="1" x14ac:dyDescent="0.35">
      <c r="A576" s="57" t="s">
        <v>400</v>
      </c>
      <c r="B576" s="57">
        <v>366.75</v>
      </c>
      <c r="C576" s="58">
        <v>-2.92E-2</v>
      </c>
      <c r="D576" s="2"/>
      <c r="G576" s="60">
        <v>44438</v>
      </c>
      <c r="H576" s="45">
        <v>16931.050780000001</v>
      </c>
      <c r="I576" s="61">
        <f t="shared" si="8"/>
        <v>1.3519836371038707E-2</v>
      </c>
      <c r="J576" s="2"/>
      <c r="K576" s="2"/>
    </row>
    <row r="577" spans="1:11" ht="15" thickBot="1" x14ac:dyDescent="0.35">
      <c r="A577" s="57" t="s">
        <v>401</v>
      </c>
      <c r="B577" s="57">
        <v>395.85</v>
      </c>
      <c r="C577" s="58">
        <v>7.9299999999999995E-2</v>
      </c>
      <c r="D577" s="2"/>
      <c r="G577" s="60">
        <v>44439</v>
      </c>
      <c r="H577" s="45">
        <v>17132.199219999999</v>
      </c>
      <c r="I577" s="61">
        <f t="shared" si="8"/>
        <v>1.1880446323957905E-2</v>
      </c>
      <c r="J577" s="2"/>
      <c r="K577" s="2"/>
    </row>
    <row r="578" spans="1:11" ht="15" thickBot="1" x14ac:dyDescent="0.35">
      <c r="A578" s="56">
        <v>44205</v>
      </c>
      <c r="B578" s="57">
        <v>385.2</v>
      </c>
      <c r="C578" s="58">
        <v>-2.69E-2</v>
      </c>
      <c r="D578" s="2"/>
      <c r="G578" s="60">
        <v>44440</v>
      </c>
      <c r="H578" s="45">
        <v>17076.25</v>
      </c>
      <c r="I578" s="61">
        <f t="shared" ref="I578:I641" si="9">H578/H577-1</f>
        <v>-3.2657348470874759E-3</v>
      </c>
      <c r="J578" s="2"/>
      <c r="K578" s="2"/>
    </row>
    <row r="579" spans="1:11" ht="15" thickBot="1" x14ac:dyDescent="0.35">
      <c r="A579" s="56">
        <v>44236</v>
      </c>
      <c r="B579" s="57">
        <v>374.4</v>
      </c>
      <c r="C579" s="58">
        <v>-2.8000000000000001E-2</v>
      </c>
      <c r="D579" s="2"/>
      <c r="G579" s="60">
        <v>44441</v>
      </c>
      <c r="H579" s="45">
        <v>17234.150389999999</v>
      </c>
      <c r="I579" s="61">
        <f t="shared" si="9"/>
        <v>9.2467836907985657E-3</v>
      </c>
      <c r="J579" s="2"/>
      <c r="K579" s="2"/>
    </row>
    <row r="580" spans="1:11" ht="15" thickBot="1" x14ac:dyDescent="0.35">
      <c r="A580" s="56">
        <v>44264</v>
      </c>
      <c r="B580" s="57">
        <v>380.75</v>
      </c>
      <c r="C580" s="58">
        <v>1.7000000000000001E-2</v>
      </c>
      <c r="D580" s="2"/>
      <c r="G580" s="60">
        <v>44442</v>
      </c>
      <c r="H580" s="45">
        <v>17323.599610000001</v>
      </c>
      <c r="I580" s="61">
        <f t="shared" si="9"/>
        <v>5.1902309064162377E-3</v>
      </c>
      <c r="J580" s="2"/>
      <c r="K580" s="2"/>
    </row>
    <row r="581" spans="1:11" ht="15" thickBot="1" x14ac:dyDescent="0.35">
      <c r="A581" s="56">
        <v>44356</v>
      </c>
      <c r="B581" s="57">
        <v>391.45</v>
      </c>
      <c r="C581" s="58">
        <v>2.81E-2</v>
      </c>
      <c r="D581" s="2"/>
      <c r="G581" s="60">
        <v>44445</v>
      </c>
      <c r="H581" s="45">
        <v>17377.800780000001</v>
      </c>
      <c r="I581" s="61">
        <f t="shared" si="9"/>
        <v>3.1287475594110603E-3</v>
      </c>
      <c r="J581" s="2"/>
      <c r="K581" s="2"/>
    </row>
    <row r="582" spans="1:11" ht="15" thickBot="1" x14ac:dyDescent="0.35">
      <c r="A582" s="56">
        <v>44386</v>
      </c>
      <c r="B582" s="57">
        <v>403.05</v>
      </c>
      <c r="C582" s="58">
        <v>2.9600000000000001E-2</v>
      </c>
      <c r="D582" s="2"/>
      <c r="G582" s="60">
        <v>44446</v>
      </c>
      <c r="H582" s="45">
        <v>17362.099610000001</v>
      </c>
      <c r="I582" s="61">
        <f t="shared" si="9"/>
        <v>-9.0351881683847779E-4</v>
      </c>
      <c r="J582" s="2"/>
      <c r="K582" s="2"/>
    </row>
    <row r="583" spans="1:11" ht="15" thickBot="1" x14ac:dyDescent="0.35">
      <c r="A583" s="56">
        <v>44417</v>
      </c>
      <c r="B583" s="57">
        <v>407.5</v>
      </c>
      <c r="C583" s="58">
        <v>1.0999999999999999E-2</v>
      </c>
      <c r="D583" s="2"/>
      <c r="G583" s="60">
        <v>44447</v>
      </c>
      <c r="H583" s="45">
        <v>17353.5</v>
      </c>
      <c r="I583" s="61">
        <f t="shared" si="9"/>
        <v>-4.9530933430697033E-4</v>
      </c>
      <c r="J583" s="2"/>
      <c r="K583" s="2"/>
    </row>
    <row r="584" spans="1:11" ht="15" thickBot="1" x14ac:dyDescent="0.35">
      <c r="A584" s="56">
        <v>44448</v>
      </c>
      <c r="B584" s="57">
        <v>410.75</v>
      </c>
      <c r="C584" s="58">
        <v>8.0000000000000002E-3</v>
      </c>
      <c r="D584" s="2"/>
      <c r="G584" s="60">
        <v>44448</v>
      </c>
      <c r="H584" s="45">
        <v>17369.25</v>
      </c>
      <c r="I584" s="61">
        <f t="shared" si="9"/>
        <v>9.0759789091543475E-4</v>
      </c>
      <c r="J584" s="2"/>
      <c r="K584" s="2"/>
    </row>
    <row r="585" spans="1:11" ht="15" thickBot="1" x14ac:dyDescent="0.35">
      <c r="A585" s="57" t="s">
        <v>402</v>
      </c>
      <c r="B585" s="57">
        <v>404.65</v>
      </c>
      <c r="C585" s="58">
        <v>-1.49E-2</v>
      </c>
      <c r="D585" s="2"/>
      <c r="G585" s="60">
        <v>44452</v>
      </c>
      <c r="H585" s="45">
        <v>17355.300780000001</v>
      </c>
      <c r="I585" s="61">
        <f t="shared" si="9"/>
        <v>-8.030985793858747E-4</v>
      </c>
      <c r="J585" s="2"/>
      <c r="K585" s="2"/>
    </row>
    <row r="586" spans="1:11" ht="15" thickBot="1" x14ac:dyDescent="0.35">
      <c r="A586" s="57" t="s">
        <v>403</v>
      </c>
      <c r="B586" s="57">
        <v>398.1</v>
      </c>
      <c r="C586" s="58">
        <v>-1.6199999999999999E-2</v>
      </c>
      <c r="D586" s="2"/>
      <c r="G586" s="60">
        <v>44453</v>
      </c>
      <c r="H586" s="45">
        <v>17380</v>
      </c>
      <c r="I586" s="61">
        <f t="shared" si="9"/>
        <v>1.4231513652855909E-3</v>
      </c>
      <c r="J586" s="2"/>
      <c r="K586" s="2"/>
    </row>
    <row r="587" spans="1:11" ht="15" thickBot="1" x14ac:dyDescent="0.35">
      <c r="A587" s="57" t="s">
        <v>404</v>
      </c>
      <c r="B587" s="57">
        <v>402.55</v>
      </c>
      <c r="C587" s="58">
        <v>1.12E-2</v>
      </c>
      <c r="D587" s="2"/>
      <c r="G587" s="60">
        <v>44454</v>
      </c>
      <c r="H587" s="45">
        <v>17519.449219999999</v>
      </c>
      <c r="I587" s="61">
        <f t="shared" si="9"/>
        <v>8.0235454545454221E-3</v>
      </c>
      <c r="J587" s="2"/>
      <c r="K587" s="2"/>
    </row>
    <row r="588" spans="1:11" ht="15" thickBot="1" x14ac:dyDescent="0.35">
      <c r="A588" s="57" t="s">
        <v>405</v>
      </c>
      <c r="B588" s="57">
        <v>405.55</v>
      </c>
      <c r="C588" s="58">
        <v>7.4999999999999997E-3</v>
      </c>
      <c r="D588" s="2"/>
      <c r="G588" s="60">
        <v>44455</v>
      </c>
      <c r="H588" s="45">
        <v>17629.5</v>
      </c>
      <c r="I588" s="61">
        <f t="shared" si="9"/>
        <v>6.2816346917098365E-3</v>
      </c>
      <c r="J588" s="2"/>
      <c r="K588" s="2"/>
    </row>
    <row r="589" spans="1:11" ht="15" thickBot="1" x14ac:dyDescent="0.35">
      <c r="A589" s="57" t="s">
        <v>406</v>
      </c>
      <c r="B589" s="57">
        <v>402.15</v>
      </c>
      <c r="C589" s="58">
        <v>-8.3999999999999995E-3</v>
      </c>
      <c r="D589" s="2"/>
      <c r="G589" s="60">
        <v>44456</v>
      </c>
      <c r="H589" s="45">
        <v>17585.150389999999</v>
      </c>
      <c r="I589" s="61">
        <f t="shared" si="9"/>
        <v>-2.5156476360645996E-3</v>
      </c>
      <c r="J589" s="2"/>
      <c r="K589" s="2"/>
    </row>
    <row r="590" spans="1:11" ht="15" thickBot="1" x14ac:dyDescent="0.35">
      <c r="A590" s="57" t="s">
        <v>407</v>
      </c>
      <c r="B590" s="57">
        <v>407.25</v>
      </c>
      <c r="C590" s="58">
        <v>1.2699999999999999E-2</v>
      </c>
      <c r="D590" s="2"/>
      <c r="G590" s="60">
        <v>44459</v>
      </c>
      <c r="H590" s="45">
        <v>17396.900389999999</v>
      </c>
      <c r="I590" s="61">
        <f t="shared" si="9"/>
        <v>-1.0705054880113529E-2</v>
      </c>
      <c r="J590" s="2"/>
      <c r="K590" s="2"/>
    </row>
    <row r="591" spans="1:11" ht="15" thickBot="1" x14ac:dyDescent="0.35">
      <c r="A591" s="57" t="s">
        <v>408</v>
      </c>
      <c r="B591" s="57">
        <v>405.35</v>
      </c>
      <c r="C591" s="58">
        <v>-4.7000000000000002E-3</v>
      </c>
      <c r="D591" s="2"/>
      <c r="G591" s="60">
        <v>44460</v>
      </c>
      <c r="H591" s="45">
        <v>17562</v>
      </c>
      <c r="I591" s="61">
        <f t="shared" si="9"/>
        <v>9.4901738987309692E-3</v>
      </c>
      <c r="J591" s="2"/>
      <c r="K591" s="2"/>
    </row>
    <row r="592" spans="1:11" ht="15" thickBot="1" x14ac:dyDescent="0.35">
      <c r="A592" s="57" t="s">
        <v>409</v>
      </c>
      <c r="B592" s="57">
        <v>407.2</v>
      </c>
      <c r="C592" s="58">
        <v>4.5999999999999999E-3</v>
      </c>
      <c r="D592" s="2"/>
      <c r="G592" s="60">
        <v>44461</v>
      </c>
      <c r="H592" s="45">
        <v>17546.650389999999</v>
      </c>
      <c r="I592" s="61">
        <f t="shared" si="9"/>
        <v>-8.7402402915393029E-4</v>
      </c>
      <c r="J592" s="2"/>
      <c r="K592" s="2"/>
    </row>
    <row r="593" spans="1:11" ht="15" thickBot="1" x14ac:dyDescent="0.35">
      <c r="A593" s="57" t="s">
        <v>410</v>
      </c>
      <c r="B593" s="57">
        <v>402.25</v>
      </c>
      <c r="C593" s="58">
        <v>-1.2200000000000001E-2</v>
      </c>
      <c r="D593" s="2"/>
      <c r="G593" s="60">
        <v>44462</v>
      </c>
      <c r="H593" s="45">
        <v>17822.949219999999</v>
      </c>
      <c r="I593" s="61">
        <f t="shared" si="9"/>
        <v>1.5746528474600785E-2</v>
      </c>
      <c r="J593" s="2"/>
      <c r="K593" s="2"/>
    </row>
    <row r="594" spans="1:11" ht="15" thickBot="1" x14ac:dyDescent="0.35">
      <c r="A594" s="57" t="s">
        <v>411</v>
      </c>
      <c r="B594" s="57">
        <v>397.3</v>
      </c>
      <c r="C594" s="58">
        <v>-1.23E-2</v>
      </c>
      <c r="D594" s="2"/>
      <c r="G594" s="60">
        <v>44463</v>
      </c>
      <c r="H594" s="45">
        <v>17853.199219999999</v>
      </c>
      <c r="I594" s="61">
        <f t="shared" si="9"/>
        <v>1.6972499683753917E-3</v>
      </c>
      <c r="J594" s="2"/>
      <c r="K594" s="2"/>
    </row>
    <row r="595" spans="1:11" ht="15" thickBot="1" x14ac:dyDescent="0.35">
      <c r="A595" s="57" t="s">
        <v>412</v>
      </c>
      <c r="B595" s="57">
        <v>394.5</v>
      </c>
      <c r="C595" s="58">
        <v>-7.0000000000000001E-3</v>
      </c>
      <c r="D595" s="2"/>
      <c r="G595" s="60">
        <v>44466</v>
      </c>
      <c r="H595" s="45">
        <v>17855.099610000001</v>
      </c>
      <c r="I595" s="61">
        <f t="shared" si="9"/>
        <v>1.0644534778236903E-4</v>
      </c>
      <c r="J595" s="2"/>
      <c r="K595" s="2"/>
    </row>
    <row r="596" spans="1:11" ht="15" thickBot="1" x14ac:dyDescent="0.35">
      <c r="A596" s="57" t="s">
        <v>413</v>
      </c>
      <c r="B596" s="57">
        <v>386.85</v>
      </c>
      <c r="C596" s="58">
        <v>-1.9400000000000001E-2</v>
      </c>
      <c r="D596" s="2"/>
      <c r="G596" s="60">
        <v>44467</v>
      </c>
      <c r="H596" s="45">
        <v>17748.599610000001</v>
      </c>
      <c r="I596" s="61">
        <f t="shared" si="9"/>
        <v>-5.9646824899455275E-3</v>
      </c>
      <c r="J596" s="2"/>
      <c r="K596" s="2"/>
    </row>
    <row r="597" spans="1:11" ht="15" thickBot="1" x14ac:dyDescent="0.35">
      <c r="A597" s="57" t="s">
        <v>414</v>
      </c>
      <c r="B597" s="57">
        <v>389.05</v>
      </c>
      <c r="C597" s="58">
        <v>5.7000000000000002E-3</v>
      </c>
      <c r="D597" s="2"/>
      <c r="G597" s="60">
        <v>44468</v>
      </c>
      <c r="H597" s="45">
        <v>17711.300780000001</v>
      </c>
      <c r="I597" s="61">
        <f t="shared" si="9"/>
        <v>-2.1015083341552332E-3</v>
      </c>
      <c r="J597" s="2"/>
      <c r="K597" s="2"/>
    </row>
    <row r="598" spans="1:11" ht="15" thickBot="1" x14ac:dyDescent="0.35">
      <c r="A598" s="57" t="s">
        <v>415</v>
      </c>
      <c r="B598" s="57">
        <v>398.55</v>
      </c>
      <c r="C598" s="58">
        <v>2.4400000000000002E-2</v>
      </c>
      <c r="D598" s="2"/>
      <c r="G598" s="60">
        <v>44469</v>
      </c>
      <c r="H598" s="45">
        <v>17618.150389999999</v>
      </c>
      <c r="I598" s="61">
        <f t="shared" si="9"/>
        <v>-5.2593759858220457E-3</v>
      </c>
      <c r="J598" s="2"/>
      <c r="K598" s="2"/>
    </row>
    <row r="599" spans="1:11" ht="15" thickBot="1" x14ac:dyDescent="0.35">
      <c r="A599" s="56">
        <v>44206</v>
      </c>
      <c r="B599" s="57">
        <v>390.75</v>
      </c>
      <c r="C599" s="58">
        <v>-1.9599999999999999E-2</v>
      </c>
      <c r="D599" s="2"/>
      <c r="G599" s="60">
        <v>44470</v>
      </c>
      <c r="H599" s="45">
        <v>17532.050780000001</v>
      </c>
      <c r="I599" s="61">
        <f t="shared" si="9"/>
        <v>-4.8869834854439187E-3</v>
      </c>
      <c r="J599" s="2"/>
      <c r="K599" s="2"/>
    </row>
    <row r="600" spans="1:11" ht="15" thickBot="1" x14ac:dyDescent="0.35">
      <c r="A600" s="56">
        <v>44296</v>
      </c>
      <c r="B600" s="57">
        <v>389.7</v>
      </c>
      <c r="C600" s="58">
        <v>-2.7000000000000001E-3</v>
      </c>
      <c r="D600" s="2"/>
      <c r="G600" s="60">
        <v>44473</v>
      </c>
      <c r="H600" s="45">
        <v>17691.25</v>
      </c>
      <c r="I600" s="61">
        <f t="shared" si="9"/>
        <v>9.080467653082902E-3</v>
      </c>
      <c r="J600" s="2"/>
      <c r="K600" s="2"/>
    </row>
    <row r="601" spans="1:11" ht="15" thickBot="1" x14ac:dyDescent="0.35">
      <c r="A601" s="56">
        <v>44326</v>
      </c>
      <c r="B601" s="57">
        <v>384.6</v>
      </c>
      <c r="C601" s="58">
        <v>-1.3100000000000001E-2</v>
      </c>
      <c r="D601" s="2"/>
      <c r="G601" s="60">
        <v>44474</v>
      </c>
      <c r="H601" s="45">
        <v>17822.300780000001</v>
      </c>
      <c r="I601" s="61">
        <f t="shared" si="9"/>
        <v>7.4076608492898988E-3</v>
      </c>
      <c r="J601" s="2"/>
      <c r="K601" s="2"/>
    </row>
    <row r="602" spans="1:11" ht="15" thickBot="1" x14ac:dyDescent="0.35">
      <c r="A602" s="56">
        <v>44357</v>
      </c>
      <c r="B602" s="57">
        <v>385.95</v>
      </c>
      <c r="C602" s="58">
        <v>3.5000000000000001E-3</v>
      </c>
      <c r="D602" s="2"/>
      <c r="G602" s="60">
        <v>44475</v>
      </c>
      <c r="H602" s="45">
        <v>17646</v>
      </c>
      <c r="I602" s="61">
        <f t="shared" si="9"/>
        <v>-9.8921448008466584E-3</v>
      </c>
      <c r="J602" s="2"/>
      <c r="K602" s="2"/>
    </row>
    <row r="603" spans="1:11" ht="15" thickBot="1" x14ac:dyDescent="0.35">
      <c r="A603" s="56">
        <v>44387</v>
      </c>
      <c r="B603" s="57">
        <v>384.65</v>
      </c>
      <c r="C603" s="58">
        <v>-3.3999999999999998E-3</v>
      </c>
      <c r="D603" s="2"/>
      <c r="G603" s="60">
        <v>44476</v>
      </c>
      <c r="H603" s="45">
        <v>17790.349610000001</v>
      </c>
      <c r="I603" s="61">
        <f t="shared" si="9"/>
        <v>8.1803020514565894E-3</v>
      </c>
      <c r="J603" s="2"/>
      <c r="K603" s="2"/>
    </row>
    <row r="604" spans="1:11" ht="15" thickBot="1" x14ac:dyDescent="0.35">
      <c r="A604" s="56">
        <v>44418</v>
      </c>
      <c r="B604" s="57">
        <v>383.25</v>
      </c>
      <c r="C604" s="58">
        <v>-3.5999999999999999E-3</v>
      </c>
      <c r="D604" s="2"/>
      <c r="G604" s="60">
        <v>44477</v>
      </c>
      <c r="H604" s="45">
        <v>17895.199219999999</v>
      </c>
      <c r="I604" s="61">
        <f t="shared" si="9"/>
        <v>5.8936227954204945E-3</v>
      </c>
      <c r="J604" s="2"/>
      <c r="K604" s="2"/>
    </row>
    <row r="605" spans="1:11" ht="15" thickBot="1" x14ac:dyDescent="0.35">
      <c r="A605" s="56">
        <v>44510</v>
      </c>
      <c r="B605" s="57">
        <v>390.25</v>
      </c>
      <c r="C605" s="58">
        <v>1.83E-2</v>
      </c>
      <c r="D605" s="2"/>
      <c r="G605" s="60">
        <v>44480</v>
      </c>
      <c r="H605" s="45">
        <v>17945.949219999999</v>
      </c>
      <c r="I605" s="61">
        <f t="shared" si="9"/>
        <v>2.8359561341615436E-3</v>
      </c>
      <c r="J605" s="2"/>
      <c r="K605" s="2"/>
    </row>
    <row r="606" spans="1:11" ht="15" thickBot="1" x14ac:dyDescent="0.35">
      <c r="A606" s="56">
        <v>44540</v>
      </c>
      <c r="B606" s="57">
        <v>388.85</v>
      </c>
      <c r="C606" s="58">
        <v>-3.5999999999999999E-3</v>
      </c>
      <c r="D606" s="2"/>
      <c r="G606" s="60">
        <v>44481</v>
      </c>
      <c r="H606" s="45">
        <v>17991.949219999999</v>
      </c>
      <c r="I606" s="61">
        <f t="shared" si="9"/>
        <v>2.5632525444090337E-3</v>
      </c>
      <c r="J606" s="2"/>
      <c r="K606" s="2"/>
    </row>
    <row r="607" spans="1:11" ht="15" thickBot="1" x14ac:dyDescent="0.35">
      <c r="A607" s="57" t="s">
        <v>416</v>
      </c>
      <c r="B607" s="57">
        <v>404.4</v>
      </c>
      <c r="C607" s="58">
        <v>0.04</v>
      </c>
      <c r="D607" s="2"/>
      <c r="G607" s="60">
        <v>44482</v>
      </c>
      <c r="H607" s="45">
        <v>18161.75</v>
      </c>
      <c r="I607" s="61">
        <f t="shared" si="9"/>
        <v>9.4375977790805976E-3</v>
      </c>
      <c r="J607" s="2"/>
      <c r="K607" s="2"/>
    </row>
    <row r="608" spans="1:11" ht="15" thickBot="1" x14ac:dyDescent="0.35">
      <c r="A608" s="57" t="s">
        <v>417</v>
      </c>
      <c r="B608" s="57">
        <v>408.15</v>
      </c>
      <c r="C608" s="58">
        <v>9.2999999999999992E-3</v>
      </c>
      <c r="D608" s="2"/>
      <c r="G608" s="60">
        <v>44483</v>
      </c>
      <c r="H608" s="45">
        <v>18338.550780000001</v>
      </c>
      <c r="I608" s="61">
        <f t="shared" si="9"/>
        <v>9.7347876718929527E-3</v>
      </c>
      <c r="J608" s="2"/>
      <c r="K608" s="2"/>
    </row>
    <row r="609" spans="1:11" ht="15" thickBot="1" x14ac:dyDescent="0.35">
      <c r="A609" s="57" t="s">
        <v>418</v>
      </c>
      <c r="B609" s="57">
        <v>412.7</v>
      </c>
      <c r="C609" s="58">
        <v>1.11E-2</v>
      </c>
      <c r="D609" s="2"/>
      <c r="G609" s="60">
        <v>44487</v>
      </c>
      <c r="H609" s="45">
        <v>18477.050780000001</v>
      </c>
      <c r="I609" s="61">
        <f t="shared" si="9"/>
        <v>7.5523961332346623E-3</v>
      </c>
      <c r="J609" s="2"/>
      <c r="K609" s="2"/>
    </row>
    <row r="610" spans="1:11" ht="15" thickBot="1" x14ac:dyDescent="0.35">
      <c r="A610" s="57" t="s">
        <v>419</v>
      </c>
      <c r="B610" s="57">
        <v>410.5</v>
      </c>
      <c r="C610" s="58">
        <v>-5.3E-3</v>
      </c>
      <c r="D610" s="2"/>
      <c r="G610" s="60">
        <v>44488</v>
      </c>
      <c r="H610" s="45">
        <v>18418.75</v>
      </c>
      <c r="I610" s="61">
        <f t="shared" si="9"/>
        <v>-3.155307667558449E-3</v>
      </c>
      <c r="J610" s="2"/>
      <c r="K610" s="2"/>
    </row>
    <row r="611" spans="1:11" ht="15" thickBot="1" x14ac:dyDescent="0.35">
      <c r="A611" s="57" t="s">
        <v>420</v>
      </c>
      <c r="B611" s="57">
        <v>412.3</v>
      </c>
      <c r="C611" s="58">
        <v>4.4000000000000003E-3</v>
      </c>
      <c r="D611" s="2"/>
      <c r="G611" s="60">
        <v>44489</v>
      </c>
      <c r="H611" s="45">
        <v>18266.599610000001</v>
      </c>
      <c r="I611" s="61">
        <f t="shared" si="9"/>
        <v>-8.2606251781471851E-3</v>
      </c>
      <c r="J611" s="2"/>
      <c r="K611" s="2"/>
    </row>
    <row r="612" spans="1:11" ht="15" thickBot="1" x14ac:dyDescent="0.35">
      <c r="A612" s="57" t="s">
        <v>421</v>
      </c>
      <c r="B612" s="57">
        <v>416.9</v>
      </c>
      <c r="C612" s="58">
        <v>1.12E-2</v>
      </c>
      <c r="D612" s="2"/>
      <c r="G612" s="60">
        <v>44490</v>
      </c>
      <c r="H612" s="45">
        <v>18178.099610000001</v>
      </c>
      <c r="I612" s="61">
        <f t="shared" si="9"/>
        <v>-4.8449082965364987E-3</v>
      </c>
      <c r="J612" s="2"/>
      <c r="K612" s="2"/>
    </row>
    <row r="613" spans="1:11" ht="15" thickBot="1" x14ac:dyDescent="0.35">
      <c r="A613" s="57" t="s">
        <v>422</v>
      </c>
      <c r="B613" s="57">
        <v>411.05</v>
      </c>
      <c r="C613" s="58">
        <v>-1.4E-2</v>
      </c>
      <c r="D613" s="2"/>
      <c r="G613" s="60">
        <v>44491</v>
      </c>
      <c r="H613" s="45">
        <v>18114.900389999999</v>
      </c>
      <c r="I613" s="61">
        <f t="shared" si="9"/>
        <v>-3.4766681532120147E-3</v>
      </c>
      <c r="J613" s="2"/>
      <c r="K613" s="2"/>
    </row>
    <row r="614" spans="1:11" ht="15" thickBot="1" x14ac:dyDescent="0.35">
      <c r="A614" s="57" t="s">
        <v>423</v>
      </c>
      <c r="B614" s="57">
        <v>406.6</v>
      </c>
      <c r="C614" s="58">
        <v>-1.0800000000000001E-2</v>
      </c>
      <c r="D614" s="2"/>
      <c r="G614" s="60">
        <v>44494</v>
      </c>
      <c r="H614" s="45">
        <v>18125.400389999999</v>
      </c>
      <c r="I614" s="61">
        <f t="shared" si="9"/>
        <v>5.7963332803079304E-4</v>
      </c>
      <c r="J614" s="2"/>
      <c r="K614" s="2"/>
    </row>
    <row r="615" spans="1:11" ht="15" thickBot="1" x14ac:dyDescent="0.35">
      <c r="A615" s="57" t="s">
        <v>424</v>
      </c>
      <c r="B615" s="57">
        <v>402.7</v>
      </c>
      <c r="C615" s="58">
        <v>-9.5999999999999992E-3</v>
      </c>
      <c r="D615" s="2"/>
      <c r="G615" s="60">
        <v>44495</v>
      </c>
      <c r="H615" s="45">
        <v>18268.400389999999</v>
      </c>
      <c r="I615" s="61">
        <f t="shared" si="9"/>
        <v>7.8894808899723223E-3</v>
      </c>
      <c r="J615" s="2"/>
      <c r="K615" s="2"/>
    </row>
    <row r="616" spans="1:11" ht="15" thickBot="1" x14ac:dyDescent="0.35">
      <c r="A616" s="57" t="s">
        <v>425</v>
      </c>
      <c r="B616" s="57">
        <v>391.35</v>
      </c>
      <c r="C616" s="58">
        <v>-2.8199999999999999E-2</v>
      </c>
      <c r="D616" s="2"/>
      <c r="G616" s="60">
        <v>44496</v>
      </c>
      <c r="H616" s="45">
        <v>18210.949219999999</v>
      </c>
      <c r="I616" s="61">
        <f t="shared" si="9"/>
        <v>-3.1448385613142005E-3</v>
      </c>
      <c r="J616" s="2"/>
      <c r="K616" s="2"/>
    </row>
    <row r="617" spans="1:11" ht="15" thickBot="1" x14ac:dyDescent="0.35">
      <c r="A617" s="57" t="s">
        <v>426</v>
      </c>
      <c r="B617" s="57">
        <v>378.3</v>
      </c>
      <c r="C617" s="58">
        <v>-3.3300000000000003E-2</v>
      </c>
      <c r="D617" s="2"/>
      <c r="G617" s="60">
        <v>44497</v>
      </c>
      <c r="H617" s="45">
        <v>17857.25</v>
      </c>
      <c r="I617" s="61">
        <f t="shared" si="9"/>
        <v>-1.9422338491370428E-2</v>
      </c>
      <c r="J617" s="2"/>
      <c r="K617" s="2"/>
    </row>
    <row r="618" spans="1:11" ht="15" thickBot="1" x14ac:dyDescent="0.35">
      <c r="A618" s="57" t="s">
        <v>427</v>
      </c>
      <c r="B618" s="57">
        <v>366.5</v>
      </c>
      <c r="C618" s="58">
        <v>-3.1199999999999999E-2</v>
      </c>
      <c r="D618" s="2"/>
      <c r="G618" s="60">
        <v>44498</v>
      </c>
      <c r="H618" s="45">
        <v>17671.650389999999</v>
      </c>
      <c r="I618" s="61">
        <f t="shared" si="9"/>
        <v>-1.039351579890524E-2</v>
      </c>
      <c r="J618" s="2"/>
      <c r="K618" s="2"/>
    </row>
    <row r="619" spans="1:11" ht="15" thickBot="1" x14ac:dyDescent="0.35">
      <c r="A619" s="56">
        <v>44207</v>
      </c>
      <c r="B619" s="57">
        <v>357.1</v>
      </c>
      <c r="C619" s="58">
        <v>-2.5600000000000001E-2</v>
      </c>
      <c r="D619" s="2"/>
      <c r="G619" s="60">
        <v>44501</v>
      </c>
      <c r="H619" s="45">
        <v>17929.650389999999</v>
      </c>
      <c r="I619" s="61">
        <f t="shared" si="9"/>
        <v>1.4599655058024297E-2</v>
      </c>
      <c r="J619" s="2"/>
      <c r="K619" s="2"/>
    </row>
    <row r="620" spans="1:11" ht="15" thickBot="1" x14ac:dyDescent="0.35">
      <c r="A620" s="56">
        <v>44238</v>
      </c>
      <c r="B620" s="57">
        <v>359.4</v>
      </c>
      <c r="C620" s="58">
        <v>6.4000000000000003E-3</v>
      </c>
      <c r="D620" s="2"/>
      <c r="G620" s="60">
        <v>44502</v>
      </c>
      <c r="H620" s="45">
        <v>17888.949219999999</v>
      </c>
      <c r="I620" s="61">
        <f t="shared" si="9"/>
        <v>-2.2700481668455064E-3</v>
      </c>
      <c r="J620" s="2"/>
      <c r="K620" s="2"/>
    </row>
    <row r="621" spans="1:11" ht="15" thickBot="1" x14ac:dyDescent="0.35">
      <c r="A621" s="56">
        <v>44266</v>
      </c>
      <c r="B621" s="57">
        <v>367.7</v>
      </c>
      <c r="C621" s="58">
        <v>2.3099999999999999E-2</v>
      </c>
      <c r="D621" s="2"/>
      <c r="G621" s="60">
        <v>44503</v>
      </c>
      <c r="H621" s="45">
        <v>17829.199219999999</v>
      </c>
      <c r="I621" s="61">
        <f t="shared" si="9"/>
        <v>-3.3400508473241386E-3</v>
      </c>
      <c r="J621" s="2"/>
      <c r="K621" s="2"/>
    </row>
    <row r="622" spans="1:11" ht="15" thickBot="1" x14ac:dyDescent="0.35">
      <c r="A622" s="56">
        <v>44297</v>
      </c>
      <c r="B622" s="57">
        <v>366.05</v>
      </c>
      <c r="C622" s="58">
        <v>-4.4999999999999997E-3</v>
      </c>
      <c r="D622" s="2"/>
      <c r="G622" s="60">
        <v>44504</v>
      </c>
      <c r="H622" s="45">
        <v>17916.800780000001</v>
      </c>
      <c r="I622" s="61">
        <f t="shared" si="9"/>
        <v>4.913376025420968E-3</v>
      </c>
      <c r="J622" s="2"/>
      <c r="K622" s="2"/>
    </row>
    <row r="623" spans="1:11" ht="15" thickBot="1" x14ac:dyDescent="0.35">
      <c r="A623" s="56">
        <v>44419</v>
      </c>
      <c r="B623" s="57">
        <v>380.6</v>
      </c>
      <c r="C623" s="58">
        <v>3.9699999999999999E-2</v>
      </c>
      <c r="D623" s="2"/>
      <c r="G623" s="60">
        <v>44508</v>
      </c>
      <c r="H623" s="45">
        <v>18068.550780000001</v>
      </c>
      <c r="I623" s="61">
        <f t="shared" si="9"/>
        <v>8.4697040427772485E-3</v>
      </c>
      <c r="J623" s="2"/>
      <c r="K623" s="2"/>
    </row>
    <row r="624" spans="1:11" ht="15" thickBot="1" x14ac:dyDescent="0.35">
      <c r="A624" s="56">
        <v>44450</v>
      </c>
      <c r="B624" s="57">
        <v>385.1</v>
      </c>
      <c r="C624" s="58">
        <v>1.18E-2</v>
      </c>
      <c r="D624" s="2"/>
      <c r="G624" s="60">
        <v>44509</v>
      </c>
      <c r="H624" s="45">
        <v>18044.25</v>
      </c>
      <c r="I624" s="61">
        <f t="shared" si="9"/>
        <v>-1.3449213661839154E-3</v>
      </c>
      <c r="J624" s="2"/>
      <c r="K624" s="2"/>
    </row>
    <row r="625" spans="1:11" ht="15" thickBot="1" x14ac:dyDescent="0.35">
      <c r="A625" s="56">
        <v>44480</v>
      </c>
      <c r="B625" s="57">
        <v>388.75</v>
      </c>
      <c r="C625" s="58">
        <v>9.4999999999999998E-3</v>
      </c>
      <c r="D625" s="2"/>
      <c r="G625" s="60">
        <v>44510</v>
      </c>
      <c r="H625" s="45">
        <v>18017.199219999999</v>
      </c>
      <c r="I625" s="61">
        <f t="shared" si="9"/>
        <v>-1.4991357357607704E-3</v>
      </c>
      <c r="J625" s="2"/>
      <c r="K625" s="2"/>
    </row>
    <row r="626" spans="1:11" ht="15" thickBot="1" x14ac:dyDescent="0.35">
      <c r="A626" s="56">
        <v>44511</v>
      </c>
      <c r="B626" s="57">
        <v>382.25</v>
      </c>
      <c r="C626" s="58">
        <v>-1.67E-2</v>
      </c>
      <c r="D626" s="2"/>
      <c r="G626" s="60">
        <v>44511</v>
      </c>
      <c r="H626" s="45">
        <v>17873.599610000001</v>
      </c>
      <c r="I626" s="61">
        <f t="shared" si="9"/>
        <v>-7.9701405444079221E-3</v>
      </c>
      <c r="J626" s="2"/>
      <c r="K626" s="2"/>
    </row>
    <row r="627" spans="1:11" ht="15" thickBot="1" x14ac:dyDescent="0.35">
      <c r="A627" s="56">
        <v>44541</v>
      </c>
      <c r="B627" s="57">
        <v>387.8</v>
      </c>
      <c r="C627" s="58">
        <v>1.4500000000000001E-2</v>
      </c>
      <c r="D627" s="2"/>
      <c r="G627" s="60">
        <v>44512</v>
      </c>
      <c r="H627" s="45">
        <v>18102.75</v>
      </c>
      <c r="I627" s="61">
        <f t="shared" si="9"/>
        <v>1.2820606648914268E-2</v>
      </c>
      <c r="J627" s="2"/>
      <c r="K627" s="2"/>
    </row>
    <row r="628" spans="1:11" ht="15" thickBot="1" x14ac:dyDescent="0.35">
      <c r="A628" s="57" t="s">
        <v>428</v>
      </c>
      <c r="B628" s="57">
        <v>386.55</v>
      </c>
      <c r="C628" s="58">
        <v>-3.2000000000000002E-3</v>
      </c>
      <c r="D628" s="2"/>
      <c r="G628" s="60">
        <v>44515</v>
      </c>
      <c r="H628" s="45">
        <v>18109.449219999999</v>
      </c>
      <c r="I628" s="61">
        <f t="shared" si="9"/>
        <v>3.7006642637149589E-4</v>
      </c>
      <c r="J628" s="2"/>
      <c r="K628" s="2"/>
    </row>
    <row r="629" spans="1:11" ht="15" thickBot="1" x14ac:dyDescent="0.35">
      <c r="A629" s="57" t="s">
        <v>429</v>
      </c>
      <c r="B629" s="57">
        <v>384.85</v>
      </c>
      <c r="C629" s="58">
        <v>-4.4000000000000003E-3</v>
      </c>
      <c r="D629" s="2"/>
      <c r="G629" s="60">
        <v>44516</v>
      </c>
      <c r="H629" s="45">
        <v>17999.199219999999</v>
      </c>
      <c r="I629" s="61">
        <f t="shared" si="9"/>
        <v>-6.0879819513361966E-3</v>
      </c>
      <c r="J629" s="2"/>
      <c r="K629" s="2"/>
    </row>
    <row r="630" spans="1:11" ht="15" thickBot="1" x14ac:dyDescent="0.35">
      <c r="A630" s="57" t="s">
        <v>430</v>
      </c>
      <c r="B630" s="57">
        <v>386.7</v>
      </c>
      <c r="C630" s="58">
        <v>4.7999999999999996E-3</v>
      </c>
      <c r="D630" s="2"/>
      <c r="G630" s="60">
        <v>44517</v>
      </c>
      <c r="H630" s="45">
        <v>17898.650389999999</v>
      </c>
      <c r="I630" s="61">
        <f t="shared" si="9"/>
        <v>-5.5862946329453544E-3</v>
      </c>
      <c r="J630" s="2"/>
      <c r="K630" s="2"/>
    </row>
    <row r="631" spans="1:11" ht="15" thickBot="1" x14ac:dyDescent="0.35">
      <c r="A631" s="57" t="s">
        <v>431</v>
      </c>
      <c r="B631" s="57">
        <v>384.95</v>
      </c>
      <c r="C631" s="58">
        <v>-4.4999999999999997E-3</v>
      </c>
      <c r="D631" s="2"/>
      <c r="G631" s="60">
        <v>44518</v>
      </c>
      <c r="H631" s="45">
        <v>17764.800780000001</v>
      </c>
      <c r="I631" s="61">
        <f t="shared" si="9"/>
        <v>-7.478195678640609E-3</v>
      </c>
      <c r="J631" s="2"/>
      <c r="K631" s="2"/>
    </row>
    <row r="632" spans="1:11" ht="15" thickBot="1" x14ac:dyDescent="0.35">
      <c r="A632" s="57" t="s">
        <v>432</v>
      </c>
      <c r="B632" s="57">
        <v>389.1</v>
      </c>
      <c r="C632" s="58">
        <v>1.0800000000000001E-2</v>
      </c>
      <c r="D632" s="2"/>
      <c r="G632" s="60">
        <v>44522</v>
      </c>
      <c r="H632" s="45">
        <v>17416.550780000001</v>
      </c>
      <c r="I632" s="61">
        <f t="shared" si="9"/>
        <v>-1.9603372101536176E-2</v>
      </c>
      <c r="J632" s="2"/>
      <c r="K632" s="2"/>
    </row>
    <row r="633" spans="1:11" ht="15" thickBot="1" x14ac:dyDescent="0.35">
      <c r="A633" s="57" t="s">
        <v>433</v>
      </c>
      <c r="B633" s="57">
        <v>401.45</v>
      </c>
      <c r="C633" s="58">
        <v>3.1699999999999999E-2</v>
      </c>
      <c r="D633" s="2"/>
      <c r="G633" s="60">
        <v>44523</v>
      </c>
      <c r="H633" s="45">
        <v>17503.349610000001</v>
      </c>
      <c r="I633" s="61">
        <f t="shared" si="9"/>
        <v>4.9836980408126674E-3</v>
      </c>
      <c r="J633" s="2"/>
      <c r="K633" s="2"/>
    </row>
    <row r="634" spans="1:11" ht="15" thickBot="1" x14ac:dyDescent="0.35">
      <c r="A634" s="57" t="s">
        <v>434</v>
      </c>
      <c r="B634" s="57">
        <v>405.2</v>
      </c>
      <c r="C634" s="58">
        <v>9.2999999999999992E-3</v>
      </c>
      <c r="D634" s="2"/>
      <c r="G634" s="60">
        <v>44524</v>
      </c>
      <c r="H634" s="45">
        <v>17415.050780000001</v>
      </c>
      <c r="I634" s="61">
        <f t="shared" si="9"/>
        <v>-5.0446818447569264E-3</v>
      </c>
      <c r="J634" s="2"/>
      <c r="K634" s="2"/>
    </row>
    <row r="635" spans="1:11" ht="15" thickBot="1" x14ac:dyDescent="0.35">
      <c r="A635" s="57" t="s">
        <v>435</v>
      </c>
      <c r="B635" s="57">
        <v>408.65</v>
      </c>
      <c r="C635" s="58">
        <v>8.5000000000000006E-3</v>
      </c>
      <c r="D635" s="2"/>
      <c r="G635" s="60">
        <v>44525</v>
      </c>
      <c r="H635" s="45">
        <v>17536.25</v>
      </c>
      <c r="I635" s="61">
        <f t="shared" si="9"/>
        <v>6.9594525753085001E-3</v>
      </c>
      <c r="J635" s="2"/>
      <c r="K635" s="2"/>
    </row>
    <row r="636" spans="1:11" ht="15" thickBot="1" x14ac:dyDescent="0.35">
      <c r="A636" s="57" t="s">
        <v>436</v>
      </c>
      <c r="B636" s="57">
        <v>400.75</v>
      </c>
      <c r="C636" s="58">
        <v>-1.9300000000000001E-2</v>
      </c>
      <c r="D636" s="2"/>
      <c r="G636" s="60">
        <v>44526</v>
      </c>
      <c r="H636" s="45">
        <v>17026.449219999999</v>
      </c>
      <c r="I636" s="61">
        <f t="shared" si="9"/>
        <v>-2.9071254116473044E-2</v>
      </c>
      <c r="J636" s="2"/>
      <c r="K636" s="2"/>
    </row>
    <row r="637" spans="1:11" ht="15" thickBot="1" x14ac:dyDescent="0.35">
      <c r="A637" s="57" t="s">
        <v>437</v>
      </c>
      <c r="B637" s="57">
        <v>386.1</v>
      </c>
      <c r="C637" s="58">
        <v>-3.6600000000000001E-2</v>
      </c>
      <c r="D637" s="2"/>
      <c r="G637" s="60">
        <v>44529</v>
      </c>
      <c r="H637" s="45">
        <v>17053.949219999999</v>
      </c>
      <c r="I637" s="61">
        <f t="shared" si="9"/>
        <v>1.6151341741703629E-3</v>
      </c>
      <c r="J637" s="2"/>
      <c r="K637" s="2"/>
    </row>
    <row r="638" spans="1:11" ht="15" thickBot="1" x14ac:dyDescent="0.35">
      <c r="A638" s="57" t="s">
        <v>438</v>
      </c>
      <c r="B638" s="57">
        <v>388.6</v>
      </c>
      <c r="C638" s="58">
        <v>6.4999999999999997E-3</v>
      </c>
      <c r="D638" s="2"/>
      <c r="G638" s="60">
        <v>44530</v>
      </c>
      <c r="H638" s="45">
        <v>16983.199219999999</v>
      </c>
      <c r="I638" s="61">
        <f t="shared" si="9"/>
        <v>-4.1485991946679235E-3</v>
      </c>
      <c r="J638" s="2"/>
      <c r="K638" s="2"/>
    </row>
    <row r="639" spans="1:11" ht="15" thickBot="1" x14ac:dyDescent="0.35">
      <c r="A639" s="56">
        <v>44208</v>
      </c>
      <c r="B639" s="57">
        <v>384.4</v>
      </c>
      <c r="C639" s="58">
        <v>-1.0800000000000001E-2</v>
      </c>
      <c r="D639" s="2"/>
      <c r="G639" s="60">
        <v>44531</v>
      </c>
      <c r="H639" s="45">
        <v>17166.900389999999</v>
      </c>
      <c r="I639" s="61">
        <f t="shared" si="9"/>
        <v>1.0816641059222087E-2</v>
      </c>
      <c r="J639" s="2"/>
      <c r="K639" s="2"/>
    </row>
    <row r="640" spans="1:11" ht="15" thickBot="1" x14ac:dyDescent="0.35">
      <c r="A640" s="56">
        <v>44239</v>
      </c>
      <c r="B640" s="57">
        <v>382.85</v>
      </c>
      <c r="C640" s="58">
        <v>-4.0000000000000001E-3</v>
      </c>
      <c r="D640" s="2"/>
      <c r="G640" s="60">
        <v>44532</v>
      </c>
      <c r="H640" s="45">
        <v>17401.650389999999</v>
      </c>
      <c r="I640" s="61">
        <f t="shared" si="9"/>
        <v>1.3674571102931576E-2</v>
      </c>
      <c r="J640" s="2"/>
      <c r="K640" s="2"/>
    </row>
    <row r="641" spans="1:11" ht="15" thickBot="1" x14ac:dyDescent="0.35">
      <c r="A641" s="56">
        <v>44267</v>
      </c>
      <c r="B641" s="57">
        <v>375.85</v>
      </c>
      <c r="C641" s="58">
        <v>-1.83E-2</v>
      </c>
      <c r="D641" s="2"/>
      <c r="G641" s="60">
        <v>44533</v>
      </c>
      <c r="H641" s="45">
        <v>17196.699219999999</v>
      </c>
      <c r="I641" s="61">
        <f t="shared" si="9"/>
        <v>-1.1777685760068879E-2</v>
      </c>
      <c r="J641" s="2"/>
      <c r="K641" s="2"/>
    </row>
    <row r="642" spans="1:11" ht="15" thickBot="1" x14ac:dyDescent="0.35">
      <c r="A642" s="56">
        <v>44359</v>
      </c>
      <c r="B642" s="57">
        <v>379.1</v>
      </c>
      <c r="C642" s="58">
        <v>8.6E-3</v>
      </c>
      <c r="D642" s="2"/>
      <c r="G642" s="60">
        <v>44536</v>
      </c>
      <c r="H642" s="45">
        <v>16912.25</v>
      </c>
      <c r="I642" s="61">
        <f t="shared" ref="I642:I705" si="10">H642/H641-1</f>
        <v>-1.6540919647485608E-2</v>
      </c>
      <c r="J642" s="2"/>
      <c r="K642" s="2"/>
    </row>
    <row r="643" spans="1:11" ht="15" thickBot="1" x14ac:dyDescent="0.35">
      <c r="A643" s="56">
        <v>44389</v>
      </c>
      <c r="B643" s="57">
        <v>403.65</v>
      </c>
      <c r="C643" s="58">
        <v>6.4799999999999996E-2</v>
      </c>
      <c r="D643" s="2"/>
      <c r="G643" s="60">
        <v>44537</v>
      </c>
      <c r="H643" s="45">
        <v>17176.699219999999</v>
      </c>
      <c r="I643" s="61">
        <f t="shared" si="10"/>
        <v>1.5636548655560301E-2</v>
      </c>
      <c r="J643" s="2"/>
      <c r="K643" s="2"/>
    </row>
    <row r="644" spans="1:11" ht="15" thickBot="1" x14ac:dyDescent="0.35">
      <c r="A644" s="56">
        <v>44420</v>
      </c>
      <c r="B644" s="57">
        <v>396.25</v>
      </c>
      <c r="C644" s="58">
        <v>-1.83E-2</v>
      </c>
      <c r="D644" s="2"/>
      <c r="G644" s="60">
        <v>44538</v>
      </c>
      <c r="H644" s="45">
        <v>17469.75</v>
      </c>
      <c r="I644" s="61">
        <f t="shared" si="10"/>
        <v>1.7060948453867297E-2</v>
      </c>
      <c r="J644" s="2"/>
      <c r="K644" s="2"/>
    </row>
    <row r="645" spans="1:11" ht="15" thickBot="1" x14ac:dyDescent="0.35">
      <c r="A645" s="56">
        <v>44451</v>
      </c>
      <c r="B645" s="57">
        <v>390.35</v>
      </c>
      <c r="C645" s="58">
        <v>-1.49E-2</v>
      </c>
      <c r="D645" s="2"/>
      <c r="G645" s="60">
        <v>44539</v>
      </c>
      <c r="H645" s="45">
        <v>17516.849610000001</v>
      </c>
      <c r="I645" s="61">
        <f t="shared" si="10"/>
        <v>2.696066629459537E-3</v>
      </c>
      <c r="J645" s="2"/>
      <c r="K645" s="2"/>
    </row>
    <row r="646" spans="1:11" ht="15" thickBot="1" x14ac:dyDescent="0.35">
      <c r="A646" s="56">
        <v>44481</v>
      </c>
      <c r="B646" s="57">
        <v>390</v>
      </c>
      <c r="C646" s="58">
        <v>-8.9999999999999998E-4</v>
      </c>
      <c r="D646" s="2"/>
      <c r="G646" s="60">
        <v>44540</v>
      </c>
      <c r="H646" s="45">
        <v>17511.300780000001</v>
      </c>
      <c r="I646" s="61">
        <f t="shared" si="10"/>
        <v>-3.1677100183769014E-4</v>
      </c>
      <c r="J646" s="2"/>
      <c r="K646" s="2"/>
    </row>
    <row r="647" spans="1:11" ht="15" thickBot="1" x14ac:dyDescent="0.35">
      <c r="A647" s="57" t="s">
        <v>439</v>
      </c>
      <c r="B647" s="57">
        <v>385</v>
      </c>
      <c r="C647" s="58">
        <v>-1.2800000000000001E-2</v>
      </c>
      <c r="D647" s="2"/>
      <c r="G647" s="60">
        <v>44543</v>
      </c>
      <c r="H647" s="45">
        <v>17368.25</v>
      </c>
      <c r="I647" s="61">
        <f t="shared" si="10"/>
        <v>-8.1690550460639111E-3</v>
      </c>
      <c r="J647" s="2"/>
      <c r="K647" s="2"/>
    </row>
    <row r="648" spans="1:11" ht="15" thickBot="1" x14ac:dyDescent="0.35">
      <c r="A648" s="57" t="s">
        <v>440</v>
      </c>
      <c r="B648" s="57">
        <v>392</v>
      </c>
      <c r="C648" s="58">
        <v>1.8200000000000001E-2</v>
      </c>
      <c r="D648" s="2"/>
      <c r="G648" s="60">
        <v>44544</v>
      </c>
      <c r="H648" s="45">
        <v>17324.900389999999</v>
      </c>
      <c r="I648" s="61">
        <f t="shared" si="10"/>
        <v>-2.4959112173075226E-3</v>
      </c>
      <c r="J648" s="2"/>
      <c r="K648" s="2"/>
    </row>
    <row r="649" spans="1:11" ht="15" thickBot="1" x14ac:dyDescent="0.35">
      <c r="A649" s="57" t="s">
        <v>441</v>
      </c>
      <c r="B649" s="57">
        <v>389.65</v>
      </c>
      <c r="C649" s="58">
        <v>-6.0000000000000001E-3</v>
      </c>
      <c r="D649" s="2"/>
      <c r="G649" s="60">
        <v>44545</v>
      </c>
      <c r="H649" s="45">
        <v>17221.400389999999</v>
      </c>
      <c r="I649" s="61">
        <f t="shared" si="10"/>
        <v>-5.9740603218556565E-3</v>
      </c>
      <c r="J649" s="2"/>
      <c r="K649" s="2"/>
    </row>
    <row r="650" spans="1:11" ht="15" thickBot="1" x14ac:dyDescent="0.35">
      <c r="A650" s="57" t="s">
        <v>442</v>
      </c>
      <c r="B650" s="57">
        <v>408.2</v>
      </c>
      <c r="C650" s="58">
        <v>4.7600000000000003E-2</v>
      </c>
      <c r="D650" s="2"/>
      <c r="G650" s="60">
        <v>44546</v>
      </c>
      <c r="H650" s="45">
        <v>17248.400389999999</v>
      </c>
      <c r="I650" s="61">
        <f t="shared" si="10"/>
        <v>1.5678167505865925E-3</v>
      </c>
      <c r="J650" s="2"/>
      <c r="K650" s="2"/>
    </row>
    <row r="651" spans="1:11" ht="15" thickBot="1" x14ac:dyDescent="0.35">
      <c r="A651" s="57" t="s">
        <v>443</v>
      </c>
      <c r="B651" s="57">
        <v>405.4</v>
      </c>
      <c r="C651" s="58">
        <v>-6.8999999999999999E-3</v>
      </c>
      <c r="D651" s="2"/>
      <c r="G651" s="60">
        <v>44547</v>
      </c>
      <c r="H651" s="45">
        <v>16985.199219999999</v>
      </c>
      <c r="I651" s="61">
        <f t="shared" si="10"/>
        <v>-1.525945386521721E-2</v>
      </c>
      <c r="J651" s="2"/>
      <c r="K651" s="2"/>
    </row>
    <row r="652" spans="1:11" ht="15" thickBot="1" x14ac:dyDescent="0.35">
      <c r="A652" s="57" t="s">
        <v>444</v>
      </c>
      <c r="B652" s="57">
        <v>401.2</v>
      </c>
      <c r="C652" s="58">
        <v>-1.04E-2</v>
      </c>
      <c r="D652" s="2"/>
      <c r="G652" s="60">
        <v>44550</v>
      </c>
      <c r="H652" s="45">
        <v>16614.199219999999</v>
      </c>
      <c r="I652" s="61">
        <f t="shared" si="10"/>
        <v>-2.184254627777038E-2</v>
      </c>
      <c r="J652" s="2"/>
      <c r="K652" s="2"/>
    </row>
    <row r="653" spans="1:11" ht="15" thickBot="1" x14ac:dyDescent="0.35">
      <c r="A653" s="57" t="s">
        <v>445</v>
      </c>
      <c r="B653" s="57">
        <v>412.2</v>
      </c>
      <c r="C653" s="58">
        <v>2.7400000000000001E-2</v>
      </c>
      <c r="D653" s="2"/>
      <c r="G653" s="60">
        <v>44551</v>
      </c>
      <c r="H653" s="45">
        <v>16770.849610000001</v>
      </c>
      <c r="I653" s="61">
        <f t="shared" si="10"/>
        <v>9.4287054058812547E-3</v>
      </c>
      <c r="J653" s="2"/>
      <c r="K653" s="2"/>
    </row>
    <row r="654" spans="1:11" ht="15" thickBot="1" x14ac:dyDescent="0.35">
      <c r="A654" s="57" t="s">
        <v>446</v>
      </c>
      <c r="B654" s="57">
        <v>407.1</v>
      </c>
      <c r="C654" s="58">
        <v>-1.24E-2</v>
      </c>
      <c r="D654" s="2"/>
      <c r="G654" s="60">
        <v>44552</v>
      </c>
      <c r="H654" s="45">
        <v>16955.449219999999</v>
      </c>
      <c r="I654" s="61">
        <f t="shared" si="10"/>
        <v>1.1007171031450103E-2</v>
      </c>
      <c r="J654" s="2"/>
      <c r="K654" s="2"/>
    </row>
    <row r="655" spans="1:11" ht="15" thickBot="1" x14ac:dyDescent="0.35">
      <c r="A655" s="57" t="s">
        <v>447</v>
      </c>
      <c r="B655" s="57">
        <v>399.35</v>
      </c>
      <c r="C655" s="58">
        <v>-1.9E-2</v>
      </c>
      <c r="D655" s="2"/>
      <c r="G655" s="60">
        <v>44553</v>
      </c>
      <c r="H655" s="45">
        <v>17072.599610000001</v>
      </c>
      <c r="I655" s="61">
        <f t="shared" si="10"/>
        <v>6.9093061752569795E-3</v>
      </c>
      <c r="J655" s="2"/>
      <c r="K655" s="2"/>
    </row>
    <row r="656" spans="1:11" ht="15" thickBot="1" x14ac:dyDescent="0.35">
      <c r="A656" s="57" t="s">
        <v>448</v>
      </c>
      <c r="B656" s="57">
        <v>381.4</v>
      </c>
      <c r="C656" s="58">
        <v>-4.4900000000000002E-2</v>
      </c>
      <c r="D656" s="2"/>
      <c r="G656" s="60">
        <v>44554</v>
      </c>
      <c r="H656" s="45">
        <v>17003.75</v>
      </c>
      <c r="I656" s="61">
        <f t="shared" si="10"/>
        <v>-4.0327549156411457E-3</v>
      </c>
      <c r="J656" s="2"/>
      <c r="K656" s="2"/>
    </row>
    <row r="657" spans="1:11" ht="15" thickBot="1" x14ac:dyDescent="0.35">
      <c r="A657" s="57" t="s">
        <v>449</v>
      </c>
      <c r="B657" s="57">
        <v>387.05</v>
      </c>
      <c r="C657" s="58">
        <v>1.4800000000000001E-2</v>
      </c>
      <c r="D657" s="2"/>
      <c r="G657" s="60">
        <v>44557</v>
      </c>
      <c r="H657" s="45">
        <v>17086.25</v>
      </c>
      <c r="I657" s="61">
        <f t="shared" si="10"/>
        <v>4.8518709108285041E-3</v>
      </c>
      <c r="J657" s="2"/>
      <c r="K657" s="2"/>
    </row>
    <row r="658" spans="1:11" ht="15" thickBot="1" x14ac:dyDescent="0.35">
      <c r="A658" s="57" t="s">
        <v>450</v>
      </c>
      <c r="B658" s="57">
        <v>404.9</v>
      </c>
      <c r="C658" s="58">
        <v>4.6100000000000002E-2</v>
      </c>
      <c r="D658" s="2"/>
      <c r="G658" s="60">
        <v>44558</v>
      </c>
      <c r="H658" s="45">
        <v>17233.25</v>
      </c>
      <c r="I658" s="61">
        <f t="shared" si="10"/>
        <v>8.6034091740434526E-3</v>
      </c>
      <c r="J658" s="2"/>
      <c r="K658" s="2"/>
    </row>
    <row r="659" spans="1:11" ht="15" thickBot="1" x14ac:dyDescent="0.35">
      <c r="A659" s="57" t="s">
        <v>451</v>
      </c>
      <c r="B659" s="57">
        <v>399.95</v>
      </c>
      <c r="C659" s="58">
        <v>-1.2200000000000001E-2</v>
      </c>
      <c r="D659" s="2"/>
      <c r="G659" s="60">
        <v>44559</v>
      </c>
      <c r="H659" s="45">
        <v>17213.599610000001</v>
      </c>
      <c r="I659" s="61">
        <f t="shared" si="10"/>
        <v>-1.1402602527090799E-3</v>
      </c>
      <c r="J659" s="2"/>
      <c r="K659" s="2"/>
    </row>
    <row r="660" spans="1:11" ht="15" thickBot="1" x14ac:dyDescent="0.35">
      <c r="A660" s="57" t="s">
        <v>452</v>
      </c>
      <c r="B660" s="57">
        <v>397.5</v>
      </c>
      <c r="C660" s="58">
        <v>-6.1000000000000004E-3</v>
      </c>
      <c r="D660" s="2"/>
      <c r="G660" s="60">
        <v>44560</v>
      </c>
      <c r="H660" s="45">
        <v>17203.949219999999</v>
      </c>
      <c r="I660" s="61">
        <f t="shared" si="10"/>
        <v>-5.6062591315275689E-4</v>
      </c>
      <c r="J660" s="2"/>
      <c r="K660" s="2"/>
    </row>
    <row r="661" spans="1:11" ht="15" thickBot="1" x14ac:dyDescent="0.35">
      <c r="A661" s="57" t="s">
        <v>453</v>
      </c>
      <c r="B661" s="57">
        <v>431.7</v>
      </c>
      <c r="C661" s="58">
        <v>8.5999999999999993E-2</v>
      </c>
      <c r="D661" s="2"/>
      <c r="G661" s="60">
        <v>44561</v>
      </c>
      <c r="H661" s="45">
        <v>17354.050780000001</v>
      </c>
      <c r="I661" s="61">
        <f t="shared" si="10"/>
        <v>8.7248316116572688E-3</v>
      </c>
      <c r="J661" s="2"/>
      <c r="K661" s="2"/>
    </row>
    <row r="662" spans="1:11" ht="15" thickBot="1" x14ac:dyDescent="0.35">
      <c r="A662" s="56">
        <v>44621</v>
      </c>
      <c r="B662" s="57">
        <v>440.1</v>
      </c>
      <c r="C662" s="58">
        <v>1.95E-2</v>
      </c>
      <c r="D662" s="2"/>
      <c r="G662" s="60">
        <v>44564</v>
      </c>
      <c r="H662" s="45">
        <v>17625.699219999999</v>
      </c>
      <c r="I662" s="61">
        <f t="shared" si="10"/>
        <v>1.5653315957393943E-2</v>
      </c>
      <c r="J662" s="2"/>
      <c r="K662" s="2"/>
    </row>
    <row r="663" spans="1:11" ht="15" thickBot="1" x14ac:dyDescent="0.35">
      <c r="A663" s="56">
        <v>44652</v>
      </c>
      <c r="B663" s="57">
        <v>433.7</v>
      </c>
      <c r="C663" s="58">
        <v>-1.4500000000000001E-2</v>
      </c>
      <c r="D663" s="2"/>
      <c r="G663" s="60">
        <v>44565</v>
      </c>
      <c r="H663" s="45">
        <v>17805.25</v>
      </c>
      <c r="I663" s="61">
        <f t="shared" si="10"/>
        <v>1.0186874163622628E-2</v>
      </c>
      <c r="J663" s="2"/>
      <c r="K663" s="2"/>
    </row>
    <row r="664" spans="1:11" ht="15" thickBot="1" x14ac:dyDescent="0.35">
      <c r="A664" s="56">
        <v>44682</v>
      </c>
      <c r="B664" s="57">
        <v>423.3</v>
      </c>
      <c r="C664" s="58">
        <v>-2.4E-2</v>
      </c>
      <c r="D664" s="2"/>
      <c r="G664" s="60">
        <v>44566</v>
      </c>
      <c r="H664" s="45">
        <v>17925.25</v>
      </c>
      <c r="I664" s="61">
        <f t="shared" si="10"/>
        <v>6.7395852346920915E-3</v>
      </c>
      <c r="J664" s="2"/>
      <c r="K664" s="2"/>
    </row>
    <row r="665" spans="1:11" ht="15" thickBot="1" x14ac:dyDescent="0.35">
      <c r="A665" s="56">
        <v>44713</v>
      </c>
      <c r="B665" s="57">
        <v>429.45</v>
      </c>
      <c r="C665" s="58">
        <v>1.4500000000000001E-2</v>
      </c>
      <c r="D665" s="2"/>
      <c r="G665" s="60">
        <v>44567</v>
      </c>
      <c r="H665" s="45">
        <v>17745.900389999999</v>
      </c>
      <c r="I665" s="61">
        <f t="shared" si="10"/>
        <v>-1.0005417497663927E-2</v>
      </c>
      <c r="J665" s="2"/>
      <c r="K665" s="2"/>
    </row>
    <row r="666" spans="1:11" ht="15" thickBot="1" x14ac:dyDescent="0.35">
      <c r="A666" s="56">
        <v>44743</v>
      </c>
      <c r="B666" s="57">
        <v>425.85</v>
      </c>
      <c r="C666" s="58">
        <v>-8.3999999999999995E-3</v>
      </c>
      <c r="D666" s="2"/>
      <c r="G666" s="60">
        <v>44568</v>
      </c>
      <c r="H666" s="45">
        <v>17812.699219999999</v>
      </c>
      <c r="I666" s="61">
        <f t="shared" si="10"/>
        <v>3.7641837569224457E-3</v>
      </c>
      <c r="J666" s="2"/>
      <c r="K666" s="2"/>
    </row>
    <row r="667" spans="1:11" ht="15" thickBot="1" x14ac:dyDescent="0.35">
      <c r="A667" s="56">
        <v>44835</v>
      </c>
      <c r="B667" s="57">
        <v>419.35</v>
      </c>
      <c r="C667" s="58">
        <v>-1.5299999999999999E-2</v>
      </c>
      <c r="D667" s="2"/>
      <c r="G667" s="60">
        <v>44571</v>
      </c>
      <c r="H667" s="45">
        <v>18003.300780000001</v>
      </c>
      <c r="I667" s="61">
        <f t="shared" si="10"/>
        <v>1.0700318780771712E-2</v>
      </c>
      <c r="J667" s="2"/>
      <c r="K667" s="2"/>
    </row>
    <row r="668" spans="1:11" ht="15" thickBot="1" x14ac:dyDescent="0.35">
      <c r="A668" s="56">
        <v>44866</v>
      </c>
      <c r="B668" s="57">
        <v>425.3</v>
      </c>
      <c r="C668" s="58">
        <v>1.4200000000000001E-2</v>
      </c>
      <c r="D668" s="2"/>
      <c r="G668" s="60">
        <v>44572</v>
      </c>
      <c r="H668" s="45">
        <v>18055.75</v>
      </c>
      <c r="I668" s="61">
        <f t="shared" si="10"/>
        <v>2.9133113222361562E-3</v>
      </c>
      <c r="J668" s="2"/>
      <c r="K668" s="2"/>
    </row>
    <row r="669" spans="1:11" ht="15" thickBot="1" x14ac:dyDescent="0.35">
      <c r="A669" s="56">
        <v>44896</v>
      </c>
      <c r="B669" s="57">
        <v>433.75</v>
      </c>
      <c r="C669" s="58">
        <v>1.9900000000000001E-2</v>
      </c>
      <c r="D669" s="2"/>
      <c r="G669" s="60">
        <v>44573</v>
      </c>
      <c r="H669" s="45">
        <v>18212.349610000001</v>
      </c>
      <c r="I669" s="61">
        <f t="shared" si="10"/>
        <v>8.6731157664456937E-3</v>
      </c>
      <c r="J669" s="2"/>
      <c r="K669" s="2"/>
    </row>
    <row r="670" spans="1:11" ht="15" thickBot="1" x14ac:dyDescent="0.35">
      <c r="A670" s="57" t="s">
        <v>454</v>
      </c>
      <c r="B670" s="57">
        <v>422</v>
      </c>
      <c r="C670" s="58">
        <v>-2.7099999999999999E-2</v>
      </c>
      <c r="D670" s="2"/>
      <c r="G670" s="60">
        <v>44574</v>
      </c>
      <c r="H670" s="45">
        <v>18257.800780000001</v>
      </c>
      <c r="I670" s="61">
        <f t="shared" si="10"/>
        <v>2.4956236275546217E-3</v>
      </c>
      <c r="J670" s="2"/>
      <c r="K670" s="2"/>
    </row>
    <row r="671" spans="1:11" ht="15" thickBot="1" x14ac:dyDescent="0.35">
      <c r="A671" s="57" t="s">
        <v>455</v>
      </c>
      <c r="B671" s="57">
        <v>424.85</v>
      </c>
      <c r="C671" s="58">
        <v>6.7999999999999996E-3</v>
      </c>
      <c r="D671" s="2"/>
      <c r="G671" s="60">
        <v>44575</v>
      </c>
      <c r="H671" s="45">
        <v>18255.75</v>
      </c>
      <c r="I671" s="61">
        <f t="shared" si="10"/>
        <v>-1.1232349529455288E-4</v>
      </c>
      <c r="J671" s="2"/>
      <c r="K671" s="2"/>
    </row>
    <row r="672" spans="1:11" ht="15" thickBot="1" x14ac:dyDescent="0.35">
      <c r="A672" s="57" t="s">
        <v>456</v>
      </c>
      <c r="B672" s="57">
        <v>420.55</v>
      </c>
      <c r="C672" s="58">
        <v>-1.01E-2</v>
      </c>
      <c r="D672" s="2"/>
      <c r="G672" s="60">
        <v>44578</v>
      </c>
      <c r="H672" s="45">
        <v>18308.099610000001</v>
      </c>
      <c r="I672" s="61">
        <f t="shared" si="10"/>
        <v>2.8675683003984709E-3</v>
      </c>
      <c r="J672" s="2"/>
      <c r="K672" s="2"/>
    </row>
    <row r="673" spans="1:11" ht="15" thickBot="1" x14ac:dyDescent="0.35">
      <c r="A673" s="57" t="s">
        <v>457</v>
      </c>
      <c r="B673" s="57">
        <v>436.95</v>
      </c>
      <c r="C673" s="58">
        <v>3.9E-2</v>
      </c>
      <c r="D673" s="2"/>
      <c r="G673" s="60">
        <v>44579</v>
      </c>
      <c r="H673" s="45">
        <v>18113.050780000001</v>
      </c>
      <c r="I673" s="61">
        <f t="shared" si="10"/>
        <v>-1.0653690669973348E-2</v>
      </c>
      <c r="J673" s="2"/>
      <c r="K673" s="2"/>
    </row>
    <row r="674" spans="1:11" ht="15" thickBot="1" x14ac:dyDescent="0.35">
      <c r="A674" s="57" t="s">
        <v>458</v>
      </c>
      <c r="B674" s="57">
        <v>431.35</v>
      </c>
      <c r="C674" s="58">
        <v>-1.2800000000000001E-2</v>
      </c>
      <c r="D674" s="2"/>
      <c r="G674" s="60">
        <v>44580</v>
      </c>
      <c r="H674" s="45">
        <v>17938.400389999999</v>
      </c>
      <c r="I674" s="61">
        <f t="shared" si="10"/>
        <v>-9.6422404001013096E-3</v>
      </c>
      <c r="J674" s="2"/>
      <c r="K674" s="2"/>
    </row>
    <row r="675" spans="1:11" ht="15" thickBot="1" x14ac:dyDescent="0.35">
      <c r="A675" s="57" t="s">
        <v>459</v>
      </c>
      <c r="B675" s="57">
        <v>436.05</v>
      </c>
      <c r="C675" s="58">
        <v>1.09E-2</v>
      </c>
      <c r="D675" s="2"/>
      <c r="G675" s="60">
        <v>44581</v>
      </c>
      <c r="H675" s="45">
        <v>17757</v>
      </c>
      <c r="I675" s="61">
        <f t="shared" si="10"/>
        <v>-1.0112406126307816E-2</v>
      </c>
      <c r="J675" s="2"/>
      <c r="K675" s="2"/>
    </row>
    <row r="676" spans="1:11" ht="15" thickBot="1" x14ac:dyDescent="0.35">
      <c r="A676" s="57" t="s">
        <v>460</v>
      </c>
      <c r="B676" s="57">
        <v>443.8</v>
      </c>
      <c r="C676" s="58">
        <v>1.78E-2</v>
      </c>
      <c r="D676" s="2"/>
      <c r="G676" s="60">
        <v>44582</v>
      </c>
      <c r="H676" s="45">
        <v>17617.150389999999</v>
      </c>
      <c r="I676" s="61">
        <f t="shared" si="10"/>
        <v>-7.8757453398660138E-3</v>
      </c>
      <c r="J676" s="2"/>
      <c r="K676" s="2"/>
    </row>
    <row r="677" spans="1:11" ht="15" thickBot="1" x14ac:dyDescent="0.35">
      <c r="A677" s="57" t="s">
        <v>461</v>
      </c>
      <c r="B677" s="57">
        <v>461.3</v>
      </c>
      <c r="C677" s="58">
        <v>3.9399999999999998E-2</v>
      </c>
      <c r="D677" s="2"/>
      <c r="G677" s="60">
        <v>44585</v>
      </c>
      <c r="H677" s="45">
        <v>17149.099610000001</v>
      </c>
      <c r="I677" s="61">
        <f t="shared" si="10"/>
        <v>-2.6567905117372281E-2</v>
      </c>
      <c r="J677" s="2"/>
      <c r="K677" s="2"/>
    </row>
    <row r="678" spans="1:11" ht="15" thickBot="1" x14ac:dyDescent="0.35">
      <c r="A678" s="57" t="s">
        <v>462</v>
      </c>
      <c r="B678" s="57">
        <v>449.45</v>
      </c>
      <c r="C678" s="58">
        <v>-2.5700000000000001E-2</v>
      </c>
      <c r="D678" s="2"/>
      <c r="G678" s="60">
        <v>44586</v>
      </c>
      <c r="H678" s="45">
        <v>17277.949219999999</v>
      </c>
      <c r="I678" s="61">
        <f t="shared" si="10"/>
        <v>7.513491257865379E-3</v>
      </c>
      <c r="J678" s="2"/>
      <c r="K678" s="2"/>
    </row>
    <row r="679" spans="1:11" ht="15" thickBot="1" x14ac:dyDescent="0.35">
      <c r="A679" s="57" t="s">
        <v>463</v>
      </c>
      <c r="B679" s="57">
        <v>446.3</v>
      </c>
      <c r="C679" s="58">
        <v>-7.0000000000000001E-3</v>
      </c>
      <c r="D679" s="2"/>
      <c r="G679" s="60">
        <v>44588</v>
      </c>
      <c r="H679" s="45">
        <v>17110.150389999999</v>
      </c>
      <c r="I679" s="61">
        <f t="shared" si="10"/>
        <v>-9.7117330224448795E-3</v>
      </c>
      <c r="J679" s="2"/>
      <c r="K679" s="2"/>
    </row>
    <row r="680" spans="1:11" ht="15" thickBot="1" x14ac:dyDescent="0.35">
      <c r="A680" s="57" t="s">
        <v>464</v>
      </c>
      <c r="B680" s="57">
        <v>455.1</v>
      </c>
      <c r="C680" s="58">
        <v>1.9699999999999999E-2</v>
      </c>
      <c r="D680" s="2"/>
      <c r="G680" s="60">
        <v>44589</v>
      </c>
      <c r="H680" s="45">
        <v>17101.949219999999</v>
      </c>
      <c r="I680" s="61">
        <f t="shared" si="10"/>
        <v>-4.7931606754281209E-4</v>
      </c>
      <c r="J680" s="2"/>
      <c r="K680" s="2"/>
    </row>
    <row r="681" spans="1:11" ht="15" thickBot="1" x14ac:dyDescent="0.35">
      <c r="A681" s="57" t="s">
        <v>465</v>
      </c>
      <c r="B681" s="57">
        <v>448.1</v>
      </c>
      <c r="C681" s="58">
        <v>-1.54E-2</v>
      </c>
      <c r="D681" s="2"/>
      <c r="G681" s="60">
        <v>44592</v>
      </c>
      <c r="H681" s="45">
        <v>17339.849610000001</v>
      </c>
      <c r="I681" s="61">
        <f t="shared" si="10"/>
        <v>1.3910717833367725E-2</v>
      </c>
      <c r="J681" s="2"/>
      <c r="K681" s="2"/>
    </row>
    <row r="682" spans="1:11" ht="15" thickBot="1" x14ac:dyDescent="0.35">
      <c r="A682" s="56">
        <v>44563</v>
      </c>
      <c r="B682" s="57">
        <v>470.2</v>
      </c>
      <c r="C682" s="58">
        <v>4.9299999999999997E-2</v>
      </c>
      <c r="D682" s="2"/>
      <c r="G682" s="60">
        <v>44593</v>
      </c>
      <c r="H682" s="45">
        <v>17576.849610000001</v>
      </c>
      <c r="I682" s="61">
        <f t="shared" si="10"/>
        <v>1.3667938611377606E-2</v>
      </c>
      <c r="J682" s="2"/>
      <c r="K682" s="2"/>
    </row>
    <row r="683" spans="1:11" ht="15" thickBot="1" x14ac:dyDescent="0.35">
      <c r="A683" s="56">
        <v>44594</v>
      </c>
      <c r="B683" s="57">
        <v>471.8</v>
      </c>
      <c r="C683" s="58">
        <v>3.3999999999999998E-3</v>
      </c>
      <c r="D683" s="2"/>
      <c r="G683" s="60">
        <v>44594</v>
      </c>
      <c r="H683" s="45">
        <v>17780</v>
      </c>
      <c r="I683" s="61">
        <f t="shared" si="10"/>
        <v>1.1557838549430377E-2</v>
      </c>
      <c r="J683" s="2"/>
      <c r="K683" s="2"/>
    </row>
    <row r="684" spans="1:11" ht="15" thickBot="1" x14ac:dyDescent="0.35">
      <c r="A684" s="56">
        <v>44622</v>
      </c>
      <c r="B684" s="57">
        <v>509.8</v>
      </c>
      <c r="C684" s="58">
        <v>8.0500000000000002E-2</v>
      </c>
      <c r="D684" s="2"/>
      <c r="G684" s="60">
        <v>44595</v>
      </c>
      <c r="H684" s="45">
        <v>17560.199219999999</v>
      </c>
      <c r="I684" s="61">
        <f t="shared" si="10"/>
        <v>-1.2362248593925873E-2</v>
      </c>
      <c r="J684" s="2"/>
      <c r="K684" s="2"/>
    </row>
    <row r="685" spans="1:11" ht="15" thickBot="1" x14ac:dyDescent="0.35">
      <c r="A685" s="56">
        <v>44653</v>
      </c>
      <c r="B685" s="57">
        <v>500.2</v>
      </c>
      <c r="C685" s="58">
        <v>-1.8800000000000001E-2</v>
      </c>
      <c r="D685" s="2"/>
      <c r="G685" s="60">
        <v>44596</v>
      </c>
      <c r="H685" s="45">
        <v>17516.300780000001</v>
      </c>
      <c r="I685" s="61">
        <f t="shared" si="10"/>
        <v>-2.4998828003044427E-3</v>
      </c>
      <c r="J685" s="2"/>
      <c r="K685" s="2"/>
    </row>
    <row r="686" spans="1:11" ht="15" thickBot="1" x14ac:dyDescent="0.35">
      <c r="A686" s="56">
        <v>44744</v>
      </c>
      <c r="B686" s="57">
        <v>480.85</v>
      </c>
      <c r="C686" s="58">
        <v>-3.8699999999999998E-2</v>
      </c>
      <c r="D686" s="2"/>
      <c r="G686" s="60">
        <v>44599</v>
      </c>
      <c r="H686" s="45">
        <v>17213.599610000001</v>
      </c>
      <c r="I686" s="61">
        <f t="shared" si="10"/>
        <v>-1.7281112821813549E-2</v>
      </c>
      <c r="J686" s="2"/>
      <c r="K686" s="2"/>
    </row>
    <row r="687" spans="1:11" ht="15" thickBot="1" x14ac:dyDescent="0.35">
      <c r="A687" s="56">
        <v>44775</v>
      </c>
      <c r="B687" s="57">
        <v>469.95</v>
      </c>
      <c r="C687" s="58">
        <v>-2.2700000000000001E-2</v>
      </c>
      <c r="D687" s="2"/>
      <c r="G687" s="60">
        <v>44600</v>
      </c>
      <c r="H687" s="45">
        <v>17266.75</v>
      </c>
      <c r="I687" s="61">
        <f t="shared" si="10"/>
        <v>3.0876975881977131E-3</v>
      </c>
      <c r="J687" s="2"/>
      <c r="K687" s="2"/>
    </row>
    <row r="688" spans="1:11" ht="15" thickBot="1" x14ac:dyDescent="0.35">
      <c r="A688" s="56">
        <v>44806</v>
      </c>
      <c r="B688" s="57">
        <v>485.35</v>
      </c>
      <c r="C688" s="58">
        <v>3.2800000000000003E-2</v>
      </c>
      <c r="D688" s="2"/>
      <c r="G688" s="60">
        <v>44601</v>
      </c>
      <c r="H688" s="45">
        <v>17463.800780000001</v>
      </c>
      <c r="I688" s="61">
        <f t="shared" si="10"/>
        <v>1.1412152257952446E-2</v>
      </c>
      <c r="J688" s="2"/>
      <c r="K688" s="2"/>
    </row>
    <row r="689" spans="1:11" ht="15" thickBot="1" x14ac:dyDescent="0.35">
      <c r="A689" s="56">
        <v>44836</v>
      </c>
      <c r="B689" s="57">
        <v>477.6</v>
      </c>
      <c r="C689" s="58">
        <v>-1.6E-2</v>
      </c>
      <c r="D689" s="2"/>
      <c r="G689" s="60">
        <v>44602</v>
      </c>
      <c r="H689" s="45">
        <v>17605.849610000001</v>
      </c>
      <c r="I689" s="61">
        <f t="shared" si="10"/>
        <v>8.1339011930712246E-3</v>
      </c>
      <c r="J689" s="2"/>
      <c r="K689" s="2"/>
    </row>
    <row r="690" spans="1:11" ht="15" thickBot="1" x14ac:dyDescent="0.35">
      <c r="A690" s="56">
        <v>44867</v>
      </c>
      <c r="B690" s="57">
        <v>475.4</v>
      </c>
      <c r="C690" s="58">
        <v>-4.5999999999999999E-3</v>
      </c>
      <c r="D690" s="2"/>
      <c r="G690" s="60">
        <v>44603</v>
      </c>
      <c r="H690" s="45">
        <v>17374.75</v>
      </c>
      <c r="I690" s="61">
        <f t="shared" si="10"/>
        <v>-1.3126296947847282E-2</v>
      </c>
      <c r="J690" s="2"/>
      <c r="K690" s="2"/>
    </row>
    <row r="691" spans="1:11" ht="15" thickBot="1" x14ac:dyDescent="0.35">
      <c r="A691" s="57" t="s">
        <v>466</v>
      </c>
      <c r="B691" s="57">
        <v>459.15</v>
      </c>
      <c r="C691" s="58">
        <v>-3.4200000000000001E-2</v>
      </c>
      <c r="D691" s="2"/>
      <c r="G691" s="60">
        <v>44606</v>
      </c>
      <c r="H691" s="45">
        <v>16842.800780000001</v>
      </c>
      <c r="I691" s="61">
        <f t="shared" si="10"/>
        <v>-3.0616222967236872E-2</v>
      </c>
      <c r="J691" s="2"/>
      <c r="K691" s="2"/>
    </row>
    <row r="692" spans="1:11" ht="15" thickBot="1" x14ac:dyDescent="0.35">
      <c r="A692" s="57" t="s">
        <v>467</v>
      </c>
      <c r="B692" s="57">
        <v>466.15</v>
      </c>
      <c r="C692" s="58">
        <v>1.52E-2</v>
      </c>
      <c r="D692" s="2"/>
      <c r="G692" s="60">
        <v>44607</v>
      </c>
      <c r="H692" s="45">
        <v>17352.449219999999</v>
      </c>
      <c r="I692" s="61">
        <f t="shared" si="10"/>
        <v>3.0259126534654568E-2</v>
      </c>
      <c r="J692" s="2"/>
      <c r="K692" s="2"/>
    </row>
    <row r="693" spans="1:11" ht="15" thickBot="1" x14ac:dyDescent="0.35">
      <c r="A693" s="57" t="s">
        <v>468</v>
      </c>
      <c r="B693" s="57">
        <v>457.8</v>
      </c>
      <c r="C693" s="58">
        <v>-1.7899999999999999E-2</v>
      </c>
      <c r="D693" s="2"/>
      <c r="G693" s="60">
        <v>44608</v>
      </c>
      <c r="H693" s="45">
        <v>17322.199219999999</v>
      </c>
      <c r="I693" s="61">
        <f t="shared" si="10"/>
        <v>-1.7432697607399072E-3</v>
      </c>
      <c r="J693" s="2"/>
      <c r="K693" s="2"/>
    </row>
    <row r="694" spans="1:11" ht="15" thickBot="1" x14ac:dyDescent="0.35">
      <c r="A694" s="57" t="s">
        <v>469</v>
      </c>
      <c r="B694" s="57">
        <v>461.3</v>
      </c>
      <c r="C694" s="58">
        <v>7.6E-3</v>
      </c>
      <c r="D694" s="2"/>
      <c r="G694" s="60">
        <v>44609</v>
      </c>
      <c r="H694" s="45">
        <v>17304.599610000001</v>
      </c>
      <c r="I694" s="61">
        <f t="shared" si="10"/>
        <v>-1.0160147551978582E-3</v>
      </c>
      <c r="J694" s="2"/>
      <c r="K694" s="2"/>
    </row>
    <row r="695" spans="1:11" ht="15" thickBot="1" x14ac:dyDescent="0.35">
      <c r="A695" s="57" t="s">
        <v>470</v>
      </c>
      <c r="B695" s="57">
        <v>457.05</v>
      </c>
      <c r="C695" s="58">
        <v>-9.1999999999999998E-3</v>
      </c>
      <c r="D695" s="2"/>
      <c r="G695" s="60">
        <v>44610</v>
      </c>
      <c r="H695" s="45">
        <v>17276.300780000001</v>
      </c>
      <c r="I695" s="61">
        <f t="shared" si="10"/>
        <v>-1.6353357279440539E-3</v>
      </c>
      <c r="J695" s="2"/>
      <c r="K695" s="2"/>
    </row>
    <row r="696" spans="1:11" ht="15" thickBot="1" x14ac:dyDescent="0.35">
      <c r="A696" s="57" t="s">
        <v>471</v>
      </c>
      <c r="B696" s="57">
        <v>459.05</v>
      </c>
      <c r="C696" s="58">
        <v>4.4000000000000003E-3</v>
      </c>
      <c r="D696" s="2"/>
      <c r="G696" s="60">
        <v>44613</v>
      </c>
      <c r="H696" s="45">
        <v>17206.650389999999</v>
      </c>
      <c r="I696" s="61">
        <f t="shared" si="10"/>
        <v>-4.0315569222222347E-3</v>
      </c>
      <c r="J696" s="2"/>
      <c r="K696" s="2"/>
    </row>
    <row r="697" spans="1:11" ht="15" thickBot="1" x14ac:dyDescent="0.35">
      <c r="A697" s="57" t="s">
        <v>472</v>
      </c>
      <c r="B697" s="57">
        <v>455.15</v>
      </c>
      <c r="C697" s="58">
        <v>-8.5000000000000006E-3</v>
      </c>
      <c r="D697" s="2"/>
      <c r="G697" s="60">
        <v>44614</v>
      </c>
      <c r="H697" s="45">
        <v>17092.199219999999</v>
      </c>
      <c r="I697" s="61">
        <f t="shared" si="10"/>
        <v>-6.6515659588525233E-3</v>
      </c>
      <c r="J697" s="2"/>
      <c r="K697" s="2"/>
    </row>
    <row r="698" spans="1:11" ht="15" thickBot="1" x14ac:dyDescent="0.35">
      <c r="A698" s="57" t="s">
        <v>473</v>
      </c>
      <c r="B698" s="57">
        <v>454.8</v>
      </c>
      <c r="C698" s="58">
        <v>-8.0000000000000004E-4</v>
      </c>
      <c r="D698" s="2"/>
      <c r="G698" s="60">
        <v>44615</v>
      </c>
      <c r="H698" s="45">
        <v>17063.25</v>
      </c>
      <c r="I698" s="61">
        <f t="shared" si="10"/>
        <v>-1.6937094886024795E-3</v>
      </c>
      <c r="J698" s="2"/>
      <c r="K698" s="2"/>
    </row>
    <row r="699" spans="1:11" ht="15" thickBot="1" x14ac:dyDescent="0.35">
      <c r="A699" s="57" t="s">
        <v>474</v>
      </c>
      <c r="B699" s="57">
        <v>425.45</v>
      </c>
      <c r="C699" s="58">
        <v>-6.4500000000000002E-2</v>
      </c>
      <c r="D699" s="2"/>
      <c r="G699" s="60">
        <v>44616</v>
      </c>
      <c r="H699" s="45">
        <v>16247.950199999999</v>
      </c>
      <c r="I699" s="61">
        <f t="shared" si="10"/>
        <v>-4.7781038196123338E-2</v>
      </c>
      <c r="J699" s="2"/>
      <c r="K699" s="2"/>
    </row>
    <row r="700" spans="1:11" ht="15" thickBot="1" x14ac:dyDescent="0.35">
      <c r="A700" s="57" t="s">
        <v>475</v>
      </c>
      <c r="B700" s="57">
        <v>437.85</v>
      </c>
      <c r="C700" s="58">
        <v>2.9100000000000001E-2</v>
      </c>
      <c r="D700" s="2"/>
      <c r="G700" s="60">
        <v>44617</v>
      </c>
      <c r="H700" s="45">
        <v>16658.400389999999</v>
      </c>
      <c r="I700" s="61">
        <f t="shared" si="10"/>
        <v>2.5261659775397405E-2</v>
      </c>
      <c r="J700" s="2"/>
      <c r="K700" s="2"/>
    </row>
    <row r="701" spans="1:11" ht="15" thickBot="1" x14ac:dyDescent="0.35">
      <c r="A701" s="57" t="s">
        <v>476</v>
      </c>
      <c r="B701" s="57">
        <v>447.25</v>
      </c>
      <c r="C701" s="58">
        <v>2.1499999999999998E-2</v>
      </c>
      <c r="D701" s="2"/>
      <c r="G701" s="60">
        <v>44620</v>
      </c>
      <c r="H701" s="45">
        <v>16793.900389999999</v>
      </c>
      <c r="I701" s="61">
        <f t="shared" si="10"/>
        <v>8.1340342906717211E-3</v>
      </c>
      <c r="J701" s="2"/>
      <c r="K701" s="2"/>
    </row>
    <row r="702" spans="1:11" ht="15" thickBot="1" x14ac:dyDescent="0.35">
      <c r="A702" s="56">
        <v>44595</v>
      </c>
      <c r="B702" s="57">
        <v>424.3</v>
      </c>
      <c r="C702" s="58">
        <v>-5.1299999999999998E-2</v>
      </c>
      <c r="D702" s="2"/>
      <c r="G702" s="60">
        <v>44622</v>
      </c>
      <c r="H702" s="45">
        <v>16605.949219999999</v>
      </c>
      <c r="I702" s="61">
        <f t="shared" si="10"/>
        <v>-1.1191633011704449E-2</v>
      </c>
      <c r="J702" s="2"/>
      <c r="K702" s="2"/>
    </row>
    <row r="703" spans="1:11" ht="15" thickBot="1" x14ac:dyDescent="0.35">
      <c r="A703" s="56">
        <v>44623</v>
      </c>
      <c r="B703" s="57">
        <v>416.15</v>
      </c>
      <c r="C703" s="58">
        <v>-1.9199999999999998E-2</v>
      </c>
      <c r="D703" s="2"/>
      <c r="G703" s="60">
        <v>44623</v>
      </c>
      <c r="H703" s="45">
        <v>16498.050780000001</v>
      </c>
      <c r="I703" s="61">
        <f t="shared" si="10"/>
        <v>-6.497577378476227E-3</v>
      </c>
      <c r="J703" s="2"/>
      <c r="K703" s="2"/>
    </row>
    <row r="704" spans="1:11" ht="15" thickBot="1" x14ac:dyDescent="0.35">
      <c r="A704" s="56">
        <v>44654</v>
      </c>
      <c r="B704" s="57">
        <v>406.55</v>
      </c>
      <c r="C704" s="58">
        <v>-2.3099999999999999E-2</v>
      </c>
      <c r="D704" s="2"/>
      <c r="G704" s="60">
        <v>44624</v>
      </c>
      <c r="H704" s="45">
        <v>16245.349609999999</v>
      </c>
      <c r="I704" s="61">
        <f t="shared" si="10"/>
        <v>-1.5317031894843125E-2</v>
      </c>
      <c r="J704" s="2"/>
      <c r="K704" s="2"/>
    </row>
    <row r="705" spans="1:11" ht="15" thickBot="1" x14ac:dyDescent="0.35">
      <c r="A705" s="56">
        <v>44745</v>
      </c>
      <c r="B705" s="57">
        <v>381.8</v>
      </c>
      <c r="C705" s="58">
        <v>-6.0900000000000003E-2</v>
      </c>
      <c r="D705" s="2"/>
      <c r="G705" s="60">
        <v>44627</v>
      </c>
      <c r="H705" s="45">
        <v>15863.150390000001</v>
      </c>
      <c r="I705" s="61">
        <f t="shared" si="10"/>
        <v>-2.3526684815987742E-2</v>
      </c>
      <c r="J705" s="2"/>
      <c r="K705" s="2"/>
    </row>
    <row r="706" spans="1:11" ht="15" thickBot="1" x14ac:dyDescent="0.35">
      <c r="A706" s="56">
        <v>44776</v>
      </c>
      <c r="B706" s="57">
        <v>376.7</v>
      </c>
      <c r="C706" s="58">
        <v>-1.34E-2</v>
      </c>
      <c r="D706" s="2"/>
      <c r="G706" s="60">
        <v>44628</v>
      </c>
      <c r="H706" s="45">
        <v>16013.450199999999</v>
      </c>
      <c r="I706" s="61">
        <f t="shared" ref="I706:I742" si="11">H706/H705-1</f>
        <v>9.4747768447525083E-3</v>
      </c>
      <c r="J706" s="2"/>
      <c r="K706" s="2"/>
    </row>
    <row r="707" spans="1:11" ht="15" thickBot="1" x14ac:dyDescent="0.35">
      <c r="A707" s="56">
        <v>44807</v>
      </c>
      <c r="B707" s="57">
        <v>372.95</v>
      </c>
      <c r="C707" s="58">
        <v>-0.01</v>
      </c>
      <c r="D707" s="2"/>
      <c r="G707" s="60">
        <v>44629</v>
      </c>
      <c r="H707" s="45">
        <v>16345.349609999999</v>
      </c>
      <c r="I707" s="61">
        <f t="shared" si="11"/>
        <v>2.0726289828534306E-2</v>
      </c>
      <c r="J707" s="2"/>
      <c r="K707" s="2"/>
    </row>
    <row r="708" spans="1:11" ht="15" thickBot="1" x14ac:dyDescent="0.35">
      <c r="A708" s="56">
        <v>44837</v>
      </c>
      <c r="B708" s="57">
        <v>387.15</v>
      </c>
      <c r="C708" s="58">
        <v>3.8100000000000002E-2</v>
      </c>
      <c r="D708" s="2"/>
      <c r="G708" s="60">
        <v>44630</v>
      </c>
      <c r="H708" s="45">
        <v>16594.900389999999</v>
      </c>
      <c r="I708" s="61">
        <f t="shared" si="11"/>
        <v>1.5267387113416353E-2</v>
      </c>
      <c r="J708" s="2"/>
      <c r="K708" s="2"/>
    </row>
    <row r="709" spans="1:11" ht="15" thickBot="1" x14ac:dyDescent="0.35">
      <c r="A709" s="56">
        <v>44868</v>
      </c>
      <c r="B709" s="57">
        <v>378.1</v>
      </c>
      <c r="C709" s="58">
        <v>-2.3400000000000001E-2</v>
      </c>
      <c r="D709" s="2"/>
      <c r="G709" s="60">
        <v>44631</v>
      </c>
      <c r="H709" s="45">
        <v>16630.449219999999</v>
      </c>
      <c r="I709" s="61">
        <f t="shared" si="11"/>
        <v>2.1421538644137428E-3</v>
      </c>
      <c r="J709" s="2"/>
      <c r="K709" s="2"/>
    </row>
    <row r="710" spans="1:11" ht="15" thickBot="1" x14ac:dyDescent="0.35">
      <c r="A710" s="57" t="s">
        <v>477</v>
      </c>
      <c r="B710" s="57">
        <v>379.25</v>
      </c>
      <c r="C710" s="58">
        <v>3.0000000000000001E-3</v>
      </c>
      <c r="D710" s="2"/>
      <c r="G710" s="60">
        <v>44634</v>
      </c>
      <c r="H710" s="45">
        <v>16871.300780000001</v>
      </c>
      <c r="I710" s="61">
        <f t="shared" si="11"/>
        <v>1.4482564891292959E-2</v>
      </c>
      <c r="J710" s="2"/>
      <c r="K710" s="2"/>
    </row>
    <row r="711" spans="1:11" ht="15" thickBot="1" x14ac:dyDescent="0.35">
      <c r="A711" s="57" t="s">
        <v>478</v>
      </c>
      <c r="B711" s="57">
        <v>389.45</v>
      </c>
      <c r="C711" s="58">
        <v>2.69E-2</v>
      </c>
      <c r="D711" s="2"/>
      <c r="G711" s="60">
        <v>44635</v>
      </c>
      <c r="H711" s="45">
        <v>16663</v>
      </c>
      <c r="I711" s="61">
        <f t="shared" si="11"/>
        <v>-1.2346456430136654E-2</v>
      </c>
      <c r="J711" s="2"/>
      <c r="K711" s="2"/>
    </row>
    <row r="712" spans="1:11" ht="15" thickBot="1" x14ac:dyDescent="0.35">
      <c r="A712" s="57" t="s">
        <v>479</v>
      </c>
      <c r="B712" s="57">
        <v>393.4</v>
      </c>
      <c r="C712" s="58">
        <v>1.01E-2</v>
      </c>
      <c r="D712" s="2"/>
      <c r="G712" s="60">
        <v>44636</v>
      </c>
      <c r="H712" s="45">
        <v>16975.349610000001</v>
      </c>
      <c r="I712" s="61">
        <f t="shared" si="11"/>
        <v>1.8745100522114866E-2</v>
      </c>
      <c r="J712" s="2"/>
      <c r="K712" s="2"/>
    </row>
    <row r="713" spans="1:11" ht="15" thickBot="1" x14ac:dyDescent="0.35">
      <c r="A713" s="57" t="s">
        <v>480</v>
      </c>
      <c r="B713" s="57">
        <v>401.1</v>
      </c>
      <c r="C713" s="58">
        <v>1.9599999999999999E-2</v>
      </c>
      <c r="D713" s="2"/>
      <c r="G713" s="60">
        <v>44637</v>
      </c>
      <c r="H713" s="45">
        <v>17287.050780000001</v>
      </c>
      <c r="I713" s="61">
        <f t="shared" si="11"/>
        <v>1.8361988245377825E-2</v>
      </c>
      <c r="J713" s="2"/>
      <c r="K713" s="2"/>
    </row>
    <row r="714" spans="1:11" ht="15" thickBot="1" x14ac:dyDescent="0.35">
      <c r="A714" s="57" t="s">
        <v>481</v>
      </c>
      <c r="B714" s="57">
        <v>392.6</v>
      </c>
      <c r="C714" s="58">
        <v>-2.12E-2</v>
      </c>
      <c r="D714" s="2"/>
      <c r="G714" s="60">
        <v>44641</v>
      </c>
      <c r="H714" s="45">
        <v>17117.599610000001</v>
      </c>
      <c r="I714" s="61">
        <f t="shared" si="11"/>
        <v>-9.8022023627097887E-3</v>
      </c>
      <c r="J714" s="2"/>
      <c r="K714" s="2"/>
    </row>
    <row r="715" spans="1:11" ht="15" thickBot="1" x14ac:dyDescent="0.35">
      <c r="A715" s="57" t="s">
        <v>482</v>
      </c>
      <c r="B715" s="57">
        <v>390.1</v>
      </c>
      <c r="C715" s="58">
        <v>-6.4000000000000003E-3</v>
      </c>
      <c r="D715" s="2"/>
      <c r="G715" s="60">
        <v>44642</v>
      </c>
      <c r="H715" s="45">
        <v>17315.5</v>
      </c>
      <c r="I715" s="61">
        <f t="shared" si="11"/>
        <v>1.1561223215221572E-2</v>
      </c>
      <c r="J715" s="2"/>
      <c r="K715" s="2"/>
    </row>
    <row r="716" spans="1:11" ht="15" thickBot="1" x14ac:dyDescent="0.35">
      <c r="A716" s="57" t="s">
        <v>483</v>
      </c>
      <c r="B716" s="57">
        <v>402.65</v>
      </c>
      <c r="C716" s="58">
        <v>3.2199999999999999E-2</v>
      </c>
      <c r="D716" s="2"/>
      <c r="G716" s="60">
        <v>44643</v>
      </c>
      <c r="H716" s="45">
        <v>17245.650389999999</v>
      </c>
      <c r="I716" s="61">
        <f t="shared" si="11"/>
        <v>-4.0339354913229153E-3</v>
      </c>
      <c r="J716" s="2"/>
      <c r="K716" s="2"/>
    </row>
    <row r="717" spans="1:11" ht="15" thickBot="1" x14ac:dyDescent="0.35">
      <c r="A717" s="57" t="s">
        <v>484</v>
      </c>
      <c r="B717" s="57">
        <v>406.05</v>
      </c>
      <c r="C717" s="58">
        <v>8.3999999999999995E-3</v>
      </c>
      <c r="D717" s="2"/>
      <c r="G717" s="60">
        <v>44644</v>
      </c>
      <c r="H717" s="45">
        <v>17222.75</v>
      </c>
      <c r="I717" s="61">
        <f t="shared" si="11"/>
        <v>-1.3278936707007416E-3</v>
      </c>
      <c r="J717" s="2"/>
      <c r="K717" s="2"/>
    </row>
    <row r="718" spans="1:11" ht="15" thickBot="1" x14ac:dyDescent="0.35">
      <c r="A718" s="57" t="s">
        <v>485</v>
      </c>
      <c r="B718" s="57">
        <v>402.5</v>
      </c>
      <c r="C718" s="58">
        <v>-8.6999999999999994E-3</v>
      </c>
      <c r="D718" s="2"/>
      <c r="G718" s="60">
        <v>44645</v>
      </c>
      <c r="H718" s="45">
        <v>17153</v>
      </c>
      <c r="I718" s="61">
        <f t="shared" si="11"/>
        <v>-4.049875890900112E-3</v>
      </c>
      <c r="J718" s="2"/>
      <c r="K718" s="2"/>
    </row>
    <row r="719" spans="1:11" ht="15" thickBot="1" x14ac:dyDescent="0.35">
      <c r="A719" s="57" t="s">
        <v>486</v>
      </c>
      <c r="B719" s="57">
        <v>398.3</v>
      </c>
      <c r="C719" s="58">
        <v>-1.04E-2</v>
      </c>
      <c r="D719" s="2"/>
      <c r="G719" s="60">
        <v>44648</v>
      </c>
      <c r="H719" s="45">
        <v>17222</v>
      </c>
      <c r="I719" s="61">
        <f t="shared" si="11"/>
        <v>4.0226199498629711E-3</v>
      </c>
      <c r="J719" s="2"/>
      <c r="K719" s="2"/>
    </row>
    <row r="720" spans="1:11" ht="15" thickBot="1" x14ac:dyDescent="0.35">
      <c r="A720" s="57" t="s">
        <v>487</v>
      </c>
      <c r="B720" s="57">
        <v>408.8</v>
      </c>
      <c r="C720" s="58">
        <v>2.64E-2</v>
      </c>
      <c r="D720" s="2"/>
      <c r="G720" s="60">
        <v>44649</v>
      </c>
      <c r="H720" s="45">
        <v>17325.300780000001</v>
      </c>
      <c r="I720" s="61">
        <f t="shared" si="11"/>
        <v>5.9981872024155169E-3</v>
      </c>
      <c r="J720" s="2"/>
      <c r="K720" s="2"/>
    </row>
    <row r="721" spans="1:11" ht="15" thickBot="1" x14ac:dyDescent="0.35">
      <c r="A721" s="57" t="s">
        <v>488</v>
      </c>
      <c r="B721" s="57">
        <v>412.15</v>
      </c>
      <c r="C721" s="58">
        <v>8.2000000000000007E-3</v>
      </c>
      <c r="D721" s="2"/>
      <c r="G721" s="60">
        <v>44650</v>
      </c>
      <c r="H721" s="45">
        <v>17498.25</v>
      </c>
      <c r="I721" s="61">
        <f t="shared" si="11"/>
        <v>9.9824656550637769E-3</v>
      </c>
      <c r="J721" s="2"/>
      <c r="K721" s="2"/>
    </row>
    <row r="722" spans="1:11" ht="15" thickBot="1" x14ac:dyDescent="0.35">
      <c r="A722" s="57" t="s">
        <v>489</v>
      </c>
      <c r="B722" s="57">
        <v>403.6</v>
      </c>
      <c r="C722" s="58">
        <v>-2.07E-2</v>
      </c>
      <c r="D722" s="2"/>
      <c r="G722" s="60">
        <v>44651</v>
      </c>
      <c r="H722" s="45">
        <v>17464.75</v>
      </c>
      <c r="I722" s="61">
        <f t="shared" si="11"/>
        <v>-1.9144771620018819E-3</v>
      </c>
      <c r="J722" s="2"/>
      <c r="K722" s="2"/>
    </row>
    <row r="723" spans="1:11" ht="15" thickBot="1" x14ac:dyDescent="0.35">
      <c r="A723" s="56">
        <v>44565</v>
      </c>
      <c r="B723" s="57">
        <v>415.35</v>
      </c>
      <c r="C723" s="58">
        <v>2.9100000000000001E-2</v>
      </c>
      <c r="D723" s="2"/>
      <c r="G723" s="60">
        <v>44652</v>
      </c>
      <c r="H723" s="45">
        <v>17670.449219999999</v>
      </c>
      <c r="I723" s="61">
        <f t="shared" si="11"/>
        <v>1.1777965330165063E-2</v>
      </c>
      <c r="J723" s="2"/>
      <c r="K723" s="2"/>
    </row>
    <row r="724" spans="1:11" ht="15" thickBot="1" x14ac:dyDescent="0.35">
      <c r="A724" s="56">
        <v>44655</v>
      </c>
      <c r="B724" s="57">
        <v>410.05</v>
      </c>
      <c r="C724" s="58">
        <v>-1.2800000000000001E-2</v>
      </c>
      <c r="D724" s="2"/>
      <c r="G724" s="60">
        <v>44655</v>
      </c>
      <c r="H724" s="45">
        <v>18053.400389999999</v>
      </c>
      <c r="I724" s="61">
        <f t="shared" si="11"/>
        <v>2.1671841232342004E-2</v>
      </c>
      <c r="J724" s="2"/>
      <c r="K724" s="2"/>
    </row>
    <row r="725" spans="1:11" ht="15" thickBot="1" x14ac:dyDescent="0.35">
      <c r="A725" s="56">
        <v>44685</v>
      </c>
      <c r="B725" s="57">
        <v>409.65</v>
      </c>
      <c r="C725" s="58">
        <v>-1E-3</v>
      </c>
      <c r="D725" s="2"/>
      <c r="G725" s="60">
        <v>44656</v>
      </c>
      <c r="H725" s="45">
        <v>17957.400389999999</v>
      </c>
      <c r="I725" s="61">
        <f t="shared" si="11"/>
        <v>-5.3175577966562138E-3</v>
      </c>
      <c r="J725" s="2"/>
      <c r="K725" s="2"/>
    </row>
    <row r="726" spans="1:11" ht="15" thickBot="1" x14ac:dyDescent="0.35">
      <c r="A726" s="56">
        <v>44716</v>
      </c>
      <c r="B726" s="57">
        <v>414.4</v>
      </c>
      <c r="C726" s="58">
        <v>1.1599999999999999E-2</v>
      </c>
      <c r="D726" s="2"/>
      <c r="G726" s="60">
        <v>44657</v>
      </c>
      <c r="H726" s="45">
        <v>17807.650389999999</v>
      </c>
      <c r="I726" s="61">
        <f t="shared" si="11"/>
        <v>-8.3391803238620499E-3</v>
      </c>
      <c r="J726" s="2"/>
      <c r="K726" s="2"/>
    </row>
    <row r="727" spans="1:11" ht="15" thickBot="1" x14ac:dyDescent="0.35">
      <c r="A727" s="56">
        <v>44746</v>
      </c>
      <c r="B727" s="57">
        <v>408.45</v>
      </c>
      <c r="C727" s="58">
        <v>-1.44E-2</v>
      </c>
      <c r="D727" s="2"/>
      <c r="G727" s="60">
        <v>44658</v>
      </c>
      <c r="H727" s="45">
        <v>17639.550780000001</v>
      </c>
      <c r="I727" s="61">
        <f t="shared" si="11"/>
        <v>-9.4397411403805975E-3</v>
      </c>
      <c r="J727" s="2"/>
      <c r="K727" s="2"/>
    </row>
    <row r="728" spans="1:11" ht="15" thickBot="1" x14ac:dyDescent="0.35">
      <c r="A728" s="56">
        <v>44777</v>
      </c>
      <c r="B728" s="57">
        <v>409.25</v>
      </c>
      <c r="C728" s="58">
        <v>2E-3</v>
      </c>
      <c r="D728" s="2"/>
      <c r="G728" s="60">
        <v>44659</v>
      </c>
      <c r="H728" s="45">
        <v>17784.349610000001</v>
      </c>
      <c r="I728" s="61">
        <f t="shared" si="11"/>
        <v>8.2087594976723022E-3</v>
      </c>
      <c r="J728" s="2"/>
      <c r="K728" s="2"/>
    </row>
    <row r="729" spans="1:11" ht="15" thickBot="1" x14ac:dyDescent="0.35">
      <c r="A729" s="56">
        <v>44869</v>
      </c>
      <c r="B729" s="57">
        <v>413.5</v>
      </c>
      <c r="C729" s="58">
        <v>1.04E-2</v>
      </c>
      <c r="D729" s="2"/>
      <c r="G729" s="60">
        <v>44662</v>
      </c>
      <c r="H729" s="45">
        <v>17674.949219999999</v>
      </c>
      <c r="I729" s="61">
        <f t="shared" si="11"/>
        <v>-6.1514979405536963E-3</v>
      </c>
      <c r="J729" s="2"/>
      <c r="K729" s="2"/>
    </row>
    <row r="730" spans="1:11" ht="15" thickBot="1" x14ac:dyDescent="0.35">
      <c r="A730" s="56">
        <v>44899</v>
      </c>
      <c r="B730" s="57">
        <v>415</v>
      </c>
      <c r="C730" s="58">
        <v>3.5999999999999999E-3</v>
      </c>
      <c r="D730" s="2"/>
      <c r="G730" s="60">
        <v>44663</v>
      </c>
      <c r="H730" s="45">
        <v>17530.300780000001</v>
      </c>
      <c r="I730" s="61">
        <f t="shared" si="11"/>
        <v>-8.1838107821164963E-3</v>
      </c>
      <c r="J730" s="2"/>
      <c r="K730" s="2"/>
    </row>
    <row r="731" spans="1:11" ht="15" thickBot="1" x14ac:dyDescent="0.35">
      <c r="A731" s="57" t="s">
        <v>490</v>
      </c>
      <c r="B731" s="57">
        <v>415.2</v>
      </c>
      <c r="C731" s="58">
        <v>5.0000000000000001E-4</v>
      </c>
      <c r="D731" s="2"/>
      <c r="G731" s="60">
        <v>44664</v>
      </c>
      <c r="H731" s="45">
        <v>17475.650389999999</v>
      </c>
      <c r="I731" s="61">
        <f t="shared" si="11"/>
        <v>-3.1174815929201349E-3</v>
      </c>
      <c r="J731" s="2"/>
      <c r="K731" s="2"/>
    </row>
    <row r="732" spans="1:11" ht="15" thickBot="1" x14ac:dyDescent="0.35">
      <c r="A732" s="57" t="s">
        <v>491</v>
      </c>
      <c r="B732" s="57">
        <v>403.8</v>
      </c>
      <c r="C732" s="58">
        <v>-2.75E-2</v>
      </c>
      <c r="D732" s="2"/>
      <c r="G732" s="60">
        <v>44669</v>
      </c>
      <c r="H732" s="45">
        <v>17173.650389999999</v>
      </c>
      <c r="I732" s="61">
        <f t="shared" si="11"/>
        <v>-1.7281188010765614E-2</v>
      </c>
      <c r="J732" s="2"/>
      <c r="K732" s="2"/>
    </row>
    <row r="733" spans="1:11" ht="15" thickBot="1" x14ac:dyDescent="0.35">
      <c r="A733" s="57" t="s">
        <v>492</v>
      </c>
      <c r="B733" s="57">
        <v>380.3</v>
      </c>
      <c r="C733" s="58">
        <v>-5.8200000000000002E-2</v>
      </c>
      <c r="D733" s="2"/>
      <c r="G733" s="60">
        <v>44670</v>
      </c>
      <c r="H733" s="45">
        <v>16958.650389999999</v>
      </c>
      <c r="I733" s="61">
        <f t="shared" si="11"/>
        <v>-1.2519178806923437E-2</v>
      </c>
      <c r="J733" s="2"/>
      <c r="K733" s="2"/>
    </row>
    <row r="734" spans="1:11" ht="15" thickBot="1" x14ac:dyDescent="0.35">
      <c r="A734" s="57" t="s">
        <v>493</v>
      </c>
      <c r="B734" s="57">
        <v>391.3</v>
      </c>
      <c r="C734" s="58">
        <v>2.8899999999999999E-2</v>
      </c>
      <c r="D734" s="2"/>
      <c r="G734" s="60">
        <v>44671</v>
      </c>
      <c r="H734" s="45">
        <v>17136.550780000001</v>
      </c>
      <c r="I734" s="61">
        <f t="shared" si="11"/>
        <v>1.0490244560080297E-2</v>
      </c>
      <c r="J734" s="2"/>
      <c r="K734" s="2"/>
    </row>
    <row r="735" spans="1:11" ht="15" thickBot="1" x14ac:dyDescent="0.35">
      <c r="A735" s="57" t="s">
        <v>494</v>
      </c>
      <c r="B735" s="57">
        <v>388.85</v>
      </c>
      <c r="C735" s="58">
        <v>-6.3E-3</v>
      </c>
      <c r="D735" s="2"/>
      <c r="G735" s="60">
        <v>44672</v>
      </c>
      <c r="H735" s="45">
        <v>17392.599610000001</v>
      </c>
      <c r="I735" s="61">
        <f t="shared" si="11"/>
        <v>1.4941678362651256E-2</v>
      </c>
      <c r="J735" s="2"/>
      <c r="K735" s="2"/>
    </row>
    <row r="736" spans="1:11" ht="15" thickBot="1" x14ac:dyDescent="0.35">
      <c r="A736" s="57" t="s">
        <v>495</v>
      </c>
      <c r="B736" s="57">
        <v>388.6</v>
      </c>
      <c r="C736" s="58">
        <v>-5.9999999999999995E-4</v>
      </c>
      <c r="D736" s="2"/>
      <c r="G736" s="60">
        <v>44673</v>
      </c>
      <c r="H736" s="45">
        <v>17171.949219999999</v>
      </c>
      <c r="I736" s="61">
        <f t="shared" si="11"/>
        <v>-1.2686452568777429E-2</v>
      </c>
      <c r="J736" s="2"/>
      <c r="K736" s="2"/>
    </row>
    <row r="737" spans="1:11" ht="15" thickBot="1" x14ac:dyDescent="0.35">
      <c r="A737" s="57" t="s">
        <v>496</v>
      </c>
      <c r="B737" s="57">
        <v>379.55</v>
      </c>
      <c r="C737" s="58">
        <v>-2.3300000000000001E-2</v>
      </c>
      <c r="D737" s="2"/>
      <c r="G737" s="60">
        <v>44676</v>
      </c>
      <c r="H737" s="45">
        <v>16953.949219999999</v>
      </c>
      <c r="I737" s="61">
        <f t="shared" si="11"/>
        <v>-1.2695122563377792E-2</v>
      </c>
      <c r="J737" s="2"/>
      <c r="K737" s="2"/>
    </row>
    <row r="738" spans="1:11" ht="15" thickBot="1" x14ac:dyDescent="0.35">
      <c r="A738" s="57" t="s">
        <v>497</v>
      </c>
      <c r="B738" s="57">
        <v>398.7</v>
      </c>
      <c r="C738" s="58">
        <v>5.0500000000000003E-2</v>
      </c>
      <c r="D738" s="2"/>
      <c r="G738" s="60">
        <v>44677</v>
      </c>
      <c r="H738" s="45">
        <v>17200.800780000001</v>
      </c>
      <c r="I738" s="61">
        <f t="shared" si="11"/>
        <v>1.4560121467675602E-2</v>
      </c>
      <c r="J738" s="2"/>
      <c r="K738" s="2"/>
    </row>
    <row r="739" spans="1:11" ht="15" thickBot="1" x14ac:dyDescent="0.35">
      <c r="A739" s="57" t="s">
        <v>498</v>
      </c>
      <c r="B739" s="57">
        <v>396.65</v>
      </c>
      <c r="C739" s="58">
        <v>-5.1000000000000004E-3</v>
      </c>
      <c r="D739" s="2"/>
      <c r="G739" s="60">
        <v>44678</v>
      </c>
      <c r="H739" s="45">
        <v>17038.400389999999</v>
      </c>
      <c r="I739" s="61">
        <f t="shared" si="11"/>
        <v>-9.4414435744660796E-3</v>
      </c>
      <c r="J739" s="2"/>
      <c r="K739" s="2"/>
    </row>
    <row r="740" spans="1:11" ht="15" thickBot="1" x14ac:dyDescent="0.35">
      <c r="A740" s="57" t="s">
        <v>499</v>
      </c>
      <c r="B740" s="57">
        <v>407.75</v>
      </c>
      <c r="C740" s="58">
        <v>2.8000000000000001E-2</v>
      </c>
      <c r="D740" s="2"/>
      <c r="G740" s="60">
        <v>44679</v>
      </c>
      <c r="H740" s="45">
        <v>17245.050780000001</v>
      </c>
      <c r="I740" s="61">
        <f t="shared" si="11"/>
        <v>1.212850885469785E-2</v>
      </c>
      <c r="J740" s="2"/>
      <c r="K740" s="2"/>
    </row>
    <row r="741" spans="1:11" ht="15" thickBot="1" x14ac:dyDescent="0.35">
      <c r="A741" s="57" t="s">
        <v>500</v>
      </c>
      <c r="B741" s="57">
        <v>408.55</v>
      </c>
      <c r="C741" s="58">
        <v>2E-3</v>
      </c>
      <c r="D741" s="2"/>
      <c r="G741" s="60">
        <v>44680</v>
      </c>
      <c r="H741" s="45">
        <v>17102.550780000001</v>
      </c>
      <c r="I741" s="61">
        <f t="shared" si="11"/>
        <v>-8.2632403822936462E-3</v>
      </c>
      <c r="J741" s="2"/>
      <c r="K741" s="2"/>
    </row>
    <row r="742" spans="1:11" ht="15" thickBot="1" x14ac:dyDescent="0.35">
      <c r="A742" s="56">
        <v>44597</v>
      </c>
      <c r="B742" s="57">
        <v>400.85</v>
      </c>
      <c r="C742" s="58">
        <v>-1.8800000000000001E-2</v>
      </c>
      <c r="D742" s="2"/>
      <c r="G742" s="60">
        <v>44683</v>
      </c>
      <c r="H742" s="45">
        <v>17069.099610000001</v>
      </c>
      <c r="I742" s="61">
        <f t="shared" si="11"/>
        <v>-1.9559170108776058E-3</v>
      </c>
      <c r="J742" s="2"/>
      <c r="K742" s="2"/>
    </row>
    <row r="743" spans="1:11" ht="15" thickBot="1" x14ac:dyDescent="0.35">
      <c r="A743" s="54"/>
      <c r="B743" s="54"/>
      <c r="C743" s="54"/>
    </row>
    <row r="744" spans="1:11" ht="15" thickBot="1" x14ac:dyDescent="0.35">
      <c r="A744" s="54"/>
      <c r="B744" s="54"/>
      <c r="C744" s="54"/>
    </row>
    <row r="745" spans="1:11" ht="15" thickBot="1" x14ac:dyDescent="0.35">
      <c r="A745" s="54"/>
      <c r="B745" s="54"/>
      <c r="C745" s="54"/>
    </row>
    <row r="746" spans="1:11" ht="15" thickBot="1" x14ac:dyDescent="0.35">
      <c r="A746" s="54"/>
      <c r="B746" s="54"/>
      <c r="C746" s="54"/>
    </row>
    <row r="747" spans="1:11" ht="15" thickBot="1" x14ac:dyDescent="0.35">
      <c r="A747" s="54"/>
      <c r="B747" s="54"/>
      <c r="C747" s="54"/>
    </row>
    <row r="748" spans="1:11" ht="15" thickBot="1" x14ac:dyDescent="0.35">
      <c r="A748" s="54"/>
      <c r="B748" s="54"/>
      <c r="C748" s="54"/>
    </row>
    <row r="749" spans="1:11" ht="15" thickBot="1" x14ac:dyDescent="0.35">
      <c r="A749" s="54"/>
      <c r="B749" s="54"/>
      <c r="C749" s="54"/>
    </row>
    <row r="750" spans="1:11" ht="15" thickBot="1" x14ac:dyDescent="0.35">
      <c r="A750" s="54"/>
      <c r="B750" s="54"/>
      <c r="C750" s="54"/>
    </row>
    <row r="751" spans="1:11" ht="15" thickBot="1" x14ac:dyDescent="0.35">
      <c r="A751" s="54"/>
      <c r="B751" s="54"/>
      <c r="C751" s="54"/>
    </row>
    <row r="752" spans="1:11" ht="15" thickBot="1" x14ac:dyDescent="0.35">
      <c r="A752" s="54"/>
      <c r="B752" s="54"/>
      <c r="C752" s="54"/>
    </row>
    <row r="753" spans="1:3" ht="15" thickBot="1" x14ac:dyDescent="0.35">
      <c r="A753" s="54"/>
      <c r="B753" s="54"/>
      <c r="C753" s="54"/>
    </row>
    <row r="754" spans="1:3" ht="15" thickBot="1" x14ac:dyDescent="0.35">
      <c r="A754" s="54"/>
      <c r="B754" s="54"/>
      <c r="C754" s="54"/>
    </row>
    <row r="755" spans="1:3" ht="15" thickBot="1" x14ac:dyDescent="0.35">
      <c r="A755" s="54"/>
      <c r="B755" s="54"/>
      <c r="C755" s="54"/>
    </row>
    <row r="756" spans="1:3" ht="15" thickBot="1" x14ac:dyDescent="0.35">
      <c r="A756" s="54"/>
      <c r="B756" s="54"/>
      <c r="C756" s="54"/>
    </row>
    <row r="757" spans="1:3" ht="15" thickBot="1" x14ac:dyDescent="0.35">
      <c r="A757" s="54"/>
      <c r="B757" s="54"/>
      <c r="C757" s="54"/>
    </row>
    <row r="758" spans="1:3" ht="15" thickBot="1" x14ac:dyDescent="0.35">
      <c r="A758" s="54"/>
      <c r="B758" s="54"/>
      <c r="C758" s="54"/>
    </row>
    <row r="759" spans="1:3" ht="15" thickBot="1" x14ac:dyDescent="0.35">
      <c r="A759" s="54"/>
      <c r="B759" s="54"/>
      <c r="C759" s="54"/>
    </row>
    <row r="760" spans="1:3" ht="15" thickBot="1" x14ac:dyDescent="0.35">
      <c r="A760" s="54"/>
      <c r="B760" s="54"/>
      <c r="C760" s="54"/>
    </row>
    <row r="761" spans="1:3" ht="15" thickBot="1" x14ac:dyDescent="0.35">
      <c r="A761" s="54"/>
      <c r="B761" s="54"/>
      <c r="C761" s="54"/>
    </row>
    <row r="762" spans="1:3" ht="15" thickBot="1" x14ac:dyDescent="0.35">
      <c r="A762" s="54"/>
      <c r="B762" s="54"/>
      <c r="C762" s="54"/>
    </row>
    <row r="763" spans="1:3" ht="15" thickBot="1" x14ac:dyDescent="0.35">
      <c r="A763" s="54"/>
      <c r="B763" s="54"/>
      <c r="C763" s="54"/>
    </row>
    <row r="764" spans="1:3" ht="15" thickBot="1" x14ac:dyDescent="0.35">
      <c r="A764" s="54"/>
      <c r="B764" s="54"/>
      <c r="C764" s="54"/>
    </row>
    <row r="765" spans="1:3" ht="15" thickBot="1" x14ac:dyDescent="0.35">
      <c r="A765" s="54"/>
      <c r="B765" s="54"/>
      <c r="C765" s="54"/>
    </row>
    <row r="766" spans="1:3" ht="15" thickBot="1" x14ac:dyDescent="0.35">
      <c r="A766" s="54"/>
      <c r="B766" s="54"/>
      <c r="C766" s="54"/>
    </row>
    <row r="767" spans="1:3" ht="15" thickBot="1" x14ac:dyDescent="0.35">
      <c r="A767" s="54"/>
      <c r="B767" s="54"/>
      <c r="C767" s="54"/>
    </row>
    <row r="768" spans="1:3" ht="15" thickBot="1" x14ac:dyDescent="0.35">
      <c r="A768" s="54"/>
      <c r="B768" s="54"/>
      <c r="C768" s="54"/>
    </row>
    <row r="769" spans="1:3" ht="15" thickBot="1" x14ac:dyDescent="0.35">
      <c r="A769" s="54"/>
      <c r="B769" s="54"/>
      <c r="C769" s="54"/>
    </row>
    <row r="770" spans="1:3" ht="15" thickBot="1" x14ac:dyDescent="0.35">
      <c r="A770" s="54"/>
      <c r="B770" s="54"/>
      <c r="C770" s="54"/>
    </row>
    <row r="771" spans="1:3" ht="15" thickBot="1" x14ac:dyDescent="0.35">
      <c r="A771" s="54"/>
      <c r="B771" s="54"/>
      <c r="C771" s="54"/>
    </row>
    <row r="772" spans="1:3" ht="15" thickBot="1" x14ac:dyDescent="0.35">
      <c r="A772" s="54"/>
      <c r="B772" s="54"/>
      <c r="C772" s="54"/>
    </row>
    <row r="773" spans="1:3" ht="15" thickBot="1" x14ac:dyDescent="0.35">
      <c r="A773" s="54"/>
      <c r="B773" s="54"/>
      <c r="C773" s="54"/>
    </row>
    <row r="774" spans="1:3" ht="15" thickBot="1" x14ac:dyDescent="0.35">
      <c r="A774" s="54"/>
      <c r="B774" s="54"/>
      <c r="C774" s="54"/>
    </row>
    <row r="775" spans="1:3" ht="15" thickBot="1" x14ac:dyDescent="0.35">
      <c r="A775" s="54"/>
      <c r="B775" s="54"/>
      <c r="C775" s="54"/>
    </row>
    <row r="776" spans="1:3" ht="15" thickBot="1" x14ac:dyDescent="0.35">
      <c r="A776" s="54"/>
      <c r="B776" s="54"/>
      <c r="C776" s="54"/>
    </row>
    <row r="777" spans="1:3" ht="15" thickBot="1" x14ac:dyDescent="0.35">
      <c r="A777" s="54"/>
      <c r="B777" s="54"/>
      <c r="C777" s="54"/>
    </row>
    <row r="778" spans="1:3" ht="15" thickBot="1" x14ac:dyDescent="0.35">
      <c r="A778" s="54"/>
      <c r="B778" s="54"/>
      <c r="C778" s="54"/>
    </row>
    <row r="779" spans="1:3" ht="15" thickBot="1" x14ac:dyDescent="0.35">
      <c r="A779" s="54"/>
      <c r="B779" s="54"/>
      <c r="C779" s="54"/>
    </row>
    <row r="780" spans="1:3" ht="15" thickBot="1" x14ac:dyDescent="0.35">
      <c r="A780" s="54"/>
      <c r="B780" s="54"/>
      <c r="C780" s="54"/>
    </row>
    <row r="781" spans="1:3" ht="15" thickBot="1" x14ac:dyDescent="0.35">
      <c r="A781" s="54"/>
      <c r="B781" s="54"/>
      <c r="C781" s="54"/>
    </row>
    <row r="782" spans="1:3" ht="15" thickBot="1" x14ac:dyDescent="0.35">
      <c r="A782" s="54"/>
      <c r="B782" s="54"/>
      <c r="C782" s="54"/>
    </row>
    <row r="783" spans="1:3" ht="15" thickBot="1" x14ac:dyDescent="0.35">
      <c r="A783" s="54"/>
      <c r="B783" s="54"/>
      <c r="C783" s="54"/>
    </row>
    <row r="784" spans="1:3" ht="15" thickBot="1" x14ac:dyDescent="0.35">
      <c r="A784" s="54"/>
      <c r="B784" s="54"/>
      <c r="C784" s="54"/>
    </row>
    <row r="785" spans="1:3" ht="15" thickBot="1" x14ac:dyDescent="0.35">
      <c r="A785" s="54"/>
      <c r="B785" s="54"/>
      <c r="C785" s="54"/>
    </row>
    <row r="786" spans="1:3" ht="15" thickBot="1" x14ac:dyDescent="0.35">
      <c r="A786" s="54"/>
      <c r="B786" s="54"/>
      <c r="C786" s="54"/>
    </row>
    <row r="787" spans="1:3" ht="15" thickBot="1" x14ac:dyDescent="0.35">
      <c r="A787" s="54"/>
      <c r="B787" s="54"/>
      <c r="C787" s="54"/>
    </row>
    <row r="788" spans="1:3" ht="15" thickBot="1" x14ac:dyDescent="0.35">
      <c r="A788" s="54"/>
      <c r="B788" s="54"/>
      <c r="C788" s="54"/>
    </row>
    <row r="789" spans="1:3" ht="15" thickBot="1" x14ac:dyDescent="0.35">
      <c r="A789" s="54"/>
      <c r="B789" s="54"/>
      <c r="C789" s="54"/>
    </row>
    <row r="790" spans="1:3" ht="15" thickBot="1" x14ac:dyDescent="0.35">
      <c r="A790" s="54"/>
      <c r="B790" s="54"/>
      <c r="C790" s="54"/>
    </row>
    <row r="791" spans="1:3" ht="15" thickBot="1" x14ac:dyDescent="0.35">
      <c r="A791" s="54"/>
      <c r="B791" s="54"/>
      <c r="C791" s="54"/>
    </row>
    <row r="792" spans="1:3" ht="15" thickBot="1" x14ac:dyDescent="0.35">
      <c r="A792" s="54"/>
      <c r="B792" s="54"/>
      <c r="C792" s="54"/>
    </row>
    <row r="793" spans="1:3" ht="15" thickBot="1" x14ac:dyDescent="0.35">
      <c r="A793" s="54"/>
      <c r="B793" s="54"/>
      <c r="C793" s="54"/>
    </row>
    <row r="794" spans="1:3" ht="15" thickBot="1" x14ac:dyDescent="0.35">
      <c r="A794" s="54"/>
      <c r="B794" s="54"/>
      <c r="C794" s="54"/>
    </row>
    <row r="795" spans="1:3" ht="15" thickBot="1" x14ac:dyDescent="0.35">
      <c r="A795" s="54"/>
      <c r="B795" s="54"/>
      <c r="C795" s="54"/>
    </row>
    <row r="796" spans="1:3" ht="15" thickBot="1" x14ac:dyDescent="0.35">
      <c r="A796" s="54"/>
      <c r="B796" s="54"/>
      <c r="C796" s="54"/>
    </row>
    <row r="797" spans="1:3" ht="15" thickBot="1" x14ac:dyDescent="0.35">
      <c r="A797" s="54"/>
      <c r="B797" s="54"/>
      <c r="C797" s="54"/>
    </row>
    <row r="798" spans="1:3" ht="15" thickBot="1" x14ac:dyDescent="0.35">
      <c r="A798" s="54"/>
      <c r="B798" s="54"/>
      <c r="C798" s="54"/>
    </row>
    <row r="799" spans="1:3" ht="15" thickBot="1" x14ac:dyDescent="0.35">
      <c r="A799" s="54"/>
      <c r="B799" s="54"/>
      <c r="C799" s="54"/>
    </row>
    <row r="800" spans="1:3" ht="15" thickBot="1" x14ac:dyDescent="0.35">
      <c r="A800" s="54"/>
      <c r="B800" s="54"/>
      <c r="C800" s="54"/>
    </row>
    <row r="801" spans="1:3" ht="15" thickBot="1" x14ac:dyDescent="0.35">
      <c r="A801" s="54"/>
      <c r="B801" s="54"/>
      <c r="C801" s="54"/>
    </row>
    <row r="802" spans="1:3" ht="15" thickBot="1" x14ac:dyDescent="0.35">
      <c r="A802" s="54"/>
      <c r="B802" s="54"/>
      <c r="C802" s="54"/>
    </row>
    <row r="803" spans="1:3" ht="15" thickBot="1" x14ac:dyDescent="0.35">
      <c r="A803" s="54"/>
      <c r="B803" s="54"/>
      <c r="C803" s="54"/>
    </row>
    <row r="804" spans="1:3" ht="15" thickBot="1" x14ac:dyDescent="0.35">
      <c r="A804" s="54"/>
      <c r="B804" s="54"/>
      <c r="C804" s="54"/>
    </row>
    <row r="805" spans="1:3" ht="15" thickBot="1" x14ac:dyDescent="0.35">
      <c r="A805" s="54"/>
      <c r="B805" s="54"/>
      <c r="C805" s="54"/>
    </row>
    <row r="806" spans="1:3" ht="15" thickBot="1" x14ac:dyDescent="0.35">
      <c r="A806" s="54"/>
      <c r="B806" s="54"/>
      <c r="C806" s="54"/>
    </row>
    <row r="807" spans="1:3" ht="15" thickBot="1" x14ac:dyDescent="0.35">
      <c r="A807" s="54"/>
      <c r="B807" s="54"/>
      <c r="C807" s="54"/>
    </row>
    <row r="808" spans="1:3" ht="15" thickBot="1" x14ac:dyDescent="0.35">
      <c r="A808" s="54"/>
      <c r="B808" s="54"/>
      <c r="C808" s="54"/>
    </row>
    <row r="809" spans="1:3" ht="15" thickBot="1" x14ac:dyDescent="0.35">
      <c r="A809" s="54"/>
      <c r="B809" s="54"/>
      <c r="C809" s="54"/>
    </row>
    <row r="810" spans="1:3" ht="15" thickBot="1" x14ac:dyDescent="0.35">
      <c r="A810" s="54"/>
      <c r="B810" s="54"/>
      <c r="C810" s="54"/>
    </row>
    <row r="811" spans="1:3" ht="15" thickBot="1" x14ac:dyDescent="0.35">
      <c r="A811" s="54"/>
      <c r="B811" s="54"/>
      <c r="C811" s="54"/>
    </row>
    <row r="812" spans="1:3" ht="15" thickBot="1" x14ac:dyDescent="0.35">
      <c r="A812" s="54"/>
      <c r="B812" s="54"/>
      <c r="C812" s="54"/>
    </row>
    <row r="813" spans="1:3" ht="15" thickBot="1" x14ac:dyDescent="0.35">
      <c r="A813" s="54"/>
      <c r="B813" s="54"/>
      <c r="C813" s="54"/>
    </row>
    <row r="814" spans="1:3" ht="15" thickBot="1" x14ac:dyDescent="0.35">
      <c r="A814" s="54"/>
      <c r="B814" s="54"/>
      <c r="C814" s="54"/>
    </row>
    <row r="815" spans="1:3" ht="15" thickBot="1" x14ac:dyDescent="0.35">
      <c r="A815" s="54"/>
      <c r="B815" s="54"/>
      <c r="C815" s="54"/>
    </row>
    <row r="816" spans="1:3" ht="15" thickBot="1" x14ac:dyDescent="0.35">
      <c r="A816" s="54"/>
      <c r="B816" s="54"/>
      <c r="C816" s="54"/>
    </row>
    <row r="817" spans="1:3" ht="15" thickBot="1" x14ac:dyDescent="0.35">
      <c r="A817" s="54"/>
      <c r="B817" s="54"/>
      <c r="C817" s="54"/>
    </row>
    <row r="818" spans="1:3" ht="15" thickBot="1" x14ac:dyDescent="0.35">
      <c r="A818" s="54"/>
      <c r="B818" s="54"/>
      <c r="C818" s="54"/>
    </row>
    <row r="819" spans="1:3" ht="15" thickBot="1" x14ac:dyDescent="0.35">
      <c r="A819" s="54"/>
      <c r="B819" s="54"/>
      <c r="C819" s="54"/>
    </row>
    <row r="820" spans="1:3" ht="15" thickBot="1" x14ac:dyDescent="0.35">
      <c r="A820" s="54"/>
      <c r="B820" s="54"/>
      <c r="C820" s="54"/>
    </row>
    <row r="821" spans="1:3" ht="15" thickBot="1" x14ac:dyDescent="0.35">
      <c r="A821" s="54"/>
      <c r="B821" s="54"/>
      <c r="C821" s="54"/>
    </row>
    <row r="822" spans="1:3" ht="15" thickBot="1" x14ac:dyDescent="0.35">
      <c r="A822" s="54"/>
      <c r="B822" s="54"/>
      <c r="C822" s="54"/>
    </row>
    <row r="823" spans="1:3" ht="15" thickBot="1" x14ac:dyDescent="0.35">
      <c r="A823" s="54"/>
      <c r="B823" s="54"/>
      <c r="C823" s="54"/>
    </row>
    <row r="824" spans="1:3" ht="15" thickBot="1" x14ac:dyDescent="0.35">
      <c r="A824" s="54"/>
      <c r="B824" s="54"/>
      <c r="C824" s="54"/>
    </row>
    <row r="825" spans="1:3" ht="15" thickBot="1" x14ac:dyDescent="0.35">
      <c r="A825" s="54"/>
      <c r="B825" s="54"/>
      <c r="C825" s="54"/>
    </row>
    <row r="826" spans="1:3" ht="15" thickBot="1" x14ac:dyDescent="0.35">
      <c r="A826" s="54"/>
      <c r="B826" s="54"/>
      <c r="C826" s="54"/>
    </row>
    <row r="827" spans="1:3" ht="15" thickBot="1" x14ac:dyDescent="0.35">
      <c r="A827" s="54"/>
      <c r="B827" s="54"/>
      <c r="C827" s="54"/>
    </row>
    <row r="828" spans="1:3" ht="15" thickBot="1" x14ac:dyDescent="0.35">
      <c r="A828" s="54"/>
      <c r="B828" s="54"/>
      <c r="C828" s="54"/>
    </row>
    <row r="829" spans="1:3" ht="15" thickBot="1" x14ac:dyDescent="0.35">
      <c r="A829" s="54"/>
      <c r="B829" s="54"/>
      <c r="C829" s="54"/>
    </row>
    <row r="830" spans="1:3" ht="15" thickBot="1" x14ac:dyDescent="0.35">
      <c r="A830" s="54"/>
      <c r="B830" s="54"/>
      <c r="C830" s="54"/>
    </row>
    <row r="831" spans="1:3" ht="15" thickBot="1" x14ac:dyDescent="0.35">
      <c r="A831" s="54"/>
      <c r="B831" s="54"/>
      <c r="C831" s="54"/>
    </row>
    <row r="832" spans="1:3" ht="15" thickBot="1" x14ac:dyDescent="0.35">
      <c r="A832" s="54"/>
      <c r="B832" s="54"/>
      <c r="C832" s="54"/>
    </row>
    <row r="833" spans="1:3" ht="15" thickBot="1" x14ac:dyDescent="0.35">
      <c r="A833" s="54"/>
      <c r="B833" s="54"/>
      <c r="C833" s="54"/>
    </row>
    <row r="834" spans="1:3" ht="15" thickBot="1" x14ac:dyDescent="0.35">
      <c r="A834" s="54"/>
      <c r="B834" s="54"/>
      <c r="C834" s="54"/>
    </row>
    <row r="835" spans="1:3" ht="15" thickBot="1" x14ac:dyDescent="0.35">
      <c r="A835" s="54"/>
      <c r="B835" s="54"/>
      <c r="C835" s="54"/>
    </row>
    <row r="836" spans="1:3" ht="15" thickBot="1" x14ac:dyDescent="0.35">
      <c r="A836" s="54"/>
      <c r="B836" s="54"/>
      <c r="C836" s="54"/>
    </row>
    <row r="837" spans="1:3" ht="15" thickBot="1" x14ac:dyDescent="0.35">
      <c r="A837" s="54"/>
      <c r="B837" s="54"/>
      <c r="C837" s="54"/>
    </row>
    <row r="838" spans="1:3" ht="15" thickBot="1" x14ac:dyDescent="0.35">
      <c r="A838" s="54"/>
      <c r="B838" s="54"/>
      <c r="C838" s="54"/>
    </row>
    <row r="839" spans="1:3" ht="15" thickBot="1" x14ac:dyDescent="0.35">
      <c r="A839" s="54"/>
      <c r="B839" s="54"/>
      <c r="C839" s="54"/>
    </row>
    <row r="840" spans="1:3" ht="15" thickBot="1" x14ac:dyDescent="0.35">
      <c r="A840" s="54"/>
      <c r="B840" s="54"/>
      <c r="C840" s="54"/>
    </row>
    <row r="841" spans="1:3" ht="15" thickBot="1" x14ac:dyDescent="0.35">
      <c r="A841" s="54"/>
      <c r="B841" s="54"/>
      <c r="C841" s="54"/>
    </row>
    <row r="842" spans="1:3" ht="15" thickBot="1" x14ac:dyDescent="0.35">
      <c r="A842" s="54"/>
      <c r="B842" s="54"/>
      <c r="C842" s="54"/>
    </row>
    <row r="843" spans="1:3" ht="15" thickBot="1" x14ac:dyDescent="0.35">
      <c r="A843" s="54"/>
      <c r="B843" s="54"/>
      <c r="C843" s="54"/>
    </row>
    <row r="844" spans="1:3" ht="15" thickBot="1" x14ac:dyDescent="0.35">
      <c r="A844" s="54"/>
      <c r="B844" s="54"/>
      <c r="C844" s="54"/>
    </row>
    <row r="845" spans="1:3" ht="15" thickBot="1" x14ac:dyDescent="0.35">
      <c r="A845" s="54"/>
      <c r="B845" s="54"/>
      <c r="C845" s="54"/>
    </row>
    <row r="846" spans="1:3" ht="15" thickBot="1" x14ac:dyDescent="0.35">
      <c r="A846" s="54"/>
      <c r="B846" s="54"/>
      <c r="C846" s="54"/>
    </row>
    <row r="847" spans="1:3" ht="15" thickBot="1" x14ac:dyDescent="0.35">
      <c r="A847" s="54"/>
      <c r="B847" s="54"/>
      <c r="C847" s="54"/>
    </row>
    <row r="848" spans="1:3" ht="15" thickBot="1" x14ac:dyDescent="0.35">
      <c r="A848" s="54"/>
      <c r="B848" s="54"/>
      <c r="C848" s="54"/>
    </row>
    <row r="849" spans="1:3" ht="15" thickBot="1" x14ac:dyDescent="0.35">
      <c r="A849" s="54"/>
      <c r="B849" s="54"/>
      <c r="C849" s="54"/>
    </row>
    <row r="850" spans="1:3" ht="15" thickBot="1" x14ac:dyDescent="0.35">
      <c r="A850" s="54"/>
      <c r="B850" s="54"/>
      <c r="C850" s="54"/>
    </row>
    <row r="851" spans="1:3" ht="15" thickBot="1" x14ac:dyDescent="0.35">
      <c r="A851" s="54"/>
      <c r="B851" s="54"/>
      <c r="C851" s="54"/>
    </row>
    <row r="852" spans="1:3" ht="15" thickBot="1" x14ac:dyDescent="0.35">
      <c r="A852" s="54"/>
      <c r="B852" s="54"/>
      <c r="C852" s="54"/>
    </row>
    <row r="853" spans="1:3" ht="15" thickBot="1" x14ac:dyDescent="0.35">
      <c r="A853" s="54"/>
      <c r="B853" s="54"/>
      <c r="C853" s="54"/>
    </row>
    <row r="854" spans="1:3" ht="15" thickBot="1" x14ac:dyDescent="0.35">
      <c r="A854" s="54"/>
      <c r="B854" s="54"/>
      <c r="C854" s="54"/>
    </row>
    <row r="855" spans="1:3" ht="15" thickBot="1" x14ac:dyDescent="0.35">
      <c r="A855" s="54"/>
      <c r="B855" s="54"/>
      <c r="C855" s="54"/>
    </row>
    <row r="856" spans="1:3" ht="15" thickBot="1" x14ac:dyDescent="0.35">
      <c r="A856" s="54"/>
      <c r="B856" s="54"/>
      <c r="C856" s="54"/>
    </row>
    <row r="857" spans="1:3" ht="15" thickBot="1" x14ac:dyDescent="0.35">
      <c r="A857" s="54"/>
      <c r="B857" s="54"/>
      <c r="C857" s="54"/>
    </row>
    <row r="858" spans="1:3" ht="15" thickBot="1" x14ac:dyDescent="0.35">
      <c r="A858" s="54"/>
      <c r="B858" s="54"/>
      <c r="C858" s="54"/>
    </row>
    <row r="859" spans="1:3" ht="15" thickBot="1" x14ac:dyDescent="0.35">
      <c r="A859" s="54"/>
      <c r="B859" s="54"/>
      <c r="C859" s="54"/>
    </row>
    <row r="860" spans="1:3" ht="15" thickBot="1" x14ac:dyDescent="0.35">
      <c r="A860" s="54"/>
      <c r="B860" s="54"/>
      <c r="C860" s="54"/>
    </row>
    <row r="861" spans="1:3" ht="15" thickBot="1" x14ac:dyDescent="0.35">
      <c r="A861" s="54"/>
      <c r="B861" s="54"/>
      <c r="C861" s="54"/>
    </row>
    <row r="862" spans="1:3" ht="15" thickBot="1" x14ac:dyDescent="0.35">
      <c r="A862" s="54"/>
      <c r="B862" s="54"/>
      <c r="C862" s="54"/>
    </row>
    <row r="863" spans="1:3" ht="15" thickBot="1" x14ac:dyDescent="0.35">
      <c r="A863" s="54"/>
      <c r="B863" s="54"/>
      <c r="C863" s="54"/>
    </row>
    <row r="864" spans="1:3" ht="15" thickBot="1" x14ac:dyDescent="0.35">
      <c r="A864" s="54"/>
      <c r="B864" s="54"/>
      <c r="C864" s="54"/>
    </row>
    <row r="865" spans="1:3" ht="15" thickBot="1" x14ac:dyDescent="0.35">
      <c r="A865" s="54"/>
      <c r="B865" s="54"/>
      <c r="C865" s="54"/>
    </row>
    <row r="866" spans="1:3" ht="15" thickBot="1" x14ac:dyDescent="0.35">
      <c r="A866" s="54"/>
      <c r="B866" s="54"/>
      <c r="C866" s="54"/>
    </row>
    <row r="867" spans="1:3" ht="15" thickBot="1" x14ac:dyDescent="0.35">
      <c r="A867" s="54"/>
      <c r="B867" s="54"/>
      <c r="C867" s="54"/>
    </row>
    <row r="868" spans="1:3" ht="15" thickBot="1" x14ac:dyDescent="0.35">
      <c r="A868" s="54"/>
      <c r="B868" s="54"/>
      <c r="C868" s="54"/>
    </row>
    <row r="869" spans="1:3" ht="15" thickBot="1" x14ac:dyDescent="0.35">
      <c r="A869" s="54"/>
      <c r="B869" s="54"/>
      <c r="C869" s="54"/>
    </row>
    <row r="870" spans="1:3" ht="15" thickBot="1" x14ac:dyDescent="0.35">
      <c r="A870" s="54"/>
      <c r="B870" s="54"/>
      <c r="C870" s="54"/>
    </row>
    <row r="871" spans="1:3" ht="15" thickBot="1" x14ac:dyDescent="0.35">
      <c r="A871" s="54"/>
      <c r="B871" s="54"/>
      <c r="C871" s="54"/>
    </row>
    <row r="872" spans="1:3" ht="15" thickBot="1" x14ac:dyDescent="0.35">
      <c r="A872" s="54"/>
      <c r="B872" s="54"/>
      <c r="C872" s="54"/>
    </row>
    <row r="873" spans="1:3" ht="15" thickBot="1" x14ac:dyDescent="0.35">
      <c r="A873" s="54"/>
      <c r="B873" s="54"/>
      <c r="C873" s="54"/>
    </row>
    <row r="874" spans="1:3" ht="15" thickBot="1" x14ac:dyDescent="0.35">
      <c r="A874" s="54"/>
      <c r="B874" s="54"/>
      <c r="C874" s="54"/>
    </row>
    <row r="875" spans="1:3" ht="15" thickBot="1" x14ac:dyDescent="0.35">
      <c r="A875" s="54"/>
      <c r="B875" s="54"/>
      <c r="C875" s="54"/>
    </row>
    <row r="876" spans="1:3" ht="15" thickBot="1" x14ac:dyDescent="0.35">
      <c r="A876" s="54"/>
      <c r="B876" s="54"/>
      <c r="C876" s="54"/>
    </row>
    <row r="877" spans="1:3" ht="15" thickBot="1" x14ac:dyDescent="0.35">
      <c r="A877" s="54"/>
      <c r="B877" s="54"/>
      <c r="C877" s="54"/>
    </row>
    <row r="878" spans="1:3" ht="15" thickBot="1" x14ac:dyDescent="0.35">
      <c r="A878" s="54"/>
      <c r="B878" s="54"/>
      <c r="C878" s="54"/>
    </row>
    <row r="879" spans="1:3" ht="15" thickBot="1" x14ac:dyDescent="0.35">
      <c r="A879" s="54"/>
      <c r="B879" s="54"/>
      <c r="C879" s="54"/>
    </row>
    <row r="880" spans="1:3" ht="15" thickBot="1" x14ac:dyDescent="0.35">
      <c r="A880" s="54"/>
      <c r="B880" s="54"/>
      <c r="C880" s="54"/>
    </row>
    <row r="881" spans="1:3" ht="15" thickBot="1" x14ac:dyDescent="0.35">
      <c r="A881" s="54"/>
      <c r="B881" s="54"/>
      <c r="C881" s="54"/>
    </row>
    <row r="882" spans="1:3" ht="15" thickBot="1" x14ac:dyDescent="0.35">
      <c r="A882" s="54"/>
      <c r="B882" s="54"/>
      <c r="C882" s="54"/>
    </row>
    <row r="883" spans="1:3" ht="15" thickBot="1" x14ac:dyDescent="0.35">
      <c r="A883" s="54"/>
      <c r="B883" s="54"/>
      <c r="C883" s="54"/>
    </row>
    <row r="884" spans="1:3" ht="15" thickBot="1" x14ac:dyDescent="0.35">
      <c r="A884" s="54"/>
      <c r="B884" s="54"/>
      <c r="C884" s="54"/>
    </row>
    <row r="885" spans="1:3" ht="15" thickBot="1" x14ac:dyDescent="0.35">
      <c r="A885" s="54"/>
      <c r="B885" s="54"/>
      <c r="C885" s="54"/>
    </row>
    <row r="886" spans="1:3" ht="15" thickBot="1" x14ac:dyDescent="0.35">
      <c r="A886" s="54"/>
      <c r="B886" s="54"/>
      <c r="C886" s="54"/>
    </row>
    <row r="887" spans="1:3" ht="15" thickBot="1" x14ac:dyDescent="0.35">
      <c r="A887" s="54"/>
      <c r="B887" s="54"/>
      <c r="C887" s="54"/>
    </row>
    <row r="888" spans="1:3" ht="15" thickBot="1" x14ac:dyDescent="0.35">
      <c r="A888" s="54"/>
      <c r="B888" s="54"/>
      <c r="C888" s="54"/>
    </row>
    <row r="889" spans="1:3" ht="15" thickBot="1" x14ac:dyDescent="0.35">
      <c r="A889" s="54"/>
      <c r="B889" s="54"/>
      <c r="C889" s="54"/>
    </row>
    <row r="890" spans="1:3" ht="15" thickBot="1" x14ac:dyDescent="0.35">
      <c r="A890" s="54"/>
      <c r="B890" s="54"/>
      <c r="C890" s="54"/>
    </row>
    <row r="891" spans="1:3" ht="15" thickBot="1" x14ac:dyDescent="0.35">
      <c r="A891" s="54"/>
      <c r="B891" s="54"/>
      <c r="C891" s="54"/>
    </row>
    <row r="892" spans="1:3" ht="15" thickBot="1" x14ac:dyDescent="0.35">
      <c r="A892" s="54"/>
      <c r="B892" s="54"/>
      <c r="C892" s="54"/>
    </row>
    <row r="893" spans="1:3" ht="15" thickBot="1" x14ac:dyDescent="0.35">
      <c r="A893" s="54"/>
      <c r="B893" s="54"/>
      <c r="C893" s="54"/>
    </row>
    <row r="894" spans="1:3" ht="15" thickBot="1" x14ac:dyDescent="0.35">
      <c r="A894" s="54"/>
      <c r="B894" s="54"/>
      <c r="C894" s="54"/>
    </row>
    <row r="895" spans="1:3" ht="15" thickBot="1" x14ac:dyDescent="0.35">
      <c r="A895" s="54"/>
      <c r="B895" s="54"/>
      <c r="C895" s="54"/>
    </row>
    <row r="896" spans="1:3" ht="15" thickBot="1" x14ac:dyDescent="0.35">
      <c r="A896" s="54"/>
      <c r="B896" s="54"/>
      <c r="C896" s="54"/>
    </row>
    <row r="897" spans="1:3" ht="15" thickBot="1" x14ac:dyDescent="0.35">
      <c r="A897" s="54"/>
      <c r="B897" s="54"/>
      <c r="C897" s="54"/>
    </row>
    <row r="898" spans="1:3" ht="15" thickBot="1" x14ac:dyDescent="0.35">
      <c r="A898" s="54"/>
      <c r="B898" s="54"/>
      <c r="C898" s="54"/>
    </row>
    <row r="899" spans="1:3" ht="15" thickBot="1" x14ac:dyDescent="0.35">
      <c r="A899" s="54"/>
      <c r="B899" s="54"/>
      <c r="C899" s="54"/>
    </row>
    <row r="900" spans="1:3" ht="15" thickBot="1" x14ac:dyDescent="0.35">
      <c r="A900" s="54"/>
      <c r="B900" s="54"/>
      <c r="C900" s="54"/>
    </row>
    <row r="901" spans="1:3" ht="15" thickBot="1" x14ac:dyDescent="0.35">
      <c r="A901" s="54"/>
      <c r="B901" s="54"/>
      <c r="C901" s="54"/>
    </row>
    <row r="902" spans="1:3" ht="15" thickBot="1" x14ac:dyDescent="0.35">
      <c r="A902" s="54"/>
      <c r="B902" s="54"/>
      <c r="C902" s="54"/>
    </row>
    <row r="903" spans="1:3" ht="15" thickBot="1" x14ac:dyDescent="0.35">
      <c r="A903" s="54"/>
      <c r="B903" s="54"/>
      <c r="C903" s="54"/>
    </row>
    <row r="904" spans="1:3" ht="15" thickBot="1" x14ac:dyDescent="0.35">
      <c r="A904" s="54"/>
      <c r="B904" s="54"/>
      <c r="C904" s="54"/>
    </row>
    <row r="905" spans="1:3" ht="15" thickBot="1" x14ac:dyDescent="0.35">
      <c r="A905" s="54"/>
      <c r="B905" s="54"/>
      <c r="C905" s="54"/>
    </row>
    <row r="906" spans="1:3" ht="15" thickBot="1" x14ac:dyDescent="0.35">
      <c r="A906" s="54"/>
      <c r="B906" s="54"/>
      <c r="C906" s="54"/>
    </row>
    <row r="907" spans="1:3" ht="15" thickBot="1" x14ac:dyDescent="0.35">
      <c r="A907" s="54"/>
      <c r="B907" s="54"/>
      <c r="C907" s="54"/>
    </row>
    <row r="908" spans="1:3" ht="15" thickBot="1" x14ac:dyDescent="0.35">
      <c r="A908" s="54"/>
      <c r="B908" s="54"/>
      <c r="C908" s="54"/>
    </row>
    <row r="909" spans="1:3" ht="15" thickBot="1" x14ac:dyDescent="0.35">
      <c r="A909" s="54"/>
      <c r="B909" s="54"/>
      <c r="C909" s="54"/>
    </row>
    <row r="910" spans="1:3" ht="15" thickBot="1" x14ac:dyDescent="0.35">
      <c r="A910" s="54"/>
      <c r="B910" s="54"/>
      <c r="C910" s="54"/>
    </row>
    <row r="911" spans="1:3" ht="15" thickBot="1" x14ac:dyDescent="0.35">
      <c r="A911" s="54"/>
      <c r="B911" s="54"/>
      <c r="C911" s="54"/>
    </row>
    <row r="912" spans="1:3" ht="15" thickBot="1" x14ac:dyDescent="0.35">
      <c r="A912" s="54"/>
      <c r="B912" s="54"/>
      <c r="C912" s="54"/>
    </row>
    <row r="913" spans="1:3" ht="15" thickBot="1" x14ac:dyDescent="0.35">
      <c r="A913" s="54"/>
      <c r="B913" s="54"/>
      <c r="C913" s="54"/>
    </row>
    <row r="914" spans="1:3" ht="15" thickBot="1" x14ac:dyDescent="0.35">
      <c r="A914" s="54"/>
      <c r="B914" s="54"/>
      <c r="C914" s="54"/>
    </row>
    <row r="915" spans="1:3" ht="15" thickBot="1" x14ac:dyDescent="0.35">
      <c r="A915" s="54"/>
      <c r="B915" s="54"/>
      <c r="C915" s="54"/>
    </row>
    <row r="916" spans="1:3" ht="15" thickBot="1" x14ac:dyDescent="0.35">
      <c r="A916" s="54"/>
      <c r="B916" s="54"/>
      <c r="C916" s="54"/>
    </row>
    <row r="917" spans="1:3" ht="15" thickBot="1" x14ac:dyDescent="0.35">
      <c r="A917" s="54"/>
      <c r="B917" s="54"/>
      <c r="C917" s="54"/>
    </row>
    <row r="918" spans="1:3" ht="15" thickBot="1" x14ac:dyDescent="0.35">
      <c r="A918" s="54"/>
      <c r="B918" s="54"/>
      <c r="C918" s="54"/>
    </row>
    <row r="919" spans="1:3" ht="15" thickBot="1" x14ac:dyDescent="0.35">
      <c r="A919" s="54"/>
      <c r="B919" s="54"/>
      <c r="C919" s="54"/>
    </row>
    <row r="920" spans="1:3" ht="15" thickBot="1" x14ac:dyDescent="0.35">
      <c r="A920" s="54"/>
      <c r="B920" s="54"/>
      <c r="C920" s="54"/>
    </row>
    <row r="921" spans="1:3" ht="15" thickBot="1" x14ac:dyDescent="0.35">
      <c r="A921" s="54"/>
      <c r="B921" s="54"/>
      <c r="C921" s="54"/>
    </row>
    <row r="922" spans="1:3" ht="15" thickBot="1" x14ac:dyDescent="0.35">
      <c r="A922" s="54"/>
      <c r="B922" s="54"/>
      <c r="C922" s="54"/>
    </row>
    <row r="923" spans="1:3" ht="15" thickBot="1" x14ac:dyDescent="0.35">
      <c r="A923" s="54"/>
      <c r="B923" s="54"/>
      <c r="C923" s="54"/>
    </row>
    <row r="924" spans="1:3" ht="15" thickBot="1" x14ac:dyDescent="0.35">
      <c r="A924" s="54"/>
      <c r="B924" s="54"/>
      <c r="C924" s="54"/>
    </row>
    <row r="925" spans="1:3" ht="15" thickBot="1" x14ac:dyDescent="0.35">
      <c r="A925" s="54"/>
      <c r="B925" s="54"/>
      <c r="C925" s="54"/>
    </row>
    <row r="926" spans="1:3" ht="15" thickBot="1" x14ac:dyDescent="0.35">
      <c r="A926" s="54"/>
      <c r="B926" s="54"/>
      <c r="C926" s="54"/>
    </row>
    <row r="927" spans="1:3" ht="15" thickBot="1" x14ac:dyDescent="0.35">
      <c r="A927" s="54"/>
      <c r="B927" s="54"/>
      <c r="C927" s="54"/>
    </row>
    <row r="928" spans="1:3" ht="15" thickBot="1" x14ac:dyDescent="0.35">
      <c r="A928" s="54"/>
      <c r="B928" s="54"/>
      <c r="C928" s="54"/>
    </row>
    <row r="929" spans="1:3" ht="15" thickBot="1" x14ac:dyDescent="0.35">
      <c r="A929" s="54"/>
      <c r="B929" s="54"/>
      <c r="C929" s="54"/>
    </row>
    <row r="930" spans="1:3" ht="15" thickBot="1" x14ac:dyDescent="0.35">
      <c r="A930" s="54"/>
      <c r="B930" s="54"/>
      <c r="C930" s="54"/>
    </row>
    <row r="931" spans="1:3" ht="15" thickBot="1" x14ac:dyDescent="0.35">
      <c r="A931" s="54"/>
      <c r="B931" s="54"/>
      <c r="C931" s="54"/>
    </row>
    <row r="932" spans="1:3" ht="15" thickBot="1" x14ac:dyDescent="0.35">
      <c r="A932" s="54"/>
      <c r="B932" s="54"/>
      <c r="C932" s="54"/>
    </row>
    <row r="933" spans="1:3" ht="15" thickBot="1" x14ac:dyDescent="0.35">
      <c r="A933" s="54"/>
      <c r="B933" s="54"/>
      <c r="C933" s="54"/>
    </row>
    <row r="934" spans="1:3" ht="15" thickBot="1" x14ac:dyDescent="0.35">
      <c r="A934" s="54"/>
      <c r="B934" s="54"/>
      <c r="C934" s="54"/>
    </row>
    <row r="935" spans="1:3" ht="15" thickBot="1" x14ac:dyDescent="0.35">
      <c r="A935" s="54"/>
      <c r="B935" s="54"/>
      <c r="C935" s="54"/>
    </row>
    <row r="936" spans="1:3" ht="15" thickBot="1" x14ac:dyDescent="0.35">
      <c r="A936" s="54"/>
      <c r="B936" s="54"/>
      <c r="C936" s="54"/>
    </row>
    <row r="937" spans="1:3" ht="15" thickBot="1" x14ac:dyDescent="0.35">
      <c r="A937" s="54"/>
      <c r="B937" s="54"/>
      <c r="C937" s="54"/>
    </row>
    <row r="938" spans="1:3" ht="15" thickBot="1" x14ac:dyDescent="0.35">
      <c r="A938" s="54"/>
      <c r="B938" s="54"/>
      <c r="C938" s="54"/>
    </row>
    <row r="939" spans="1:3" ht="15" thickBot="1" x14ac:dyDescent="0.35">
      <c r="A939" s="54"/>
      <c r="B939" s="54"/>
      <c r="C939" s="54"/>
    </row>
    <row r="940" spans="1:3" ht="15" thickBot="1" x14ac:dyDescent="0.35">
      <c r="A940" s="54"/>
      <c r="B940" s="54"/>
      <c r="C940" s="54"/>
    </row>
    <row r="941" spans="1:3" ht="15" thickBot="1" x14ac:dyDescent="0.35">
      <c r="A941" s="54"/>
      <c r="B941" s="54"/>
      <c r="C941" s="54"/>
    </row>
    <row r="942" spans="1:3" ht="15" thickBot="1" x14ac:dyDescent="0.35">
      <c r="A942" s="54"/>
      <c r="B942" s="54"/>
      <c r="C942" s="54"/>
    </row>
    <row r="943" spans="1:3" ht="15" thickBot="1" x14ac:dyDescent="0.35">
      <c r="A943" s="54"/>
      <c r="B943" s="54"/>
      <c r="C943" s="54"/>
    </row>
    <row r="944" spans="1:3" ht="15" thickBot="1" x14ac:dyDescent="0.35">
      <c r="A944" s="54"/>
      <c r="B944" s="54"/>
      <c r="C944" s="54"/>
    </row>
    <row r="945" spans="1:3" ht="15" thickBot="1" x14ac:dyDescent="0.35">
      <c r="A945" s="54"/>
      <c r="B945" s="54"/>
      <c r="C945" s="54"/>
    </row>
    <row r="946" spans="1:3" ht="15" thickBot="1" x14ac:dyDescent="0.35">
      <c r="A946" s="54"/>
      <c r="B946" s="54"/>
      <c r="C946" s="54"/>
    </row>
    <row r="947" spans="1:3" ht="15" thickBot="1" x14ac:dyDescent="0.35">
      <c r="A947" s="54"/>
      <c r="B947" s="54"/>
      <c r="C947" s="54"/>
    </row>
    <row r="948" spans="1:3" ht="15" thickBot="1" x14ac:dyDescent="0.35">
      <c r="A948" s="54"/>
      <c r="B948" s="54"/>
      <c r="C948" s="54"/>
    </row>
    <row r="949" spans="1:3" ht="15" thickBot="1" x14ac:dyDescent="0.35">
      <c r="A949" s="54"/>
      <c r="B949" s="54"/>
      <c r="C949" s="54"/>
    </row>
    <row r="950" spans="1:3" ht="15" thickBot="1" x14ac:dyDescent="0.35">
      <c r="A950" s="54"/>
      <c r="B950" s="54"/>
      <c r="C950" s="54"/>
    </row>
    <row r="951" spans="1:3" ht="15" thickBot="1" x14ac:dyDescent="0.35">
      <c r="A951" s="54"/>
      <c r="B951" s="54"/>
      <c r="C951" s="54"/>
    </row>
    <row r="952" spans="1:3" ht="15" thickBot="1" x14ac:dyDescent="0.35">
      <c r="A952" s="54"/>
      <c r="B952" s="54"/>
      <c r="C952" s="54"/>
    </row>
    <row r="953" spans="1:3" ht="15" thickBot="1" x14ac:dyDescent="0.35">
      <c r="A953" s="54"/>
      <c r="B953" s="54"/>
      <c r="C953" s="54"/>
    </row>
    <row r="954" spans="1:3" ht="15" thickBot="1" x14ac:dyDescent="0.35">
      <c r="A954" s="54"/>
      <c r="B954" s="54"/>
      <c r="C954" s="54"/>
    </row>
    <row r="955" spans="1:3" ht="15" thickBot="1" x14ac:dyDescent="0.35">
      <c r="A955" s="54"/>
      <c r="B955" s="54"/>
      <c r="C955" s="54"/>
    </row>
    <row r="956" spans="1:3" ht="15" thickBot="1" x14ac:dyDescent="0.35">
      <c r="A956" s="54"/>
      <c r="B956" s="54"/>
      <c r="C956" s="54"/>
    </row>
    <row r="957" spans="1:3" ht="15" thickBot="1" x14ac:dyDescent="0.35">
      <c r="A957" s="54"/>
      <c r="B957" s="54"/>
      <c r="C957" s="54"/>
    </row>
    <row r="958" spans="1:3" ht="15" thickBot="1" x14ac:dyDescent="0.35">
      <c r="A958" s="54"/>
      <c r="B958" s="54"/>
      <c r="C958" s="54"/>
    </row>
    <row r="959" spans="1:3" ht="15" thickBot="1" x14ac:dyDescent="0.35">
      <c r="A959" s="54"/>
      <c r="B959" s="54"/>
      <c r="C959" s="54"/>
    </row>
    <row r="960" spans="1:3" ht="15" thickBot="1" x14ac:dyDescent="0.35">
      <c r="A960" s="54"/>
      <c r="B960" s="54"/>
      <c r="C960" s="54"/>
    </row>
    <row r="961" spans="1:3" ht="15" thickBot="1" x14ac:dyDescent="0.35">
      <c r="A961" s="54"/>
      <c r="B961" s="54"/>
      <c r="C961" s="54"/>
    </row>
    <row r="962" spans="1:3" ht="15" thickBot="1" x14ac:dyDescent="0.35">
      <c r="A962" s="54"/>
      <c r="B962" s="54"/>
      <c r="C962" s="54"/>
    </row>
    <row r="963" spans="1:3" ht="15" thickBot="1" x14ac:dyDescent="0.35">
      <c r="A963" s="54"/>
      <c r="B963" s="54"/>
      <c r="C963" s="54"/>
    </row>
    <row r="964" spans="1:3" ht="15" thickBot="1" x14ac:dyDescent="0.35">
      <c r="A964" s="54"/>
      <c r="B964" s="54"/>
      <c r="C964" s="54"/>
    </row>
    <row r="965" spans="1:3" ht="15" thickBot="1" x14ac:dyDescent="0.35">
      <c r="A965" s="54"/>
      <c r="B965" s="54"/>
      <c r="C965" s="54"/>
    </row>
    <row r="966" spans="1:3" ht="15" thickBot="1" x14ac:dyDescent="0.35">
      <c r="A966" s="54"/>
      <c r="B966" s="54"/>
      <c r="C966" s="54"/>
    </row>
    <row r="967" spans="1:3" ht="15" thickBot="1" x14ac:dyDescent="0.35">
      <c r="A967" s="54"/>
      <c r="B967" s="54"/>
      <c r="C967" s="54"/>
    </row>
    <row r="968" spans="1:3" ht="15" thickBot="1" x14ac:dyDescent="0.35">
      <c r="A968" s="54"/>
      <c r="B968" s="54"/>
      <c r="C968" s="54"/>
    </row>
    <row r="969" spans="1:3" ht="15" thickBot="1" x14ac:dyDescent="0.35">
      <c r="A969" s="54"/>
      <c r="B969" s="54"/>
      <c r="C969" s="54"/>
    </row>
    <row r="970" spans="1:3" ht="15" thickBot="1" x14ac:dyDescent="0.35">
      <c r="A970" s="54"/>
      <c r="B970" s="54"/>
      <c r="C970" s="54"/>
    </row>
    <row r="971" spans="1:3" ht="15" thickBot="1" x14ac:dyDescent="0.35">
      <c r="A971" s="54"/>
      <c r="B971" s="54"/>
      <c r="C971" s="54"/>
    </row>
    <row r="972" spans="1:3" ht="15" thickBot="1" x14ac:dyDescent="0.35">
      <c r="A972" s="54"/>
      <c r="B972" s="54"/>
      <c r="C972" s="54"/>
    </row>
    <row r="973" spans="1:3" ht="15" thickBot="1" x14ac:dyDescent="0.35">
      <c r="A973" s="54"/>
      <c r="B973" s="54"/>
      <c r="C973" s="54"/>
    </row>
    <row r="974" spans="1:3" ht="15" thickBot="1" x14ac:dyDescent="0.35">
      <c r="A974" s="54"/>
      <c r="B974" s="54"/>
      <c r="C974" s="54"/>
    </row>
    <row r="975" spans="1:3" ht="15" thickBot="1" x14ac:dyDescent="0.35">
      <c r="A975" s="54"/>
      <c r="B975" s="54"/>
      <c r="C975" s="54"/>
    </row>
    <row r="976" spans="1:3" ht="15" thickBot="1" x14ac:dyDescent="0.35">
      <c r="A976" s="54"/>
      <c r="B976" s="54"/>
      <c r="C976" s="54"/>
    </row>
    <row r="977" spans="1:3" ht="15" thickBot="1" x14ac:dyDescent="0.35">
      <c r="A977" s="54"/>
      <c r="B977" s="54"/>
      <c r="C977" s="54"/>
    </row>
    <row r="978" spans="1:3" ht="15" thickBot="1" x14ac:dyDescent="0.35">
      <c r="A978" s="54"/>
      <c r="B978" s="54"/>
      <c r="C978" s="54"/>
    </row>
    <row r="979" spans="1:3" ht="15" thickBot="1" x14ac:dyDescent="0.35">
      <c r="A979" s="54"/>
      <c r="B979" s="54"/>
      <c r="C979" s="54"/>
    </row>
    <row r="980" spans="1:3" ht="15" thickBot="1" x14ac:dyDescent="0.35">
      <c r="A980" s="54"/>
      <c r="B980" s="54"/>
      <c r="C980" s="54"/>
    </row>
    <row r="981" spans="1:3" ht="15" thickBot="1" x14ac:dyDescent="0.35">
      <c r="A981" s="54"/>
      <c r="B981" s="54"/>
      <c r="C981" s="54"/>
    </row>
    <row r="982" spans="1:3" ht="15" thickBot="1" x14ac:dyDescent="0.35">
      <c r="A982" s="54"/>
      <c r="B982" s="54"/>
      <c r="C982" s="54"/>
    </row>
    <row r="983" spans="1:3" ht="15" thickBot="1" x14ac:dyDescent="0.35">
      <c r="A983" s="54"/>
      <c r="B983" s="54"/>
      <c r="C983" s="54"/>
    </row>
    <row r="984" spans="1:3" ht="15" thickBot="1" x14ac:dyDescent="0.35">
      <c r="A984" s="54"/>
      <c r="B984" s="54"/>
      <c r="C984" s="54"/>
    </row>
    <row r="985" spans="1:3" ht="15" thickBot="1" x14ac:dyDescent="0.35">
      <c r="A985" s="54"/>
      <c r="B985" s="54"/>
      <c r="C985" s="54"/>
    </row>
    <row r="986" spans="1:3" ht="15" thickBot="1" x14ac:dyDescent="0.35">
      <c r="A986" s="54"/>
      <c r="B986" s="54"/>
      <c r="C986" s="54"/>
    </row>
    <row r="987" spans="1:3" ht="15" thickBot="1" x14ac:dyDescent="0.35">
      <c r="A987" s="54"/>
      <c r="B987" s="54"/>
      <c r="C987" s="54"/>
    </row>
    <row r="988" spans="1:3" ht="15" thickBot="1" x14ac:dyDescent="0.35">
      <c r="A988" s="54"/>
      <c r="B988" s="54"/>
      <c r="C988" s="54"/>
    </row>
    <row r="989" spans="1:3" ht="15" thickBot="1" x14ac:dyDescent="0.35">
      <c r="A989" s="54"/>
      <c r="B989" s="54"/>
      <c r="C989" s="54"/>
    </row>
    <row r="990" spans="1:3" ht="15" thickBot="1" x14ac:dyDescent="0.35">
      <c r="A990" s="54"/>
      <c r="B990" s="54"/>
      <c r="C990" s="54"/>
    </row>
    <row r="991" spans="1:3" ht="15" thickBot="1" x14ac:dyDescent="0.35">
      <c r="A991" s="54"/>
      <c r="B991" s="54"/>
      <c r="C991" s="54"/>
    </row>
    <row r="992" spans="1:3" ht="15" thickBot="1" x14ac:dyDescent="0.35">
      <c r="A992" s="54"/>
      <c r="B992" s="54"/>
      <c r="C992" s="54"/>
    </row>
    <row r="993" spans="1:3" ht="15" thickBot="1" x14ac:dyDescent="0.35">
      <c r="A993" s="54"/>
      <c r="B993" s="54"/>
      <c r="C993" s="54"/>
    </row>
    <row r="994" spans="1:3" ht="15" thickBot="1" x14ac:dyDescent="0.35">
      <c r="A994" s="54"/>
      <c r="B994" s="54"/>
      <c r="C994" s="54"/>
    </row>
    <row r="995" spans="1:3" ht="15" thickBot="1" x14ac:dyDescent="0.35">
      <c r="A995" s="54"/>
      <c r="B995" s="54"/>
      <c r="C995" s="54"/>
    </row>
    <row r="996" spans="1:3" ht="15" thickBot="1" x14ac:dyDescent="0.35">
      <c r="A996" s="54"/>
      <c r="B996" s="54"/>
      <c r="C996" s="54"/>
    </row>
    <row r="997" spans="1:3" ht="15" thickBot="1" x14ac:dyDescent="0.35">
      <c r="A997" s="54"/>
      <c r="B997" s="54"/>
      <c r="C997" s="54"/>
    </row>
    <row r="998" spans="1:3" ht="15" thickBot="1" x14ac:dyDescent="0.35">
      <c r="A998" s="54"/>
      <c r="B998" s="54"/>
      <c r="C998" s="54"/>
    </row>
    <row r="999" spans="1:3" ht="15" thickBot="1" x14ac:dyDescent="0.35">
      <c r="A999" s="54"/>
      <c r="B999" s="54"/>
      <c r="C999" s="54"/>
    </row>
    <row r="1000" spans="1:3" ht="15" thickBot="1" x14ac:dyDescent="0.35">
      <c r="A1000" s="54"/>
      <c r="B1000" s="54"/>
      <c r="C1000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F507-2B4F-4684-9771-A011AC8B3433}">
  <dimension ref="B2:M19"/>
  <sheetViews>
    <sheetView zoomScale="98" zoomScaleNormal="98" workbookViewId="0">
      <selection activeCell="G16" sqref="G16:G17"/>
    </sheetView>
  </sheetViews>
  <sheetFormatPr defaultRowHeight="14.4" x14ac:dyDescent="0.3"/>
  <cols>
    <col min="1" max="3" width="8.88671875" style="6"/>
    <col min="4" max="4" width="19.6640625" style="6" customWidth="1"/>
    <col min="5" max="5" width="21.77734375" style="6" bestFit="1" customWidth="1"/>
    <col min="6" max="16384" width="8.88671875" style="6"/>
  </cols>
  <sheetData>
    <row r="2" spans="2:13" ht="14.4" customHeight="1" x14ac:dyDescent="0.3">
      <c r="B2" s="69" t="s">
        <v>42</v>
      </c>
      <c r="C2" s="69"/>
      <c r="D2" s="69"/>
      <c r="E2" s="69"/>
      <c r="F2" s="69"/>
      <c r="G2" s="69"/>
      <c r="H2" s="62"/>
      <c r="I2" s="62"/>
      <c r="J2" s="62"/>
      <c r="K2" s="62"/>
      <c r="L2" s="62"/>
      <c r="M2" s="62"/>
    </row>
    <row r="3" spans="2:13" ht="14.4" customHeight="1" x14ac:dyDescent="0.3">
      <c r="B3" s="69"/>
      <c r="C3" s="69"/>
      <c r="D3" s="69"/>
      <c r="E3" s="69"/>
      <c r="F3" s="69"/>
      <c r="G3" s="69"/>
      <c r="H3" s="62"/>
      <c r="I3" s="62"/>
      <c r="J3" s="62"/>
      <c r="K3" s="62"/>
      <c r="L3" s="62"/>
      <c r="M3" s="62"/>
    </row>
    <row r="6" spans="2:13" x14ac:dyDescent="0.3">
      <c r="E6" s="71" t="s">
        <v>43</v>
      </c>
      <c r="F6" s="71"/>
      <c r="G6" s="71"/>
    </row>
    <row r="7" spans="2:13" x14ac:dyDescent="0.3">
      <c r="E7" s="50"/>
      <c r="F7" s="51">
        <v>44256</v>
      </c>
      <c r="G7" s="51">
        <v>43891</v>
      </c>
    </row>
    <row r="8" spans="2:13" x14ac:dyDescent="0.3">
      <c r="E8" s="52" t="s">
        <v>22</v>
      </c>
      <c r="F8" s="53">
        <v>131.91</v>
      </c>
      <c r="G8" s="53">
        <v>219.46</v>
      </c>
    </row>
    <row r="9" spans="2:13" ht="27.6" x14ac:dyDescent="0.3">
      <c r="E9" s="52" t="s">
        <v>23</v>
      </c>
      <c r="F9" s="53">
        <v>4.8600000000000003</v>
      </c>
      <c r="G9" s="53">
        <v>47.05</v>
      </c>
    </row>
    <row r="10" spans="2:13" x14ac:dyDescent="0.3">
      <c r="E10" s="52" t="s">
        <v>24</v>
      </c>
      <c r="F10" s="53">
        <v>191.5</v>
      </c>
      <c r="G10" s="53">
        <v>142.69999999999999</v>
      </c>
    </row>
    <row r="11" spans="2:13" x14ac:dyDescent="0.3">
      <c r="E11" s="52" t="s">
        <v>25</v>
      </c>
      <c r="F11" s="53">
        <v>142.66</v>
      </c>
      <c r="G11" s="53">
        <v>120.42</v>
      </c>
    </row>
    <row r="12" spans="2:13" x14ac:dyDescent="0.3">
      <c r="E12" s="11"/>
      <c r="F12" s="11"/>
      <c r="G12" s="11"/>
    </row>
    <row r="13" spans="2:13" ht="27.6" customHeight="1" x14ac:dyDescent="0.3">
      <c r="B13" s="68" t="s">
        <v>44</v>
      </c>
      <c r="C13" s="68"/>
      <c r="D13" s="68"/>
      <c r="E13" s="52" t="s">
        <v>21</v>
      </c>
      <c r="F13" s="50">
        <f>SUM(F8:F11)</f>
        <v>470.92999999999995</v>
      </c>
      <c r="G13" s="50">
        <f>SUM(G8:G11)</f>
        <v>529.63</v>
      </c>
    </row>
    <row r="14" spans="2:13" x14ac:dyDescent="0.3">
      <c r="E14" s="11"/>
      <c r="F14" s="11"/>
      <c r="G14" s="11"/>
    </row>
    <row r="15" spans="2:13" ht="28.8" x14ac:dyDescent="0.3">
      <c r="E15" s="50" t="s">
        <v>26</v>
      </c>
      <c r="F15" s="50">
        <f>AVERAGE(F13:G13)</f>
        <v>500.28</v>
      </c>
      <c r="G15" s="11" t="s">
        <v>501</v>
      </c>
    </row>
    <row r="16" spans="2:13" x14ac:dyDescent="0.3">
      <c r="E16" s="70" t="s">
        <v>39</v>
      </c>
      <c r="F16" s="70"/>
      <c r="G16" s="70">
        <v>15.72</v>
      </c>
    </row>
    <row r="17" spans="2:7" x14ac:dyDescent="0.3">
      <c r="E17" s="70"/>
      <c r="F17" s="70"/>
      <c r="G17" s="70"/>
    </row>
    <row r="19" spans="2:7" ht="34.799999999999997" customHeight="1" x14ac:dyDescent="0.3">
      <c r="B19" s="68" t="s">
        <v>45</v>
      </c>
      <c r="C19" s="68"/>
      <c r="D19" s="68"/>
      <c r="E19" s="8" t="s">
        <v>42</v>
      </c>
      <c r="F19" s="9">
        <f>G16/F15</f>
        <v>3.1422403454065724E-2</v>
      </c>
    </row>
  </sheetData>
  <mergeCells count="6">
    <mergeCell ref="B19:D19"/>
    <mergeCell ref="B2:G3"/>
    <mergeCell ref="E16:F17"/>
    <mergeCell ref="G16:G17"/>
    <mergeCell ref="E6:G6"/>
    <mergeCell ref="B13:D1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"/>
  <sheetViews>
    <sheetView workbookViewId="0">
      <selection activeCell="K9" sqref="K9"/>
    </sheetView>
  </sheetViews>
  <sheetFormatPr defaultRowHeight="14.4" x14ac:dyDescent="0.3"/>
  <cols>
    <col min="1" max="2" width="8.88671875" style="6"/>
    <col min="3" max="3" width="5.5546875" style="6" customWidth="1"/>
    <col min="4" max="4" width="21" style="6" customWidth="1"/>
    <col min="5" max="5" width="20" style="6" customWidth="1"/>
    <col min="6" max="6" width="20" style="6" bestFit="1" customWidth="1"/>
    <col min="7" max="7" width="4.21875" style="6" customWidth="1"/>
    <col min="8" max="8" width="14.77734375" style="6" customWidth="1"/>
    <col min="9" max="12" width="8.88671875" style="6"/>
    <col min="13" max="13" width="14.33203125" style="6" customWidth="1"/>
    <col min="14" max="16384" width="8.88671875" style="6"/>
  </cols>
  <sheetData>
    <row r="1" spans="1:20" ht="14.4" customHeight="1" x14ac:dyDescent="0.3">
      <c r="D1" s="72" t="s">
        <v>51</v>
      </c>
      <c r="E1" s="72"/>
      <c r="F1" s="72"/>
      <c r="G1" s="72"/>
      <c r="H1" s="72"/>
      <c r="I1" s="87"/>
      <c r="J1" s="87"/>
    </row>
    <row r="2" spans="1:20" ht="14.4" customHeight="1" x14ac:dyDescent="0.3">
      <c r="D2" s="72"/>
      <c r="E2" s="72"/>
      <c r="F2" s="72"/>
      <c r="G2" s="72"/>
      <c r="H2" s="72"/>
      <c r="I2" s="87"/>
      <c r="J2" s="87"/>
      <c r="Q2" s="10"/>
      <c r="R2" s="10"/>
      <c r="S2" s="10"/>
      <c r="T2" s="10"/>
    </row>
    <row r="3" spans="1:20" x14ac:dyDescent="0.3">
      <c r="Q3" s="10"/>
      <c r="R3" s="10"/>
      <c r="S3" s="10"/>
      <c r="T3" s="10"/>
    </row>
    <row r="4" spans="1:20" ht="22.8" customHeight="1" x14ac:dyDescent="0.3">
      <c r="E4" s="24" t="s">
        <v>34</v>
      </c>
      <c r="F4" s="24"/>
      <c r="G4" s="24"/>
      <c r="H4" s="25">
        <v>0.29199999999999998</v>
      </c>
      <c r="Q4" s="12"/>
      <c r="R4" s="12"/>
      <c r="S4" s="10"/>
      <c r="T4" s="10"/>
    </row>
    <row r="5" spans="1:20" x14ac:dyDescent="0.3">
      <c r="E5" s="24" t="s">
        <v>35</v>
      </c>
      <c r="F5" s="24"/>
      <c r="G5" s="24"/>
      <c r="H5" s="25">
        <v>0.18099999999999999</v>
      </c>
      <c r="Q5" s="17"/>
      <c r="R5" s="12"/>
      <c r="S5" s="10"/>
      <c r="T5" s="10"/>
    </row>
    <row r="6" spans="1:20" x14ac:dyDescent="0.3">
      <c r="E6" s="24" t="s">
        <v>504</v>
      </c>
      <c r="F6" s="24"/>
      <c r="G6" s="24" t="s">
        <v>37</v>
      </c>
      <c r="H6" s="26">
        <v>5</v>
      </c>
      <c r="Q6" s="17"/>
      <c r="R6" s="12"/>
      <c r="S6" s="10"/>
      <c r="T6" s="10"/>
    </row>
    <row r="7" spans="1:20" x14ac:dyDescent="0.3">
      <c r="E7" s="24" t="s">
        <v>505</v>
      </c>
      <c r="F7" s="24"/>
      <c r="G7" s="24" t="s">
        <v>37</v>
      </c>
      <c r="H7" s="26">
        <v>2.5</v>
      </c>
      <c r="Q7" s="12"/>
      <c r="R7" s="12"/>
      <c r="S7" s="10"/>
      <c r="T7" s="10"/>
    </row>
    <row r="8" spans="1:20" x14ac:dyDescent="0.3">
      <c r="E8" s="24" t="s">
        <v>36</v>
      </c>
      <c r="F8" s="24"/>
      <c r="G8" s="24"/>
      <c r="H8" s="26">
        <v>3</v>
      </c>
      <c r="Q8" s="12"/>
      <c r="R8" s="12"/>
      <c r="S8" s="10"/>
      <c r="T8" s="10"/>
    </row>
    <row r="9" spans="1:20" x14ac:dyDescent="0.3">
      <c r="E9" s="24" t="s">
        <v>38</v>
      </c>
      <c r="F9" s="24"/>
      <c r="G9" s="24" t="s">
        <v>37</v>
      </c>
      <c r="H9" s="26">
        <v>392</v>
      </c>
      <c r="Q9" s="10"/>
      <c r="R9" s="10"/>
      <c r="S9" s="10"/>
      <c r="T9" s="10"/>
    </row>
    <row r="10" spans="1:20" ht="57.6" customHeight="1" x14ac:dyDescent="0.3">
      <c r="D10" s="73" t="s">
        <v>41</v>
      </c>
      <c r="E10" s="24" t="s">
        <v>40</v>
      </c>
      <c r="F10" s="24"/>
      <c r="G10" s="24"/>
      <c r="H10" s="25">
        <f>1-H4</f>
        <v>0.70799999999999996</v>
      </c>
      <c r="Q10" s="10"/>
      <c r="R10" s="10"/>
      <c r="S10" s="10"/>
      <c r="T10" s="10"/>
    </row>
    <row r="11" spans="1:20" x14ac:dyDescent="0.3">
      <c r="A11" s="10"/>
      <c r="B11" s="10"/>
      <c r="C11" s="10"/>
      <c r="D11" s="74"/>
      <c r="E11" s="7"/>
      <c r="F11" s="27"/>
      <c r="G11" s="7"/>
      <c r="H11" s="7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4" customHeight="1" x14ac:dyDescent="0.3">
      <c r="A12" s="10"/>
      <c r="B12" s="63"/>
      <c r="C12" s="63"/>
      <c r="D12" s="31" t="s">
        <v>48</v>
      </c>
      <c r="E12" s="32" t="s">
        <v>49</v>
      </c>
      <c r="F12" s="32" t="s">
        <v>14</v>
      </c>
      <c r="G12" s="32"/>
      <c r="H12" s="33">
        <f>H10*H5</f>
        <v>0.12814799999999998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ht="30.6" customHeight="1" x14ac:dyDescent="0.3">
      <c r="A13" s="64"/>
      <c r="B13" s="64"/>
      <c r="C13" s="64"/>
      <c r="D13" s="31" t="s">
        <v>12</v>
      </c>
      <c r="E13" s="32" t="s">
        <v>50</v>
      </c>
      <c r="F13" s="32" t="s">
        <v>15</v>
      </c>
      <c r="G13" s="32"/>
      <c r="H13" s="34">
        <f>(H6/H7)^(1/H8)-1</f>
        <v>0.25992104989487319</v>
      </c>
      <c r="K13" s="10"/>
      <c r="L13" s="10"/>
      <c r="M13" s="10"/>
      <c r="N13" s="22"/>
      <c r="O13" s="10"/>
      <c r="P13" s="10"/>
      <c r="Q13" s="10"/>
      <c r="R13" s="10"/>
      <c r="S13" s="10"/>
      <c r="T13" s="10"/>
    </row>
    <row r="14" spans="1:20" x14ac:dyDescent="0.3">
      <c r="A14" s="10"/>
      <c r="B14" s="10"/>
      <c r="C14" s="10"/>
      <c r="E14" s="10"/>
      <c r="F14" s="10"/>
      <c r="G14" s="10"/>
      <c r="H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0" ht="15" thickBot="1" x14ac:dyDescent="0.35">
      <c r="A15" s="10"/>
      <c r="B15" s="10"/>
      <c r="C15" s="10"/>
      <c r="E15" s="11" t="s">
        <v>11</v>
      </c>
      <c r="K15" s="10"/>
      <c r="L15" s="10"/>
      <c r="M15" s="10"/>
      <c r="N15" s="10"/>
      <c r="O15" s="10"/>
      <c r="P15" s="10"/>
      <c r="Q15" s="10"/>
      <c r="R15" s="10"/>
      <c r="S15" s="10"/>
    </row>
    <row r="16" spans="1:20" ht="29.4" thickBot="1" x14ac:dyDescent="0.35">
      <c r="E16" s="13" t="s">
        <v>13</v>
      </c>
      <c r="F16" s="14">
        <f>((7.5*(1+H12)^F237)/308)+H12</f>
        <v>0.15249864935064933</v>
      </c>
      <c r="G16" s="15"/>
      <c r="H16" s="16" t="s">
        <v>14</v>
      </c>
      <c r="L16" s="10"/>
      <c r="M16" s="23"/>
      <c r="N16" s="10"/>
      <c r="O16" s="10"/>
      <c r="P16" s="10"/>
      <c r="Q16" s="10"/>
      <c r="R16" s="10"/>
      <c r="S16" s="10"/>
    </row>
    <row r="17" spans="5:19" ht="52.2" customHeight="1" thickBot="1" x14ac:dyDescent="0.35">
      <c r="E17" s="18" t="s">
        <v>13</v>
      </c>
      <c r="F17" s="19">
        <f>((H6*(1+H13)^1)/H9)+H13</f>
        <v>0.27599147144965475</v>
      </c>
      <c r="G17" s="20"/>
      <c r="H17" s="21" t="s">
        <v>15</v>
      </c>
      <c r="L17" s="10"/>
      <c r="M17" s="10"/>
      <c r="N17" s="10"/>
      <c r="O17" s="10"/>
      <c r="P17" s="10"/>
      <c r="Q17" s="10"/>
      <c r="R17" s="10"/>
      <c r="S17" s="10"/>
    </row>
    <row r="18" spans="5:19" ht="27" customHeight="1" x14ac:dyDescent="0.3">
      <c r="L18" s="10"/>
      <c r="M18" s="10"/>
      <c r="N18" s="10"/>
      <c r="O18" s="10"/>
      <c r="P18" s="10"/>
      <c r="Q18" s="10"/>
      <c r="R18" s="10"/>
      <c r="S18" s="10"/>
    </row>
  </sheetData>
  <mergeCells count="2">
    <mergeCell ref="D10:D11"/>
    <mergeCell ref="D1:H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3"/>
  <sheetViews>
    <sheetView workbookViewId="0">
      <selection activeCell="C16" sqref="C16"/>
    </sheetView>
  </sheetViews>
  <sheetFormatPr defaultRowHeight="14.4" x14ac:dyDescent="0.3"/>
  <cols>
    <col min="1" max="1" width="8.88671875" style="28"/>
    <col min="2" max="2" width="14.77734375" style="28" bestFit="1" customWidth="1"/>
    <col min="3" max="3" width="8.88671875" style="28"/>
    <col min="4" max="4" width="6.77734375" style="28" bestFit="1" customWidth="1"/>
    <col min="5" max="5" width="23.33203125" style="28" customWidth="1"/>
    <col min="6" max="16384" width="8.88671875" style="28"/>
  </cols>
  <sheetData>
    <row r="2" spans="2:6" x14ac:dyDescent="0.3">
      <c r="B2" s="75" t="s">
        <v>46</v>
      </c>
      <c r="C2" s="75"/>
      <c r="D2" s="75"/>
      <c r="E2" s="75"/>
    </row>
    <row r="3" spans="2:6" x14ac:dyDescent="0.3">
      <c r="B3" s="75"/>
      <c r="C3" s="75"/>
      <c r="D3" s="75"/>
      <c r="E3" s="75"/>
    </row>
    <row r="5" spans="2:6" ht="27" customHeight="1" x14ac:dyDescent="0.3">
      <c r="B5" s="35" t="s">
        <v>7</v>
      </c>
      <c r="C5" s="36">
        <v>3.9600000000000003E-2</v>
      </c>
      <c r="D5" s="35"/>
      <c r="E5" s="31" t="s">
        <v>9</v>
      </c>
    </row>
    <row r="6" spans="2:6" x14ac:dyDescent="0.3">
      <c r="B6" s="35" t="s">
        <v>6</v>
      </c>
      <c r="C6" s="36">
        <f>'CCL Products'!K7</f>
        <v>0.24989232862744748</v>
      </c>
      <c r="D6" s="35"/>
      <c r="E6" s="37" t="s">
        <v>47</v>
      </c>
    </row>
    <row r="7" spans="2:6" x14ac:dyDescent="0.3">
      <c r="B7" s="35" t="s">
        <v>3</v>
      </c>
      <c r="C7" s="38">
        <f>'CCL Products'!O4</f>
        <v>0.25085955316808756</v>
      </c>
      <c r="D7" s="35"/>
      <c r="E7" s="35"/>
      <c r="F7" s="40"/>
    </row>
    <row r="8" spans="2:6" x14ac:dyDescent="0.3">
      <c r="F8" s="41"/>
    </row>
    <row r="9" spans="2:6" x14ac:dyDescent="0.3">
      <c r="F9" s="41"/>
    </row>
    <row r="10" spans="2:6" x14ac:dyDescent="0.3">
      <c r="B10" s="29" t="s">
        <v>8</v>
      </c>
      <c r="C10" s="30">
        <f>C5+(C6-C5)*C7</f>
        <v>9.2353839594158105E-2</v>
      </c>
      <c r="E10" s="43" t="s">
        <v>10</v>
      </c>
      <c r="F10" s="42"/>
    </row>
    <row r="11" spans="2:6" x14ac:dyDescent="0.3">
      <c r="F11" s="41"/>
    </row>
    <row r="12" spans="2:6" x14ac:dyDescent="0.3">
      <c r="F12" s="41"/>
    </row>
    <row r="13" spans="2:6" x14ac:dyDescent="0.3">
      <c r="F13" s="40"/>
    </row>
  </sheetData>
  <mergeCells count="1">
    <mergeCell ref="B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CCA7-8EEE-47CE-AD38-5ABF832B76D6}">
  <dimension ref="B2:J22"/>
  <sheetViews>
    <sheetView tabSelected="1" workbookViewId="0">
      <selection activeCell="I21" sqref="I21"/>
    </sheetView>
  </sheetViews>
  <sheetFormatPr defaultRowHeight="14.4" x14ac:dyDescent="0.3"/>
  <cols>
    <col min="2" max="2" width="17.21875" bestFit="1" customWidth="1"/>
    <col min="7" max="7" width="13.44140625" customWidth="1"/>
    <col min="9" max="9" width="10.77734375" bestFit="1" customWidth="1"/>
    <col min="11" max="11" width="13.44140625" customWidth="1"/>
  </cols>
  <sheetData>
    <row r="2" spans="2:10" ht="14.4" customHeight="1" x14ac:dyDescent="0.3">
      <c r="B2" s="75" t="s">
        <v>27</v>
      </c>
      <c r="C2" s="75"/>
      <c r="D2" s="75"/>
      <c r="E2" s="75"/>
      <c r="F2" s="75"/>
      <c r="G2" s="75"/>
      <c r="H2" s="67"/>
      <c r="I2" s="67"/>
    </row>
    <row r="3" spans="2:10" ht="14.4" customHeight="1" x14ac:dyDescent="0.3">
      <c r="B3" s="75"/>
      <c r="C3" s="75"/>
      <c r="D3" s="75"/>
      <c r="E3" s="75"/>
      <c r="F3" s="75"/>
      <c r="G3" s="75"/>
      <c r="H3" s="67"/>
      <c r="I3" s="67"/>
    </row>
    <row r="5" spans="2:10" x14ac:dyDescent="0.3">
      <c r="B5" s="45" t="s">
        <v>16</v>
      </c>
      <c r="C5" s="46">
        <v>0.42</v>
      </c>
      <c r="F5" s="45" t="s">
        <v>28</v>
      </c>
      <c r="G5" s="47">
        <v>0.4</v>
      </c>
    </row>
    <row r="6" spans="2:10" x14ac:dyDescent="0.3">
      <c r="B6" s="45"/>
      <c r="C6" s="45"/>
      <c r="G6" s="44" t="s">
        <v>29</v>
      </c>
    </row>
    <row r="7" spans="2:10" x14ac:dyDescent="0.3">
      <c r="B7" s="45" t="s">
        <v>17</v>
      </c>
      <c r="C7" s="45">
        <v>42</v>
      </c>
    </row>
    <row r="8" spans="2:10" x14ac:dyDescent="0.3">
      <c r="B8" s="45" t="s">
        <v>18</v>
      </c>
      <c r="C8" s="45">
        <v>100</v>
      </c>
    </row>
    <row r="9" spans="2:10" x14ac:dyDescent="0.3">
      <c r="B9" s="45" t="s">
        <v>19</v>
      </c>
      <c r="C9" s="45">
        <f>C7/(C8+C7)</f>
        <v>0.29577464788732394</v>
      </c>
    </row>
    <row r="10" spans="2:10" x14ac:dyDescent="0.3">
      <c r="B10" s="45" t="s">
        <v>20</v>
      </c>
      <c r="C10" s="45">
        <f>C8/(C7+C8)</f>
        <v>0.70422535211267601</v>
      </c>
    </row>
    <row r="12" spans="2:10" x14ac:dyDescent="0.3">
      <c r="H12" s="65"/>
      <c r="I12" s="65"/>
      <c r="J12" s="65"/>
    </row>
    <row r="13" spans="2:10" x14ac:dyDescent="0.3">
      <c r="H13" s="65"/>
      <c r="I13" s="65"/>
      <c r="J13" s="65"/>
    </row>
    <row r="14" spans="2:10" x14ac:dyDescent="0.3">
      <c r="B14" s="76" t="s">
        <v>27</v>
      </c>
      <c r="C14" s="80" t="s">
        <v>30</v>
      </c>
      <c r="D14" s="81"/>
      <c r="E14" s="81"/>
      <c r="F14" s="81"/>
      <c r="G14" s="82"/>
      <c r="H14" s="66"/>
      <c r="I14" s="66"/>
      <c r="J14" s="65"/>
    </row>
    <row r="15" spans="2:10" x14ac:dyDescent="0.3">
      <c r="B15" s="77"/>
      <c r="C15" s="83"/>
      <c r="D15" s="84"/>
      <c r="E15" s="84"/>
      <c r="F15" s="84"/>
      <c r="G15" s="73"/>
      <c r="H15" s="66"/>
      <c r="I15" s="66"/>
      <c r="J15" s="65"/>
    </row>
    <row r="16" spans="2:10" x14ac:dyDescent="0.3">
      <c r="B16" s="78"/>
      <c r="C16" s="85"/>
      <c r="D16" s="86"/>
      <c r="E16" s="86"/>
      <c r="F16" s="86"/>
      <c r="G16" s="74"/>
      <c r="H16" s="66"/>
      <c r="I16" s="66"/>
      <c r="J16" s="65"/>
    </row>
    <row r="17" spans="2:10" x14ac:dyDescent="0.3">
      <c r="H17" s="65"/>
      <c r="I17" s="65"/>
      <c r="J17" s="65"/>
    </row>
    <row r="18" spans="2:10" x14ac:dyDescent="0.3">
      <c r="H18" s="65"/>
      <c r="I18" s="65"/>
      <c r="J18" s="65"/>
    </row>
    <row r="19" spans="2:10" x14ac:dyDescent="0.3">
      <c r="B19" s="59" t="s">
        <v>502</v>
      </c>
      <c r="H19" s="65"/>
      <c r="I19" s="65"/>
      <c r="J19" s="65"/>
    </row>
    <row r="20" spans="2:10" x14ac:dyDescent="0.3">
      <c r="B20" s="79" t="s">
        <v>27</v>
      </c>
      <c r="C20" s="48">
        <f>C10*CAPM!C10+WACC!C9*WACC!F26*(1-40%)</f>
        <v>6.5037915207153588E-2</v>
      </c>
      <c r="D20" s="49"/>
      <c r="E20" s="49" t="s">
        <v>31</v>
      </c>
      <c r="F20" s="49"/>
      <c r="G20" s="49"/>
      <c r="H20" s="65"/>
      <c r="I20" s="65"/>
      <c r="J20" s="65"/>
    </row>
    <row r="21" spans="2:10" x14ac:dyDescent="0.3">
      <c r="B21" s="79"/>
      <c r="C21" s="48">
        <f>C10*DDM!F16+WACC!C9*WACC!F26*(1-40%)</f>
        <v>0.10739341503566853</v>
      </c>
      <c r="D21" s="49"/>
      <c r="E21" s="49" t="s">
        <v>32</v>
      </c>
      <c r="F21" s="49"/>
      <c r="G21" s="49"/>
    </row>
    <row r="22" spans="2:10" x14ac:dyDescent="0.3">
      <c r="B22" s="79"/>
      <c r="C22" s="48">
        <f>C10*DDM!F17+WACC!C9*WACC!F26*(1-40%)</f>
        <v>0.19436019116172867</v>
      </c>
      <c r="D22" s="49"/>
      <c r="E22" s="49" t="s">
        <v>33</v>
      </c>
      <c r="F22" s="49"/>
      <c r="G22" s="49"/>
    </row>
  </sheetData>
  <mergeCells count="4">
    <mergeCell ref="B14:B16"/>
    <mergeCell ref="B20:B22"/>
    <mergeCell ref="C14:G16"/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CCL Products</vt:lpstr>
      <vt:lpstr>Cost of debt</vt:lpstr>
      <vt:lpstr>DDM</vt:lpstr>
      <vt:lpstr>CAPM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Prathamesh</cp:lastModifiedBy>
  <dcterms:created xsi:type="dcterms:W3CDTF">2022-05-03T13:03:33Z</dcterms:created>
  <dcterms:modified xsi:type="dcterms:W3CDTF">2022-05-05T11:36:07Z</dcterms:modified>
</cp:coreProperties>
</file>