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https://d.docs.live.net/53eaf89ce7f8b053/Desktop/Portfolio/Excel/Henkel Cat. DB/"/>
    </mc:Choice>
  </mc:AlternateContent>
  <xr:revisionPtr revIDLastSave="673" documentId="8_{0D7F8B5C-A1F2-48D9-A945-2C3148E6900C}" xr6:coauthVersionLast="47" xr6:coauthVersionMax="47" xr10:uidLastSave="{143ECCD9-7559-40B3-B92B-3117E0F034C5}"/>
  <bookViews>
    <workbookView xWindow="-110" yWindow="-110" windowWidth="23260" windowHeight="14860" tabRatio="847" firstSheet="2" activeTab="2" xr2:uid="{179B1717-C769-4657-AF7A-9A026EA01E81}"/>
  </bookViews>
  <sheets>
    <sheet name="Data Beauty" sheetId="2" state="hidden" r:id="rId1"/>
    <sheet name="Pivot Table Meta" sheetId="13" state="hidden" r:id="rId2"/>
    <sheet name="Meta" sheetId="5" r:id="rId3"/>
    <sheet name="SOW H&amp;B" sheetId="15" state="hidden" r:id="rId4"/>
    <sheet name="SOW Laundry" sheetId="16" state="hidden" r:id="rId5"/>
  </sheets>
  <definedNames>
    <definedName name="_xlnm._FilterDatabase" localSheetId="0" hidden="1">'Data Beauty'!$A$1:$J$13</definedName>
    <definedName name="_xlnm._FilterDatabase" localSheetId="3" hidden="1">'SOW H&amp;B'!$A$7:$S$17</definedName>
    <definedName name="_xlnm._FilterDatabase" localSheetId="4" hidden="1">'SOW Laundry'!$A$7:$S$17</definedName>
    <definedName name="Slicer_Metric2">#N/A</definedName>
    <definedName name="Slicer_Region">#N/A</definedName>
  </definedNames>
  <calcPr calcId="191029"/>
  <pivotCaches>
    <pivotCache cacheId="3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5" l="1"/>
  <c r="M29" i="5"/>
  <c r="N29" i="5"/>
  <c r="L29" i="5"/>
  <c r="K29" i="5"/>
  <c r="J29" i="5"/>
  <c r="I29" i="5"/>
  <c r="H29" i="5"/>
  <c r="G29" i="5"/>
  <c r="B23" i="13"/>
  <c r="B22" i="13"/>
  <c r="B21" i="13"/>
  <c r="B20" i="13"/>
  <c r="B19" i="13"/>
  <c r="B18" i="13"/>
  <c r="B17" i="13"/>
  <c r="B16" i="13"/>
  <c r="G30" i="5" s="1"/>
  <c r="A15" i="13"/>
  <c r="A16" i="13"/>
  <c r="A17" i="13"/>
  <c r="A18" i="13"/>
  <c r="A19" i="13"/>
  <c r="A20" i="13"/>
  <c r="A21" i="13"/>
  <c r="A22" i="13"/>
  <c r="A23" i="13"/>
  <c r="N30" i="5" l="1"/>
  <c r="M30" i="5" l="1"/>
  <c r="L30" i="5"/>
  <c r="K30" i="5"/>
  <c r="J30" i="5"/>
  <c r="I30" i="5"/>
  <c r="H30" i="5"/>
</calcChain>
</file>

<file path=xl/sharedStrings.xml><?xml version="1.0" encoding="utf-8"?>
<sst xmlns="http://schemas.openxmlformats.org/spreadsheetml/2006/main" count="173" uniqueCount="78">
  <si>
    <t>Metric</t>
  </si>
  <si>
    <t>Buy Rate</t>
  </si>
  <si>
    <t>Purchase Frequency</t>
  </si>
  <si>
    <t>Spend per Trip</t>
  </si>
  <si>
    <t>Values</t>
  </si>
  <si>
    <t>Formatted Values</t>
  </si>
  <si>
    <t xml:space="preserve"> </t>
  </si>
  <si>
    <t>Q1</t>
  </si>
  <si>
    <t>Q2</t>
  </si>
  <si>
    <t>Q3</t>
  </si>
  <si>
    <t>Q4</t>
  </si>
  <si>
    <t>Select a CATEGORY &amp; METRIC with the selectors below</t>
  </si>
  <si>
    <t>Competitive Summary</t>
  </si>
  <si>
    <t>Total Store (Baby, Grocery, H&amp;B, H&amp;G, Household, Office, Pet)</t>
  </si>
  <si>
    <t>Channel</t>
  </si>
  <si>
    <t>Share of Wallet (%)(Pre-Period)</t>
  </si>
  <si>
    <t>Purchase Frequency (Pre-Period)</t>
  </si>
  <si>
    <t>Spend per Trip (Pre-Period)</t>
  </si>
  <si>
    <t>Units per Trip (Pre-Period)</t>
  </si>
  <si>
    <t>Buy Rate (Pre-Period)</t>
  </si>
  <si>
    <t>Share of Wallet (%)</t>
  </si>
  <si>
    <t>Units per Trip</t>
  </si>
  <si>
    <t>Share of Wallet Point Change</t>
  </si>
  <si>
    <t>Purchase Frequency Change</t>
  </si>
  <si>
    <t>Spend per Trip Change</t>
  </si>
  <si>
    <t>Units per Trip Change</t>
  </si>
  <si>
    <t>Buy Rate Change</t>
  </si>
  <si>
    <t>Food</t>
  </si>
  <si>
    <t>Mass</t>
  </si>
  <si>
    <t>Dollar</t>
  </si>
  <si>
    <t>Online</t>
  </si>
  <si>
    <t>Drug</t>
  </si>
  <si>
    <t>Home Improvement</t>
  </si>
  <si>
    <t>Club</t>
  </si>
  <si>
    <t>Beauty</t>
  </si>
  <si>
    <t>Farm</t>
  </si>
  <si>
    <t>Military</t>
  </si>
  <si>
    <t>Store Buyers</t>
  </si>
  <si>
    <t>Sector</t>
  </si>
  <si>
    <t>Health &amp; Beauty</t>
  </si>
  <si>
    <t>Household</t>
  </si>
  <si>
    <t>Department</t>
  </si>
  <si>
    <t>Laundry</t>
  </si>
  <si>
    <t>QE 2022-03-31</t>
  </si>
  <si>
    <t>QE 2022-06-30</t>
  </si>
  <si>
    <t>QE 2022-09-30</t>
  </si>
  <si>
    <t>QE 2022-12-31</t>
  </si>
  <si>
    <t>Sample Size</t>
  </si>
  <si>
    <t>Sample Sizes</t>
  </si>
  <si>
    <t>All Shoppers</t>
  </si>
  <si>
    <t>QE 2023-03-31</t>
  </si>
  <si>
    <t>Advanced Options: Year Ago or Prior Period=Year Ago, Parent Channel or Channel=FMCG eCommerce Specialty, Store Level=Channel, Static Group=Total Commerce, Subscribed Channel=Online Food Mass Dollar Drug Club Home Improvement Beauty Farm Military</t>
  </si>
  <si>
    <t>QE 2023-06-30</t>
  </si>
  <si>
    <t>QE 2023-09-30</t>
  </si>
  <si>
    <t>Run on Numerator Insights by test_henkel@numerator.com on 2024-01-04</t>
  </si>
  <si>
    <t>How did Share of Wallet change for Total Store (Baby, Grocery, H&amp;B, H&amp;G, Household, Office, Pet) in Total Store (Baby, Grocery, H&amp;B, H&amp;G, Household, Office, Pet) at FMCG, eCommerce or Specialty during the 2023-09-01 to 2023-11-30 period?</t>
  </si>
  <si>
    <t>View this report on Numerator Insights: https://insights.numerator.com/dashboard/report/7365524</t>
  </si>
  <si>
    <t>How did Share of Wallet change for Department in Laundry at FMCG, eCommerce or Specialty during the 2023-09-01 to 2023-11-30 period?</t>
  </si>
  <si>
    <t>View this report on Numerator Insights: https://insights.numerator.com/dashboard/report/7365525</t>
  </si>
  <si>
    <t>Regional_Revenue_Data</t>
  </si>
  <si>
    <t>Meta_Advertising_Revenue_Data</t>
  </si>
  <si>
    <t>Ad_Impressions_YoY_Percentage_Change</t>
  </si>
  <si>
    <t>US &amp; Canada</t>
  </si>
  <si>
    <t>Europe</t>
  </si>
  <si>
    <t>Asia-Pacific</t>
  </si>
  <si>
    <t>Rest of World</t>
  </si>
  <si>
    <t>(All)</t>
  </si>
  <si>
    <t>Region</t>
  </si>
  <si>
    <t>QE 2023-12-31</t>
  </si>
  <si>
    <t>1QE 2022-03-31</t>
  </si>
  <si>
    <t>1QE 2022-06-30</t>
  </si>
  <si>
    <t>1QE 2022-09-30</t>
  </si>
  <si>
    <t>1QE 2022-12-31</t>
  </si>
  <si>
    <t>1QE 2023-03-31</t>
  </si>
  <si>
    <t>1QE 2023-06-30</t>
  </si>
  <si>
    <t>1QE 2023-09-30</t>
  </si>
  <si>
    <t>1QE 2023-12-31</t>
  </si>
  <si>
    <t>META QUARTERLY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</si>
</sst>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quot;$&quot;#,##0.00"/>
    <numFmt numFmtId="166" formatCode="#,##0.0"/>
    <numFmt numFmtId="167" formatCode="#,#00"/>
    <numFmt numFmtId="169" formatCode="_(&quot;$&quot;* #,##0_);_(&quot;$&quot;* \(#,##0\);_(&quot;$&quot;* &quot;-&quot;??_);_(@_)"/>
  </numFmts>
  <fonts count="18" x14ac:knownFonts="1">
    <font>
      <sz val="11"/>
      <color theme="1"/>
      <name val="Calibri"/>
      <family val="2"/>
      <scheme val="minor"/>
    </font>
    <font>
      <b/>
      <sz val="11"/>
      <color theme="1"/>
      <name val="Calibri"/>
      <family val="2"/>
      <scheme val="minor"/>
    </font>
    <font>
      <sz val="20"/>
      <color theme="1"/>
      <name val="Arial"/>
      <family val="2"/>
    </font>
    <font>
      <i/>
      <sz val="14"/>
      <color theme="1"/>
      <name val="Arial"/>
      <family val="2"/>
    </font>
    <font>
      <sz val="11"/>
      <color rgb="FF333333"/>
      <name val="Arial"/>
      <family val="2"/>
    </font>
    <font>
      <u/>
      <sz val="11"/>
      <color theme="10"/>
      <name val="Calibri"/>
      <family val="2"/>
    </font>
    <font>
      <b/>
      <sz val="11"/>
      <color theme="1"/>
      <name val="Arial"/>
      <family val="2"/>
    </font>
    <font>
      <sz val="11"/>
      <color theme="1"/>
      <name val="Arial"/>
      <family val="2"/>
    </font>
    <font>
      <b/>
      <sz val="7"/>
      <color theme="1"/>
      <name val="Arial"/>
      <family val="2"/>
    </font>
    <font>
      <sz val="7"/>
      <color theme="1"/>
      <name val="Calibri"/>
      <family val="2"/>
      <scheme val="minor"/>
    </font>
    <font>
      <b/>
      <sz val="24"/>
      <color theme="0"/>
      <name val="Calibri"/>
      <family val="2"/>
      <scheme val="minor"/>
    </font>
    <font>
      <sz val="11"/>
      <color theme="1"/>
      <name val="Calibri"/>
      <family val="2"/>
      <scheme val="minor"/>
    </font>
    <font>
      <b/>
      <sz val="20"/>
      <color theme="0"/>
      <name val="Calibri"/>
      <family val="2"/>
      <scheme val="minor"/>
    </font>
    <font>
      <b/>
      <sz val="28"/>
      <color theme="0"/>
      <name val="Calibri"/>
      <family val="2"/>
      <scheme val="minor"/>
    </font>
    <font>
      <i/>
      <sz val="11"/>
      <color theme="1"/>
      <name val="Calibri"/>
      <family val="2"/>
      <scheme val="minor"/>
    </font>
    <font>
      <b/>
      <sz val="10"/>
      <color theme="0"/>
      <name val="Calibri"/>
      <family val="2"/>
      <scheme val="minor"/>
    </font>
    <font>
      <b/>
      <sz val="14"/>
      <color theme="0"/>
      <name val="Calibri"/>
      <family val="2"/>
      <scheme val="minor"/>
    </font>
    <font>
      <b/>
      <sz val="2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6" tint="0.39997558519241921"/>
        <bgColor indexed="64"/>
      </patternFill>
    </fill>
    <fill>
      <patternFill patternType="solid">
        <fgColor theme="6"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indexed="64"/>
      </left>
      <right/>
      <top/>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0" fontId="5" fillId="0" borderId="0" applyNumberFormat="0" applyFill="0" applyBorder="0" applyAlignment="0" applyProtection="0">
      <alignment vertical="top"/>
      <protection locked="0"/>
    </xf>
    <xf numFmtId="9" fontId="11" fillId="0" borderId="0" applyFont="0" applyFill="0" applyBorder="0" applyAlignment="0" applyProtection="0"/>
    <xf numFmtId="44" fontId="11" fillId="0" borderId="0" applyFont="0" applyFill="0" applyBorder="0" applyAlignment="0" applyProtection="0"/>
  </cellStyleXfs>
  <cellXfs count="60">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1" applyAlignment="1" applyProtection="1"/>
    <xf numFmtId="0" fontId="6" fillId="0" borderId="0" xfId="0" applyFont="1" applyAlignment="1">
      <alignment horizontal="left"/>
    </xf>
    <xf numFmtId="0" fontId="6" fillId="0" borderId="0" xfId="0" applyFont="1" applyAlignment="1">
      <alignment horizontal="right"/>
    </xf>
    <xf numFmtId="0" fontId="7" fillId="0" borderId="0" xfId="0" applyFont="1" applyAlignment="1">
      <alignment horizontal="left"/>
    </xf>
    <xf numFmtId="164" fontId="7" fillId="0" borderId="0" xfId="0" applyNumberFormat="1" applyFont="1" applyAlignment="1">
      <alignment horizontal="right"/>
    </xf>
    <xf numFmtId="165" fontId="7" fillId="0" borderId="0" xfId="0" applyNumberFormat="1" applyFont="1" applyAlignment="1">
      <alignment horizontal="right"/>
    </xf>
    <xf numFmtId="166" fontId="7" fillId="0" borderId="0" xfId="0" applyNumberFormat="1" applyFont="1" applyAlignment="1">
      <alignment horizontal="right"/>
    </xf>
    <xf numFmtId="3" fontId="7" fillId="0" borderId="0" xfId="0" applyNumberFormat="1" applyFont="1" applyAlignment="1">
      <alignment horizontal="right"/>
    </xf>
    <xf numFmtId="0" fontId="0" fillId="0" borderId="0" xfId="0" pivotButton="1"/>
    <xf numFmtId="0" fontId="0" fillId="0" borderId="0" xfId="0" applyAlignment="1">
      <alignment horizontal="left"/>
    </xf>
    <xf numFmtId="0" fontId="0" fillId="0" borderId="1" xfId="0" applyBorder="1" applyAlignment="1">
      <alignment horizontal="center"/>
    </xf>
    <xf numFmtId="0" fontId="10" fillId="0" borderId="0" xfId="0" applyFont="1" applyAlignment="1">
      <alignment horizontal="left" vertical="center"/>
    </xf>
    <xf numFmtId="10" fontId="0" fillId="0" borderId="0" xfId="2" applyNumberFormat="1" applyFont="1"/>
    <xf numFmtId="10" fontId="0" fillId="0" borderId="0" xfId="0" applyNumberFormat="1"/>
    <xf numFmtId="0" fontId="6" fillId="0" borderId="0" xfId="0" applyFont="1"/>
    <xf numFmtId="167" fontId="7" fillId="0" borderId="0" xfId="0" applyNumberFormat="1" applyFont="1"/>
    <xf numFmtId="0" fontId="12" fillId="2" borderId="15" xfId="0" applyFont="1" applyFill="1" applyBorder="1" applyAlignment="1">
      <alignment vertical="center"/>
    </xf>
    <xf numFmtId="0" fontId="12" fillId="2" borderId="14" xfId="0" applyFont="1" applyFill="1" applyBorder="1" applyAlignment="1">
      <alignment vertical="center"/>
    </xf>
    <xf numFmtId="0" fontId="12" fillId="2" borderId="16" xfId="0" applyFont="1" applyFill="1" applyBorder="1" applyAlignment="1">
      <alignment vertical="center"/>
    </xf>
    <xf numFmtId="0" fontId="0" fillId="0" borderId="2" xfId="0" applyBorder="1" applyAlignment="1">
      <alignment horizontal="center" wrapText="1"/>
    </xf>
    <xf numFmtId="0" fontId="0" fillId="0" borderId="3" xfId="0" applyBorder="1" applyAlignment="1">
      <alignment horizontal="center" wrapText="1"/>
    </xf>
    <xf numFmtId="169" fontId="0" fillId="0" borderId="0" xfId="3" applyNumberFormat="1" applyFont="1"/>
    <xf numFmtId="9" fontId="0" fillId="0" borderId="0" xfId="2" applyFont="1"/>
    <xf numFmtId="0" fontId="0" fillId="0" borderId="0" xfId="0" applyNumberFormat="1"/>
    <xf numFmtId="0" fontId="10" fillId="3" borderId="0" xfId="0" applyFont="1" applyFill="1" applyAlignment="1">
      <alignment horizontal="left" vertical="center"/>
    </xf>
    <xf numFmtId="0" fontId="13" fillId="3" borderId="0" xfId="0" applyFont="1" applyFill="1" applyAlignment="1">
      <alignment horizontal="center" vertical="center"/>
    </xf>
    <xf numFmtId="0" fontId="15" fillId="3" borderId="0" xfId="0" applyFont="1" applyFill="1" applyBorder="1" applyAlignment="1">
      <alignment horizontal="center" vertical="center" wrapText="1"/>
    </xf>
    <xf numFmtId="0" fontId="0" fillId="0" borderId="0" xfId="0" applyFill="1"/>
    <xf numFmtId="0" fontId="0" fillId="0" borderId="0" xfId="0" applyFill="1" applyBorder="1"/>
    <xf numFmtId="0" fontId="0" fillId="0" borderId="0" xfId="0" applyBorder="1"/>
    <xf numFmtId="0" fontId="0" fillId="3" borderId="0" xfId="0" applyFill="1" applyBorder="1"/>
    <xf numFmtId="0" fontId="10" fillId="3" borderId="0" xfId="0" applyFont="1" applyFill="1" applyBorder="1" applyAlignment="1">
      <alignment horizontal="left" vertical="center"/>
    </xf>
    <xf numFmtId="0" fontId="1" fillId="3" borderId="0" xfId="0" applyFont="1" applyFill="1" applyBorder="1"/>
    <xf numFmtId="0" fontId="12" fillId="0" borderId="17"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8" xfId="0" applyBorder="1"/>
    <xf numFmtId="0" fontId="0" fillId="0" borderId="12" xfId="0" applyNumberFormat="1" applyBorder="1" applyAlignment="1">
      <alignment horizontal="center"/>
    </xf>
    <xf numFmtId="0" fontId="0" fillId="0" borderId="11" xfId="0" applyNumberFormat="1" applyBorder="1" applyAlignment="1">
      <alignment horizontal="center"/>
    </xf>
    <xf numFmtId="0" fontId="0" fillId="0" borderId="23" xfId="0" applyNumberFormat="1" applyBorder="1" applyAlignment="1">
      <alignment horizontal="center"/>
    </xf>
    <xf numFmtId="0" fontId="0" fillId="0" borderId="13" xfId="0" applyNumberFormat="1" applyBorder="1" applyAlignment="1">
      <alignment horizontal="center"/>
    </xf>
    <xf numFmtId="0" fontId="10" fillId="0" borderId="0" xfId="0" applyFont="1" applyFill="1" applyAlignment="1">
      <alignment horizontal="left" vertical="center"/>
    </xf>
    <xf numFmtId="0" fontId="12" fillId="0" borderId="0" xfId="0" applyFont="1" applyFill="1" applyAlignment="1">
      <alignment vertical="center"/>
    </xf>
    <xf numFmtId="0" fontId="8" fillId="0" borderId="0" xfId="0" applyFont="1" applyFill="1" applyAlignment="1">
      <alignment horizontal="center" vertical="center"/>
    </xf>
    <xf numFmtId="0" fontId="0" fillId="0" borderId="20" xfId="0" applyFill="1" applyBorder="1"/>
    <xf numFmtId="0" fontId="9" fillId="0" borderId="0" xfId="0" applyFont="1" applyFill="1" applyAlignment="1" applyProtection="1">
      <alignment horizontal="center" vertical="center"/>
      <protection hidden="1"/>
    </xf>
    <xf numFmtId="0" fontId="16" fillId="3" borderId="6" xfId="0" applyFont="1" applyFill="1" applyBorder="1" applyAlignment="1">
      <alignment horizontal="center"/>
    </xf>
    <xf numFmtId="0" fontId="16" fillId="3" borderId="8" xfId="0" applyFont="1" applyFill="1" applyBorder="1" applyAlignment="1">
      <alignment horizontal="center"/>
    </xf>
    <xf numFmtId="0" fontId="16" fillId="3" borderId="7" xfId="0" applyFont="1" applyFill="1" applyBorder="1" applyAlignment="1">
      <alignment horizontal="center"/>
    </xf>
    <xf numFmtId="0" fontId="17" fillId="4" borderId="0" xfId="0" applyFont="1" applyFill="1" applyBorder="1" applyAlignment="1">
      <alignment horizontal="center" vertical="center"/>
    </xf>
    <xf numFmtId="0" fontId="1" fillId="4" borderId="9" xfId="0" applyFont="1" applyFill="1" applyBorder="1" applyAlignment="1">
      <alignment horizontal="center"/>
    </xf>
    <xf numFmtId="0" fontId="1" fillId="4" borderId="5" xfId="0" applyFont="1" applyFill="1" applyBorder="1" applyAlignment="1">
      <alignment horizontal="center"/>
    </xf>
    <xf numFmtId="0" fontId="1" fillId="4" borderId="10" xfId="0" applyFont="1" applyFill="1" applyBorder="1" applyAlignment="1">
      <alignment horizontal="center"/>
    </xf>
    <xf numFmtId="0" fontId="14" fillId="5" borderId="22" xfId="0" applyFont="1" applyFill="1" applyBorder="1" applyAlignment="1">
      <alignment horizontal="center"/>
    </xf>
    <xf numFmtId="0" fontId="14" fillId="5" borderId="21" xfId="0" applyFont="1" applyFill="1" applyBorder="1" applyAlignment="1">
      <alignment horizontal="center"/>
    </xf>
    <xf numFmtId="0" fontId="14" fillId="5" borderId="4" xfId="0" applyFont="1" applyFill="1" applyBorder="1" applyAlignment="1">
      <alignment horizontal="center"/>
    </xf>
  </cellXfs>
  <cellStyles count="4">
    <cellStyle name="Currency" xfId="3" builtinId="4"/>
    <cellStyle name="Hyperlink" xfId="1" builtinId="8"/>
    <cellStyle name="Normal" xfId="0" builtinId="0"/>
    <cellStyle name="Percent" xfId="2" builtinId="5"/>
  </cellStyles>
  <dxfs count="36">
    <dxf>
      <numFmt numFmtId="14" formatCode="0.00%"/>
    </dxf>
    <dxf>
      <numFmt numFmtId="14" formatCode="0.00%"/>
    </dxf>
    <dxf>
      <numFmt numFmtId="14" formatCode="0.00%"/>
    </dxf>
    <dxf>
      <numFmt numFmtId="165" formatCode="&quot;$&quot;#,##0.00"/>
    </dxf>
    <dxf>
      <numFmt numFmtId="165" formatCode="&quot;$&quot;#,##0.00"/>
    </dxf>
    <dxf>
      <numFmt numFmtId="14" formatCode="0.00%"/>
    </dxf>
    <dxf>
      <numFmt numFmtId="165" formatCode="&quot;$&quot;#,##0.00"/>
    </dxf>
    <dxf>
      <numFmt numFmtId="3" formatCode="#,##0"/>
    </dxf>
    <dxf>
      <numFmt numFmtId="3" formatCode="#,##0"/>
    </dxf>
    <dxf>
      <numFmt numFmtId="3" formatCode="#,##0"/>
    </dxf>
    <dxf>
      <numFmt numFmtId="3" formatCode="#,##0"/>
    </dxf>
    <dxf>
      <numFmt numFmtId="166" formatCode="#,##0.0"/>
    </dxf>
    <dxf>
      <numFmt numFmtId="166" formatCode="#,##0.0"/>
    </dxf>
    <dxf>
      <numFmt numFmtId="166" formatCode="#,##0.0"/>
    </dxf>
    <dxf>
      <numFmt numFmtId="168" formatCode="&quot;$&quot;#,##0"/>
    </dxf>
    <dxf>
      <numFmt numFmtId="168" formatCode="&quot;$&quot;#,##0"/>
    </dxf>
    <dxf>
      <numFmt numFmtId="14" formatCode="0.00%"/>
    </dxf>
    <dxf>
      <numFmt numFmtId="165" formatCode="&quot;$&quot;#,##0.00"/>
    </dxf>
    <dxf>
      <numFmt numFmtId="14" formatCode="0.00%"/>
    </dxf>
    <dxf>
      <numFmt numFmtId="14" formatCode="0.00%"/>
    </dxf>
    <dxf>
      <numFmt numFmtId="14" formatCode="0.00%"/>
    </dxf>
    <dxf>
      <numFmt numFmtId="165" formatCode="&quot;$&quot;#,##0.00"/>
    </dxf>
    <dxf>
      <numFmt numFmtId="165" formatCode="&quot;$&quot;#,##0.00"/>
    </dxf>
    <dxf>
      <numFmt numFmtId="14" formatCode="0.00%"/>
    </dxf>
    <dxf>
      <numFmt numFmtId="165" formatCode="&quot;$&quot;#,##0.00"/>
    </dxf>
    <dxf>
      <numFmt numFmtId="3" formatCode="#,##0"/>
    </dxf>
    <dxf>
      <numFmt numFmtId="3" formatCode="#,##0"/>
    </dxf>
    <dxf>
      <numFmt numFmtId="3" formatCode="#,##0"/>
    </dxf>
    <dxf>
      <numFmt numFmtId="3" formatCode="#,##0"/>
    </dxf>
    <dxf>
      <numFmt numFmtId="166" formatCode="#,##0.0"/>
    </dxf>
    <dxf>
      <numFmt numFmtId="166" formatCode="#,##0.0"/>
    </dxf>
    <dxf>
      <numFmt numFmtId="166" formatCode="#,##0.0"/>
    </dxf>
    <dxf>
      <numFmt numFmtId="168" formatCode="&quot;$&quot;#,##0"/>
    </dxf>
    <dxf>
      <numFmt numFmtId="168" formatCode="&quot;$&quot;#,##0"/>
    </dxf>
    <dxf>
      <numFmt numFmtId="14" formatCode="0.00%"/>
    </dxf>
    <dxf>
      <numFmt numFmtId="165" formatCode="&quot;$&quot;#,##0.00"/>
    </dxf>
  </dxfs>
  <tableStyles count="0" defaultTableStyle="TableStyleMedium2" defaultPivotStyle="PivotStyleLight16"/>
  <colors>
    <mruColors>
      <color rgb="FF526AF6"/>
      <color rgb="FF79F3FD"/>
      <color rgb="FFEE81F8"/>
      <color rgb="FFF3F4FF"/>
      <color rgb="FF00E3F9"/>
      <color rgb="FFC100FB"/>
      <color rgb="FF2D0AFF"/>
      <color rgb="FF70AD47"/>
      <color rgb="FF064A51"/>
      <color rgb="FF93FF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[Henkel Categories Dashboard PE 11.30.23.xlsx]Pivot Table Meta!PivotTable3</c:name>
    <c:fmtId val="4"/>
  </c:pivotSource>
  <c:chart>
    <c:autoTitleDeleted val="1"/>
    <c:pivotFmts>
      <c:pivotFmt>
        <c:idx val="0"/>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pivotFmt>
      <c:pivotFmt>
        <c:idx val="2"/>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AF8FB2C5-769C-4D35-A59D-EAD3DA5E4AE6}" type="CELLRANGE">
                  <a:rPr lang="en-US"/>
                  <a:pPr>
                    <a:defRPr sz="1100" b="0" i="0" u="none" strike="noStrike" kern="1200" baseline="0">
                      <a:solidFill>
                        <a:schemeClr val="tx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14A02DBC-94F5-4502-94E4-C71CE2693700}" type="CELLRANGE">
                  <a:rPr lang="en-US"/>
                  <a:pPr>
                    <a:defRPr sz="1100" b="0" i="0" u="none" strike="noStrike" kern="1200" baseline="0">
                      <a:solidFill>
                        <a:schemeClr val="tx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E051B231-4914-40E7-8347-F44BBE166BFA}" type="CELLRANGE">
                  <a:rPr lang="en-US"/>
                  <a:pPr>
                    <a:defRPr sz="1100" b="0" i="0" u="none" strike="noStrike" kern="1200" baseline="0">
                      <a:solidFill>
                        <a:schemeClr val="tx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F6579AED-44A9-4963-B3D3-1156BCB529E8}" type="CELLRANGE">
                  <a:rPr lang="en-US"/>
                  <a:pPr>
                    <a:defRPr sz="1100" b="0" i="0" u="none" strike="noStrike" kern="1200" baseline="0">
                      <a:solidFill>
                        <a:schemeClr val="tx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113EE38C-2448-400A-B965-6F84010C99D7}" type="CELLRANGE">
                  <a:rPr lang="en-US"/>
                  <a:pPr>
                    <a:defRPr sz="1100" b="0" i="0" u="none" strike="noStrike" kern="1200" baseline="0">
                      <a:solidFill>
                        <a:schemeClr val="tx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322FFD46-D4EC-463F-B211-4015CD146665}" type="CELLRANGE">
                  <a:rPr lang="en-US"/>
                  <a:pPr>
                    <a:defRPr sz="1100" b="0" i="0" u="none" strike="noStrike" kern="1200" baseline="0">
                      <a:solidFill>
                        <a:schemeClr val="tx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29100E26-762E-4997-A855-A0D91B87EB58}" type="CELLRANGE">
                  <a:rPr lang="en-US"/>
                  <a:pPr>
                    <a:defRPr sz="1100" b="0" i="0" u="none" strike="noStrike" kern="1200" baseline="0">
                      <a:solidFill>
                        <a:schemeClr val="tx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D3C037-2D59-41F3-9DEE-92DF6EADC6E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pivotFmt>
      <c:pivotFmt>
        <c:idx val="15"/>
        <c:dLbl>
          <c:idx val="0"/>
          <c:tx>
            <c:rich>
              <a:bodyPr/>
              <a:lstStyle/>
              <a:p>
                <a:fld id="{ADD3A7B7-8AD1-406C-B8A9-EFB30A6D96B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D93D45A1-F7A1-48C4-9BEA-30B5E87BFC06}"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ln w="19050" cap="rnd" cmpd="sng" algn="ctr">
            <a:solidFill>
              <a:schemeClr val="accent1"/>
            </a:solidFill>
            <a:prstDash val="solid"/>
            <a:round/>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A68572E7-3AEF-4E41-9F9A-AABBBEDB2FD1}"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ln w="19050" cap="rnd" cmpd="sng" algn="ctr">
            <a:solidFill>
              <a:schemeClr val="accent1"/>
            </a:solidFill>
            <a:prstDash val="solid"/>
            <a:round/>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B682416D-5536-424B-BFCB-F3351B840FF0}"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ln w="19050" cap="rnd" cmpd="sng" algn="ctr">
            <a:solidFill>
              <a:schemeClr val="accent1"/>
            </a:solidFill>
            <a:prstDash val="solid"/>
            <a:round/>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C4F406F5-91AA-467D-BCC9-BC4FB5837214}"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F9040A-EDED-42CE-B934-1F2558907C2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dLbl>
          <c:idx val="0"/>
          <c:tx>
            <c:rich>
              <a:bodyPr/>
              <a:lstStyle/>
              <a:p>
                <a:fld id="{039F6A9E-F5D8-4A2F-B336-8613D377A95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EA77EE8-A059-4453-A399-B713393AE38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4F4087-F23C-4892-B021-DE7C9BB4089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ln w="19050" cap="rnd" cmpd="sng" algn="ctr">
            <a:solidFill>
              <a:schemeClr val="accent1"/>
            </a:solidFill>
            <a:prstDash val="solid"/>
            <a:round/>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6556C0A0-A6E4-4733-B41B-8E8B866FF62C}"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dLbl>
          <c:idx val="0"/>
          <c:tx>
            <c:rich>
              <a:bodyPr/>
              <a:lstStyle/>
              <a:p>
                <a:fld id="{BC4F4087-F23C-4892-B021-DE7C9BB4089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dLbl>
          <c:idx val="0"/>
          <c:tx>
            <c:rich>
              <a:bodyPr/>
              <a:lstStyle/>
              <a:p>
                <a:fld id="{BC4F4087-F23C-4892-B021-DE7C9BB4089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pivotFmt>
      <c:pivotFmt>
        <c:idx val="28"/>
        <c:spPr>
          <a:solidFill>
            <a:schemeClr val="accent1"/>
          </a:solidFill>
          <a:ln>
            <a:noFill/>
          </a:ln>
          <a:effectLst/>
        </c:spPr>
        <c:marker>
          <c:symbol val="circle"/>
          <c:size val="6"/>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9"/>
        <c:spPr>
          <a:ln w="19050" cap="rnd" cmpd="sng" algn="ctr">
            <a:solidFill>
              <a:schemeClr val="accent1"/>
            </a:solidFill>
            <a:prstDash val="solid"/>
            <a:round/>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C74976BC-4735-46FE-958E-904CE7542A74}"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0"/>
        <c:dLbl>
          <c:idx val="0"/>
          <c:tx>
            <c:rich>
              <a:bodyPr/>
              <a:lstStyle/>
              <a:p>
                <a:fld id="{66BFF32B-B585-4463-B42E-E7A83845CC7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1"/>
        <c:dLbl>
          <c:idx val="0"/>
          <c:tx>
            <c:rich>
              <a:bodyPr/>
              <a:lstStyle/>
              <a:p>
                <a:fld id="{FE2BC2AB-FB04-46B5-B0A8-9829322B13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dLbl>
          <c:idx val="0"/>
          <c:tx>
            <c:rich>
              <a:bodyPr/>
              <a:lstStyle/>
              <a:p>
                <a:fld id="{4B7DAF2B-785C-4699-A49F-07321587CE5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solidFill>
            <a:schemeClr val="accent1"/>
          </a:solidFill>
          <a:ln>
            <a:noFill/>
          </a:ln>
          <a:effectLst/>
        </c:spPr>
        <c:marker>
          <c:symbol val="circle"/>
          <c:size val="6"/>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4"/>
        <c:spPr>
          <a:ln w="19050" cap="rnd" cmpd="sng" algn="ctr">
            <a:solidFill>
              <a:schemeClr val="accent1"/>
            </a:solidFill>
            <a:prstDash val="solid"/>
            <a:round/>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36EC2B7F-6B58-4F09-A38B-0A71156D5DE1}"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pivotFmt>
      <c:pivotFmt>
        <c:idx val="36"/>
      </c:pivotFmt>
      <c:pivotFmt>
        <c:idx val="37"/>
        <c:dLbl>
          <c:idx val="0"/>
          <c:tx>
            <c:rich>
              <a:bodyPr/>
              <a:lstStyle/>
              <a:p>
                <a:fld id="{677C46C8-E488-4D72-A994-E490087543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spPr>
          <a:ln w="19050" cap="rnd" cmpd="sng" algn="ctr">
            <a:solidFill>
              <a:schemeClr val="accent1"/>
            </a:solidFill>
            <a:prstDash val="solid"/>
            <a:round/>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E9DD969E-C030-43A8-9FA9-79314C77DF20}"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spPr>
          <a:ln w="19050" cap="rnd" cmpd="sng" algn="ctr">
            <a:solidFill>
              <a:schemeClr val="accent1"/>
            </a:solidFill>
            <a:prstDash val="solid"/>
            <a:round/>
          </a:ln>
          <a:effectLst/>
        </c:spPr>
        <c:marker>
          <c:symbol val="circle"/>
          <c:size val="6"/>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0"/>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5F91D90D-0AD9-41BA-A974-C2410B40E330}"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7452C1EB-CC44-4B34-AD29-F57275EF2640}"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2"/>
        <c:spPr>
          <a:ln w="19050" cap="rnd" cmpd="sng" algn="ctr">
            <a:solidFill>
              <a:schemeClr val="accent1"/>
            </a:solidFill>
            <a:prstDash val="solid"/>
            <a:round/>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fld id="{65D303A4-C449-4A01-880A-7A7FB016A3EB}" type="CELLRANGE">
                  <a:rPr lang="en-US"/>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lineChart>
        <c:grouping val="standard"/>
        <c:varyColors val="0"/>
        <c:ser>
          <c:idx val="0"/>
          <c:order val="0"/>
          <c:tx>
            <c:strRef>
              <c:f>Meta!$G$30:$N$30</c:f>
              <c:strCache>
                <c:ptCount val="1"/>
                <c:pt idx="0">
                  <c:v>Total</c:v>
                </c:pt>
              </c:strCache>
            </c:strRef>
          </c:tx>
          <c:spPr>
            <a:ln w="19050" cap="rnd" cmpd="sng" algn="ctr">
              <a:solidFill>
                <a:schemeClr val="accent1"/>
              </a:solidFill>
              <a:prstDash val="solid"/>
              <a:round/>
            </a:ln>
            <a:effectLst/>
          </c:spPr>
          <c:marker>
            <c:symbol val="circle"/>
            <c:size val="6"/>
            <c:spPr>
              <a:solidFill>
                <a:schemeClr val="accent1"/>
              </a:solidFill>
              <a:ln w="6350" cap="flat" cmpd="sng" algn="ctr">
                <a:solidFill>
                  <a:schemeClr val="accent1"/>
                </a:solidFill>
                <a:prstDash val="solid"/>
                <a:round/>
              </a:ln>
              <a:effectLst/>
            </c:spPr>
          </c:marker>
          <c:dPt>
            <c:idx val="0"/>
            <c:bubble3D val="0"/>
            <c:extLst>
              <c:ext xmlns:c16="http://schemas.microsoft.com/office/drawing/2014/chart" uri="{C3380CC4-5D6E-409C-BE32-E72D297353CC}">
                <c16:uniqueId val="{00000006-C500-4549-965F-DACE4F42795D}"/>
              </c:ext>
            </c:extLst>
          </c:dPt>
          <c:dPt>
            <c:idx val="1"/>
            <c:bubble3D val="0"/>
            <c:extLst>
              <c:ext xmlns:c16="http://schemas.microsoft.com/office/drawing/2014/chart" uri="{C3380CC4-5D6E-409C-BE32-E72D297353CC}">
                <c16:uniqueId val="{00000007-C500-4549-965F-DACE4F42795D}"/>
              </c:ext>
            </c:extLst>
          </c:dPt>
          <c:dPt>
            <c:idx val="2"/>
            <c:bubble3D val="0"/>
            <c:extLst>
              <c:ext xmlns:c16="http://schemas.microsoft.com/office/drawing/2014/chart" uri="{C3380CC4-5D6E-409C-BE32-E72D297353CC}">
                <c16:uniqueId val="{00000008-C500-4549-965F-DACE4F42795D}"/>
              </c:ext>
            </c:extLst>
          </c:dPt>
          <c:dPt>
            <c:idx val="3"/>
            <c:bubble3D val="0"/>
            <c:extLst>
              <c:ext xmlns:c16="http://schemas.microsoft.com/office/drawing/2014/chart" uri="{C3380CC4-5D6E-409C-BE32-E72D297353CC}">
                <c16:uniqueId val="{00000009-C500-4549-965F-DACE4F42795D}"/>
              </c:ext>
            </c:extLst>
          </c:dPt>
          <c:dPt>
            <c:idx val="4"/>
            <c:bubble3D val="0"/>
            <c:extLst>
              <c:ext xmlns:c16="http://schemas.microsoft.com/office/drawing/2014/chart" uri="{C3380CC4-5D6E-409C-BE32-E72D297353CC}">
                <c16:uniqueId val="{0000000A-C500-4549-965F-DACE4F42795D}"/>
              </c:ext>
            </c:extLst>
          </c:dPt>
          <c:dPt>
            <c:idx val="5"/>
            <c:bubble3D val="0"/>
            <c:extLst>
              <c:ext xmlns:c16="http://schemas.microsoft.com/office/drawing/2014/chart" uri="{C3380CC4-5D6E-409C-BE32-E72D297353CC}">
                <c16:uniqueId val="{0000000B-C500-4549-965F-DACE4F42795D}"/>
              </c:ext>
            </c:extLst>
          </c:dPt>
          <c:dLbls>
            <c:dLbl>
              <c:idx val="0"/>
              <c:tx>
                <c:rich>
                  <a:bodyPr/>
                  <a:lstStyle/>
                  <a:p>
                    <a:fld id="{A68572E7-3AEF-4E41-9F9A-AABBBEDB2FD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500-4549-965F-DACE4F42795D}"/>
                </c:ext>
              </c:extLst>
            </c:dLbl>
            <c:dLbl>
              <c:idx val="1"/>
              <c:tx>
                <c:rich>
                  <a:bodyPr/>
                  <a:lstStyle/>
                  <a:p>
                    <a:fld id="{B682416D-5536-424B-BFCB-F3351B840FF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500-4549-965F-DACE4F42795D}"/>
                </c:ext>
              </c:extLst>
            </c:dLbl>
            <c:dLbl>
              <c:idx val="2"/>
              <c:tx>
                <c:rich>
                  <a:bodyPr/>
                  <a:lstStyle/>
                  <a:p>
                    <a:fld id="{C4F406F5-91AA-467D-BCC9-BC4FB583721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500-4549-965F-DACE4F42795D}"/>
                </c:ext>
              </c:extLst>
            </c:dLbl>
            <c:dLbl>
              <c:idx val="3"/>
              <c:tx>
                <c:rich>
                  <a:bodyPr/>
                  <a:lstStyle/>
                  <a:p>
                    <a:fld id="{6556C0A0-A6E4-4733-B41B-8E8B866FF62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500-4549-965F-DACE4F42795D}"/>
                </c:ext>
              </c:extLst>
            </c:dLbl>
            <c:dLbl>
              <c:idx val="4"/>
              <c:tx>
                <c:rich>
                  <a:bodyPr/>
                  <a:lstStyle/>
                  <a:p>
                    <a:fld id="{C74976BC-4735-46FE-958E-904CE7542A7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500-4549-965F-DACE4F42795D}"/>
                </c:ext>
              </c:extLst>
            </c:dLbl>
            <c:dLbl>
              <c:idx val="5"/>
              <c:tx>
                <c:rich>
                  <a:bodyPr/>
                  <a:lstStyle/>
                  <a:p>
                    <a:fld id="{36EC2B7F-6B58-4F09-A38B-0A71156D5DE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500-4549-965F-DACE4F42795D}"/>
                </c:ext>
              </c:extLst>
            </c:dLbl>
            <c:dLbl>
              <c:idx val="6"/>
              <c:tx>
                <c:rich>
                  <a:bodyPr/>
                  <a:lstStyle/>
                  <a:p>
                    <a:fld id="{E9DD969E-C030-43A8-9FA9-79314C77DF2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E06-4693-8310-EEE2CD3DB05D}"/>
                </c:ext>
              </c:extLst>
            </c:dLbl>
            <c:dLbl>
              <c:idx val="7"/>
              <c:tx>
                <c:rich>
                  <a:bodyPr/>
                  <a:lstStyle/>
                  <a:p>
                    <a:fld id="{65D303A4-C449-4A01-880A-7A7FB016A3E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E06-4693-8310-EEE2CD3DB05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6350" cap="flat" cmpd="sng" algn="ctr">
                      <a:solidFill>
                        <a:schemeClr val="tx1"/>
                      </a:solidFill>
                      <a:prstDash val="solid"/>
                      <a:round/>
                    </a:ln>
                    <a:effectLst/>
                  </c:spPr>
                </c15:leaderLines>
              </c:ext>
            </c:extLst>
          </c:dLbls>
          <c:trendline>
            <c:spPr>
              <a:ln w="12700" cap="rnd" cmpd="sng" algn="ctr">
                <a:solidFill>
                  <a:schemeClr val="tx1"/>
                </a:solidFill>
                <a:prstDash val="lgDash"/>
                <a:round/>
              </a:ln>
              <a:effectLst/>
            </c:spPr>
            <c:trendlineType val="linear"/>
            <c:dispRSqr val="0"/>
            <c:dispEq val="0"/>
          </c:trendline>
          <c:cat>
            <c:strRef>
              <c:f>Meta!$G$30:$N$30</c:f>
              <c:strCache>
                <c:ptCount val="8"/>
                <c:pt idx="0">
                  <c:v>QE 2022-03-31</c:v>
                </c:pt>
                <c:pt idx="1">
                  <c:v>QE 2022-06-30</c:v>
                </c:pt>
                <c:pt idx="2">
                  <c:v>QE 2022-09-30</c:v>
                </c:pt>
                <c:pt idx="3">
                  <c:v>QE 2022-12-31</c:v>
                </c:pt>
                <c:pt idx="4">
                  <c:v>QE 2023-03-31</c:v>
                </c:pt>
                <c:pt idx="5">
                  <c:v>QE 2023-06-30</c:v>
                </c:pt>
                <c:pt idx="6">
                  <c:v>QE 2023-09-30</c:v>
                </c:pt>
                <c:pt idx="7">
                  <c:v>QE 2023-12-31</c:v>
                </c:pt>
              </c:strCache>
            </c:strRef>
          </c:cat>
          <c:val>
            <c:numRef>
              <c:f>Meta!$G$30:$N$30</c:f>
              <c:numCache>
                <c:formatCode>General</c:formatCode>
                <c:ptCount val="8"/>
                <c:pt idx="0">
                  <c:v>54906.67</c:v>
                </c:pt>
                <c:pt idx="1">
                  <c:v>56974.76</c:v>
                </c:pt>
                <c:pt idx="2">
                  <c:v>54951.82</c:v>
                </c:pt>
                <c:pt idx="3">
                  <c:v>63419.869999999995</c:v>
                </c:pt>
                <c:pt idx="4">
                  <c:v>56746.95</c:v>
                </c:pt>
                <c:pt idx="5">
                  <c:v>63498.27</c:v>
                </c:pt>
                <c:pt idx="6">
                  <c:v>67790.17</c:v>
                </c:pt>
                <c:pt idx="7">
                  <c:v>78817.8</c:v>
                </c:pt>
              </c:numCache>
            </c:numRef>
          </c:val>
          <c:smooth val="0"/>
          <c:extLst>
            <c:ext xmlns:c15="http://schemas.microsoft.com/office/drawing/2012/chart" uri="{02D57815-91ED-43cb-92C2-25804820EDAC}">
              <c15:datalabelsRange>
                <c15:f>Meta!$G$30:$N$30</c15:f>
                <c15:dlblRangeCache>
                  <c:ptCount val="8"/>
                  <c:pt idx="0">
                    <c:v>54906.67</c:v>
                  </c:pt>
                  <c:pt idx="1">
                    <c:v>56974.76</c:v>
                  </c:pt>
                  <c:pt idx="2">
                    <c:v>54951.82</c:v>
                  </c:pt>
                  <c:pt idx="3">
                    <c:v>63419.87</c:v>
                  </c:pt>
                  <c:pt idx="4">
                    <c:v>56746.95</c:v>
                  </c:pt>
                  <c:pt idx="5">
                    <c:v>63498.27</c:v>
                  </c:pt>
                  <c:pt idx="6">
                    <c:v>67790.17</c:v>
                  </c:pt>
                  <c:pt idx="7">
                    <c:v>78817.8</c:v>
                  </c:pt>
                </c15:dlblRangeCache>
              </c15:datalabelsRange>
            </c:ext>
            <c:ext xmlns:c16="http://schemas.microsoft.com/office/drawing/2014/chart" uri="{C3380CC4-5D6E-409C-BE32-E72D297353CC}">
              <c16:uniqueId val="{00000004-C500-4549-965F-DACE4F42795D}"/>
            </c:ext>
          </c:extLst>
        </c:ser>
        <c:dLbls>
          <c:showLegendKey val="0"/>
          <c:showVal val="0"/>
          <c:showCatName val="0"/>
          <c:showSerName val="0"/>
          <c:showPercent val="0"/>
          <c:showBubbleSize val="0"/>
        </c:dLbls>
        <c:marker val="1"/>
        <c:smooth val="0"/>
        <c:axId val="658119647"/>
        <c:axId val="658101343"/>
      </c:lineChart>
      <c:catAx>
        <c:axId val="65811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658101343"/>
        <c:crosses val="autoZero"/>
        <c:auto val="1"/>
        <c:lblAlgn val="ctr"/>
        <c:lblOffset val="100"/>
        <c:noMultiLvlLbl val="0"/>
      </c:catAx>
      <c:valAx>
        <c:axId val="658101343"/>
        <c:scaling>
          <c:orientation val="minMax"/>
        </c:scaling>
        <c:delete val="1"/>
        <c:axPos val="l"/>
        <c:numFmt formatCode="General" sourceLinked="1"/>
        <c:majorTickMark val="none"/>
        <c:minorTickMark val="none"/>
        <c:tickLblPos val="nextTo"/>
        <c:crossAx val="658119647"/>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1600200</xdr:colOff>
      <xdr:row>13</xdr:row>
      <xdr:rowOff>57150</xdr:rowOff>
    </xdr:from>
    <xdr:to>
      <xdr:col>4</xdr:col>
      <xdr:colOff>1409700</xdr:colOff>
      <xdr:row>26</xdr:row>
      <xdr:rowOff>44450</xdr:rowOff>
    </xdr:to>
    <mc:AlternateContent xmlns:mc="http://schemas.openxmlformats.org/markup-compatibility/2006" xmlns:a14="http://schemas.microsoft.com/office/drawing/2010/main">
      <mc:Choice Requires="a14">
        <xdr:graphicFrame macro="">
          <xdr:nvGraphicFramePr>
            <xdr:cNvPr id="4" name="Metric">
              <a:extLst>
                <a:ext uri="{FF2B5EF4-FFF2-40B4-BE49-F238E27FC236}">
                  <a16:creationId xmlns:a16="http://schemas.microsoft.com/office/drawing/2014/main" id="{01A31E1F-D5D2-02A6-1E55-5DAABBBD310E}"/>
                </a:ext>
              </a:extLst>
            </xdr:cNvPr>
            <xdr:cNvGraphicFramePr/>
          </xdr:nvGraphicFramePr>
          <xdr:xfrm>
            <a:off x="0" y="0"/>
            <a:ext cx="0" cy="0"/>
          </xdr:xfrm>
          <a:graphic>
            <a:graphicData uri="http://schemas.microsoft.com/office/drawing/2010/slicer">
              <sle:slicer xmlns:sle="http://schemas.microsoft.com/office/drawing/2010/slicer" name="Metric"/>
            </a:graphicData>
          </a:graphic>
        </xdr:graphicFrame>
      </mc:Choice>
      <mc:Fallback xmlns="">
        <xdr:sp macro="" textlink="">
          <xdr:nvSpPr>
            <xdr:cNvPr id="0" name=""/>
            <xdr:cNvSpPr>
              <a:spLocks noTextEdit="1"/>
            </xdr:cNvSpPr>
          </xdr:nvSpPr>
          <xdr:spPr>
            <a:xfrm>
              <a:off x="6905625" y="2409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1619250</xdr:colOff>
      <xdr:row>13</xdr:row>
      <xdr:rowOff>50800</xdr:rowOff>
    </xdr:from>
    <xdr:to>
      <xdr:col>5</xdr:col>
      <xdr:colOff>1435100</xdr:colOff>
      <xdr:row>25</xdr:row>
      <xdr:rowOff>180975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7CB6CFAA-CF1C-4EC3-8BB5-09A9DA918D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69150" y="244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104774</xdr:colOff>
      <xdr:row>3</xdr:row>
      <xdr:rowOff>285749</xdr:rowOff>
    </xdr:from>
    <xdr:to>
      <xdr:col>4</xdr:col>
      <xdr:colOff>463550</xdr:colOff>
      <xdr:row>8</xdr:row>
      <xdr:rowOff>50511</xdr:rowOff>
    </xdr:to>
    <mc:AlternateContent xmlns:mc="http://schemas.openxmlformats.org/markup-compatibility/2006" xmlns:a14="http://schemas.microsoft.com/office/drawing/2010/main">
      <mc:Choice Requires="a14">
        <xdr:graphicFrame macro="">
          <xdr:nvGraphicFramePr>
            <xdr:cNvPr id="4" name="Metric 1">
              <a:extLst>
                <a:ext uri="{FF2B5EF4-FFF2-40B4-BE49-F238E27FC236}">
                  <a16:creationId xmlns:a16="http://schemas.microsoft.com/office/drawing/2014/main" id="{112F0761-CF7B-4717-A050-8C9C721B5813}"/>
                </a:ext>
              </a:extLst>
            </xdr:cNvPr>
            <xdr:cNvGraphicFramePr/>
          </xdr:nvGraphicFramePr>
          <xdr:xfrm>
            <a:off x="0" y="0"/>
            <a:ext cx="0" cy="0"/>
          </xdr:xfrm>
          <a:graphic>
            <a:graphicData uri="http://schemas.microsoft.com/office/drawing/2010/slicer">
              <sle:slicer xmlns:sle="http://schemas.microsoft.com/office/drawing/2010/slicer" name="Metric 1"/>
            </a:graphicData>
          </a:graphic>
        </xdr:graphicFrame>
      </mc:Choice>
      <mc:Fallback xmlns="">
        <xdr:sp macro="" textlink="">
          <xdr:nvSpPr>
            <xdr:cNvPr id="0" name=""/>
            <xdr:cNvSpPr>
              <a:spLocks noTextEdit="1"/>
            </xdr:cNvSpPr>
          </xdr:nvSpPr>
          <xdr:spPr>
            <a:xfrm>
              <a:off x="107949" y="1371599"/>
              <a:ext cx="2794001"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600075</xdr:colOff>
      <xdr:row>5</xdr:row>
      <xdr:rowOff>0</xdr:rowOff>
    </xdr:from>
    <xdr:to>
      <xdr:col>14</xdr:col>
      <xdr:colOff>0</xdr:colOff>
      <xdr:row>24</xdr:row>
      <xdr:rowOff>180974</xdr:rowOff>
    </xdr:to>
    <xdr:graphicFrame macro="">
      <xdr:nvGraphicFramePr>
        <xdr:cNvPr id="6" name="Chart 5">
          <a:extLst>
            <a:ext uri="{FF2B5EF4-FFF2-40B4-BE49-F238E27FC236}">
              <a16:creationId xmlns:a16="http://schemas.microsoft.com/office/drawing/2014/main" id="{E24D25C4-54A1-4097-A368-EDCEF4FD5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119528</xdr:colOff>
      <xdr:row>9</xdr:row>
      <xdr:rowOff>89650</xdr:rowOff>
    </xdr:from>
    <xdr:to>
      <xdr:col>4</xdr:col>
      <xdr:colOff>448234</xdr:colOff>
      <xdr:row>17</xdr:row>
      <xdr:rowOff>36081</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7E551BAC-7C1B-40E3-89D4-B4AF71BFCE3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9528" y="2773968"/>
              <a:ext cx="2753251" cy="144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shali Shah" refreshedDate="45792.666090162034" createdVersion="7" refreshedVersion="8" minRefreshableVersion="3" recordCount="12" xr:uid="{FC2A9E6E-327B-4F0F-B5C8-657A0F906C7E}">
  <cacheSource type="worksheet">
    <worksheetSource ref="A1:J13" sheet="Data Beauty"/>
  </cacheSource>
  <cacheFields count="11">
    <cacheField name="Metric" numFmtId="0">
      <sharedItems count="9">
        <s v="Regional_Revenue_Data"/>
        <s v="Meta_Advertising_Revenue_Data"/>
        <s v="Ad_Impressions_YoY_Percentage_Change"/>
        <s v="% Household Penetration" u="1"/>
        <s v="Buy Rate" u="1"/>
        <s v="Purchase Frequency" u="1"/>
        <s v="Spend per Trip" u="1"/>
        <s v="Basket Size" u="1"/>
        <s v="Sample Size" u="1"/>
      </sharedItems>
    </cacheField>
    <cacheField name="Region" numFmtId="0">
      <sharedItems count="4">
        <s v="US &amp; Canada"/>
        <s v="Europe"/>
        <s v="Asia-Pacific"/>
        <s v="Rest of World"/>
      </sharedItems>
    </cacheField>
    <cacheField name="1QE 2022-03-31, Rolling" numFmtId="0">
      <sharedItems containsSemiMixedTypes="0" containsString="0" containsNumber="1" minValue="0.08" maxValue="12671"/>
    </cacheField>
    <cacheField name="1QE 2022-06-30, Rolling" numFmtId="0">
      <sharedItems containsSemiMixedTypes="0" containsString="0" containsNumber="1" minValue="0.1" maxValue="13249"/>
    </cacheField>
    <cacheField name="1QE 2022-09-30, Rolling" numFmtId="0">
      <sharedItems containsSemiMixedTypes="0" containsString="0" containsNumber="1" minValue="0.1" maxValue="13035"/>
    </cacheField>
    <cacheField name="1QE 2022-12-31, Rolling" numFmtId="0">
      <sharedItems containsSemiMixedTypes="0" containsString="0" containsNumber="1" minValue="0.1" maxValue="15636"/>
    </cacheField>
    <cacheField name="1QE 2023-03-31, Rolling" numFmtId="0">
      <sharedItems containsSemiMixedTypes="0" containsString="0" containsNumber="1" minValue="0.11" maxValue="13048"/>
    </cacheField>
    <cacheField name="1QE 2023-06-30, Rolling" numFmtId="0">
      <sharedItems containsSemiMixedTypes="0" containsString="0" containsNumber="1" minValue="0.26" maxValue="14422"/>
    </cacheField>
    <cacheField name="1QE 2023-09-30, Rolling" numFmtId="0">
      <sharedItems containsSemiMixedTypes="0" containsString="0" containsNumber="1" minValue="0.25" maxValue="15190"/>
    </cacheField>
    <cacheField name="1QE 2023-12-31, Rolling" numFmtId="0">
      <sharedItems containsSemiMixedTypes="0" containsString="0" containsNumber="1" minValue="0.16" maxValue="18585"/>
    </cacheField>
    <cacheField name="13WE 2023-11-30, Rolling" numFmtId="0">
      <sharedItems containsSemiMixedTypes="0" containsString="0" containsNumber="1" minValue="0.22441628473034789" maxValue="2977.2121564568702"/>
    </cacheField>
  </cacheFields>
  <extLst>
    <ext xmlns:x14="http://schemas.microsoft.com/office/spreadsheetml/2009/9/main" uri="{725AE2AE-9491-48be-B2B4-4EB974FC3084}">
      <x14:pivotCacheDefinition pivotCacheId="1475624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2671"/>
    <n v="13249"/>
    <n v="13035"/>
    <n v="15636"/>
    <n v="13048"/>
    <n v="14422"/>
    <n v="15190"/>
    <n v="18585"/>
    <n v="0.99986845146113013"/>
  </r>
  <r>
    <x v="0"/>
    <x v="1"/>
    <n v="6486"/>
    <n v="6452"/>
    <n v="5797"/>
    <n v="7050"/>
    <n v="6345"/>
    <n v="7323"/>
    <n v="7777"/>
    <n v="9441"/>
    <n v="0.99700169800762728"/>
  </r>
  <r>
    <x v="0"/>
    <x v="2"/>
    <n v="5759"/>
    <n v="5908"/>
    <n v="5782"/>
    <n v="6050"/>
    <n v="5960"/>
    <n v="6515"/>
    <n v="6928"/>
    <n v="7512"/>
    <n v="0.50652189401003689"/>
  </r>
  <r>
    <x v="0"/>
    <x v="3"/>
    <n v="2992"/>
    <n v="3213"/>
    <n v="3100"/>
    <n v="3429"/>
    <n v="3292"/>
    <n v="3739"/>
    <n v="4251"/>
    <n v="4573"/>
    <n v="0.39029838732918892"/>
  </r>
  <r>
    <x v="1"/>
    <x v="0"/>
    <n v="12024"/>
    <n v="12788"/>
    <n v="12766"/>
    <n v="15005"/>
    <n v="12710"/>
    <n v="14131"/>
    <n v="14956"/>
    <n v="17784"/>
    <n v="0.33891231499008978"/>
  </r>
  <r>
    <x v="1"/>
    <x v="1"/>
    <n v="6364"/>
    <n v="6360"/>
    <n v="5707"/>
    <n v="6904"/>
    <n v="6269"/>
    <n v="7268"/>
    <n v="7721"/>
    <n v="9159"/>
    <n v="0.3163422479848948"/>
  </r>
  <r>
    <x v="1"/>
    <x v="2"/>
    <n v="5661"/>
    <n v="5835"/>
    <n v="5717"/>
    <n v="5968"/>
    <n v="5893"/>
    <n v="6435"/>
    <n v="6829"/>
    <n v="7316"/>
    <n v="0.22441628473034789"/>
  </r>
  <r>
    <x v="1"/>
    <x v="3"/>
    <n v="2949"/>
    <n v="3169"/>
    <n v="3047"/>
    <n v="3377"/>
    <n v="3229"/>
    <n v="3664"/>
    <n v="4137"/>
    <n v="4447"/>
    <n v="2977.2121564568702"/>
  </r>
  <r>
    <x v="2"/>
    <x v="0"/>
    <n v="0.14000000000000001"/>
    <n v="0.16"/>
    <n v="0.18"/>
    <n v="0.2"/>
    <n v="0.22"/>
    <n v="0.28000000000000003"/>
    <n v="0.26"/>
    <n v="0.16"/>
    <n v="375.0284401341487"/>
  </r>
  <r>
    <x v="2"/>
    <x v="1"/>
    <n v="0.08"/>
    <n v="0.1"/>
    <n v="0.1"/>
    <n v="0.1"/>
    <n v="0.11"/>
    <n v="0.26"/>
    <n v="0.25"/>
    <n v="0.17"/>
    <n v="18.84905155373476"/>
  </r>
  <r>
    <x v="2"/>
    <x v="2"/>
    <n v="0.25"/>
    <n v="0.28000000000000003"/>
    <n v="0.3"/>
    <n v="0.32"/>
    <n v="0.34"/>
    <n v="0.42"/>
    <n v="0.39"/>
    <n v="0.3"/>
    <n v="12.207668904010861"/>
  </r>
  <r>
    <x v="2"/>
    <x v="3"/>
    <n v="0.2"/>
    <n v="0.22"/>
    <n v="0.24"/>
    <n v="0.25"/>
    <n v="0.28000000000000003"/>
    <n v="0.31"/>
    <n v="0.27"/>
    <n v="0.17"/>
    <n v="17.585017167705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EA3BCA-7C08-4F6B-8F8B-15552668E985}" name="PivotTable3" cacheId="3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12" firstHeaderRow="1" firstDataRow="1" firstDataCol="1" rowPageCount="2" colPageCount="1"/>
  <pivotFields count="11">
    <pivotField axis="axisPage" multipleItemSelectionAllowed="1" showAll="0">
      <items count="10">
        <item m="1" x="3"/>
        <item m="1" x="7"/>
        <item m="1" x="4"/>
        <item m="1" x="5"/>
        <item m="1" x="6"/>
        <item m="1" x="8"/>
        <item x="0"/>
        <item x="1"/>
        <item x="2"/>
        <item t="default"/>
      </items>
    </pivotField>
    <pivotField axis="axisPage" showAll="0">
      <items count="5">
        <item x="2"/>
        <item x="1"/>
        <item x="3"/>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8">
    <i>
      <x/>
    </i>
    <i i="1">
      <x v="1"/>
    </i>
    <i i="2">
      <x v="2"/>
    </i>
    <i i="3">
      <x v="3"/>
    </i>
    <i i="4">
      <x v="4"/>
    </i>
    <i i="5">
      <x v="5"/>
    </i>
    <i i="6">
      <x v="6"/>
    </i>
    <i i="7">
      <x v="7"/>
    </i>
  </rowItems>
  <colItems count="1">
    <i/>
  </colItems>
  <pageFields count="2">
    <pageField fld="0" hier="-1"/>
    <pageField fld="1" hier="-1"/>
  </pageFields>
  <dataFields count="8">
    <dataField name="QE 2022-03-31" fld="2" baseField="0" baseItem="0"/>
    <dataField name="QE 2022-06-30" fld="3" baseField="0" baseItem="0"/>
    <dataField name="QE 2022-09-30" fld="4" baseField="0" baseItem="0"/>
    <dataField name="QE 2022-12-31" fld="5" baseField="0" baseItem="0"/>
    <dataField name="QE 2023-03-31" fld="6" baseField="0" baseItem="0"/>
    <dataField name="QE 2023-06-30" fld="7" baseField="0" baseItem="0"/>
    <dataField name="QE 2023-09-30" fld="8" baseField="0" baseItem="0"/>
    <dataField name="QE 2023-12-31" fld="9" baseField="0" baseItem="0"/>
  </dataFields>
  <chartFormats count="9">
    <chartFormat chart="4" format="17">
      <pivotArea type="data" outline="0" fieldPosition="0">
        <references count="1">
          <reference field="4294967294" count="1" selected="0">
            <x v="0"/>
          </reference>
        </references>
      </pivotArea>
    </chartFormat>
    <chartFormat chart="4" format="18">
      <pivotArea type="data" outline="0" fieldPosition="0">
        <references count="1">
          <reference field="4294967294" count="1" selected="0">
            <x v="1"/>
          </reference>
        </references>
      </pivotArea>
    </chartFormat>
    <chartFormat chart="4" format="19">
      <pivotArea type="data" outline="0" fieldPosition="0">
        <references count="1">
          <reference field="4294967294" count="1" selected="0">
            <x v="2"/>
          </reference>
        </references>
      </pivotArea>
    </chartFormat>
    <chartFormat chart="4" format="24">
      <pivotArea type="data" outline="0" fieldPosition="0">
        <references count="1">
          <reference field="4294967294" count="1" selected="0">
            <x v="3"/>
          </reference>
        </references>
      </pivotArea>
    </chartFormat>
    <chartFormat chart="4" format="29">
      <pivotArea type="data" outline="0" fieldPosition="0">
        <references count="1">
          <reference field="4294967294" count="1" selected="0">
            <x v="4"/>
          </reference>
        </references>
      </pivotArea>
    </chartFormat>
    <chartFormat chart="4" format="34">
      <pivotArea type="data" outline="0" fieldPosition="0">
        <references count="1">
          <reference field="4294967294" count="1" selected="0">
            <x v="5"/>
          </reference>
        </references>
      </pivotArea>
    </chartFormat>
    <chartFormat chart="4" format="38">
      <pivotArea type="data" outline="0" fieldPosition="0">
        <references count="1">
          <reference field="4294967294" count="1" selected="0">
            <x v="6"/>
          </reference>
        </references>
      </pivotArea>
    </chartFormat>
    <chartFormat chart="4" format="39" series="1">
      <pivotArea type="data" outline="0" fieldPosition="0">
        <references count="1">
          <reference field="4294967294" count="1" selected="0">
            <x v="0"/>
          </reference>
        </references>
      </pivotArea>
    </chartFormat>
    <chartFormat chart="4" format="42">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2" xr10:uid="{187AB71B-01CC-491C-A28E-2DF69A3C81DF}" sourceName="Metric">
  <pivotTables>
    <pivotTable tabId="13" name="PivotTable3"/>
  </pivotTables>
  <data>
    <tabular pivotCacheId="1475624139" showMissing="0">
      <items count="9">
        <i x="2" s="1"/>
        <i x="1" s="1"/>
        <i x="0" s="1"/>
        <i x="3" s="1" nd="1"/>
        <i x="7" s="1" nd="1"/>
        <i x="4" s="1" nd="1"/>
        <i x="5" s="1" nd="1"/>
        <i x="8"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1B1946-AB55-4332-8799-323A778924E7}" sourceName="Region">
  <pivotTables>
    <pivotTable tabId="13" name="PivotTable3"/>
  </pivotTables>
  <data>
    <tabular pivotCacheId="147562413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xr10:uid="{2BBD57A6-799A-4A36-A954-8CE7C300CE66}" cache="Slicer_Metric2" caption="Metric" rowHeight="241300"/>
  <slicer name="Region" xr10:uid="{3F83B6BD-50F0-44E2-B248-E35D18FBBDFE}"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1" xr10:uid="{F14F480C-8ADA-498A-9E59-299855C35EA3}" cache="Slicer_Metric2" caption="Metric" style="SlicerStyleDark1" rowHeight="241300"/>
  <slicer name="Region 1" xr10:uid="{22C115D8-517B-4175-91AF-FCD61F49A1AE}"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insights.numerator.com/dashboard/report/736552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nsights.numerator.com/dashboard/report/73655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74877-60F5-4A3E-A202-23FB61C84CB6}">
  <sheetPr codeName="Sheet2"/>
  <dimension ref="A1:J13"/>
  <sheetViews>
    <sheetView zoomScaleNormal="100" workbookViewId="0"/>
  </sheetViews>
  <sheetFormatPr defaultRowHeight="14.5" x14ac:dyDescent="0.35"/>
  <cols>
    <col min="1" max="1" width="36.1796875" bestFit="1" customWidth="1"/>
    <col min="2" max="2" width="31.08984375" bestFit="1" customWidth="1"/>
    <col min="3" max="10" width="23.08984375" bestFit="1" customWidth="1"/>
  </cols>
  <sheetData>
    <row r="1" spans="1:10" x14ac:dyDescent="0.35">
      <c r="A1" s="5" t="s">
        <v>0</v>
      </c>
      <c r="B1" s="5" t="s">
        <v>67</v>
      </c>
      <c r="C1" s="6" t="s">
        <v>69</v>
      </c>
      <c r="D1" s="6" t="s">
        <v>70</v>
      </c>
      <c r="E1" s="6" t="s">
        <v>71</v>
      </c>
      <c r="F1" s="6" t="s">
        <v>72</v>
      </c>
      <c r="G1" s="6" t="s">
        <v>73</v>
      </c>
      <c r="H1" s="6" t="s">
        <v>74</v>
      </c>
      <c r="I1" s="6" t="s">
        <v>75</v>
      </c>
      <c r="J1" s="6" t="s">
        <v>76</v>
      </c>
    </row>
    <row r="2" spans="1:10" x14ac:dyDescent="0.35">
      <c r="A2" t="s">
        <v>59</v>
      </c>
      <c r="B2" s="7" t="s">
        <v>62</v>
      </c>
      <c r="C2" s="25">
        <v>12671</v>
      </c>
      <c r="D2" s="25">
        <v>13249</v>
      </c>
      <c r="E2" s="25">
        <v>13035</v>
      </c>
      <c r="F2" s="25">
        <v>15636</v>
      </c>
      <c r="G2" s="25">
        <v>13048</v>
      </c>
      <c r="H2" s="25">
        <v>14422</v>
      </c>
      <c r="I2" s="25">
        <v>15190</v>
      </c>
      <c r="J2" s="25">
        <v>18585</v>
      </c>
    </row>
    <row r="3" spans="1:10" x14ac:dyDescent="0.35">
      <c r="A3" t="s">
        <v>59</v>
      </c>
      <c r="B3" s="7" t="s">
        <v>63</v>
      </c>
      <c r="C3" s="25">
        <v>6486</v>
      </c>
      <c r="D3" s="25">
        <v>6452</v>
      </c>
      <c r="E3" s="25">
        <v>5797</v>
      </c>
      <c r="F3" s="25">
        <v>7050</v>
      </c>
      <c r="G3" s="25">
        <v>6345</v>
      </c>
      <c r="H3" s="25">
        <v>7323</v>
      </c>
      <c r="I3" s="25">
        <v>7777</v>
      </c>
      <c r="J3" s="25">
        <v>9441</v>
      </c>
    </row>
    <row r="4" spans="1:10" x14ac:dyDescent="0.35">
      <c r="A4" t="s">
        <v>59</v>
      </c>
      <c r="B4" s="7" t="s">
        <v>64</v>
      </c>
      <c r="C4" s="25">
        <v>5759</v>
      </c>
      <c r="D4" s="25">
        <v>5908</v>
      </c>
      <c r="E4" s="25">
        <v>5782</v>
      </c>
      <c r="F4" s="25">
        <v>6050</v>
      </c>
      <c r="G4" s="25">
        <v>5960</v>
      </c>
      <c r="H4" s="25">
        <v>6515</v>
      </c>
      <c r="I4" s="25">
        <v>6928</v>
      </c>
      <c r="J4" s="25">
        <v>7512</v>
      </c>
    </row>
    <row r="5" spans="1:10" x14ac:dyDescent="0.35">
      <c r="A5" t="s">
        <v>59</v>
      </c>
      <c r="B5" s="7" t="s">
        <v>65</v>
      </c>
      <c r="C5" s="25">
        <v>2992</v>
      </c>
      <c r="D5" s="25">
        <v>3213</v>
      </c>
      <c r="E5" s="25">
        <v>3100</v>
      </c>
      <c r="F5" s="25">
        <v>3429</v>
      </c>
      <c r="G5" s="25">
        <v>3292</v>
      </c>
      <c r="H5" s="25">
        <v>3739</v>
      </c>
      <c r="I5" s="25">
        <v>4251</v>
      </c>
      <c r="J5" s="25">
        <v>4573</v>
      </c>
    </row>
    <row r="6" spans="1:10" x14ac:dyDescent="0.35">
      <c r="A6" t="s">
        <v>60</v>
      </c>
      <c r="B6" s="7" t="s">
        <v>62</v>
      </c>
      <c r="C6" s="25">
        <v>12024</v>
      </c>
      <c r="D6" s="25">
        <v>12788</v>
      </c>
      <c r="E6" s="25">
        <v>12766</v>
      </c>
      <c r="F6" s="25">
        <v>15005</v>
      </c>
      <c r="G6" s="25">
        <v>12710</v>
      </c>
      <c r="H6" s="25">
        <v>14131</v>
      </c>
      <c r="I6" s="25">
        <v>14956</v>
      </c>
      <c r="J6" s="25">
        <v>17784</v>
      </c>
    </row>
    <row r="7" spans="1:10" x14ac:dyDescent="0.35">
      <c r="A7" t="s">
        <v>60</v>
      </c>
      <c r="B7" s="7" t="s">
        <v>63</v>
      </c>
      <c r="C7" s="25">
        <v>6364</v>
      </c>
      <c r="D7" s="25">
        <v>6360</v>
      </c>
      <c r="E7" s="25">
        <v>5707</v>
      </c>
      <c r="F7" s="25">
        <v>6904</v>
      </c>
      <c r="G7" s="25">
        <v>6269</v>
      </c>
      <c r="H7" s="25">
        <v>7268</v>
      </c>
      <c r="I7" s="25">
        <v>7721</v>
      </c>
      <c r="J7" s="25">
        <v>9159</v>
      </c>
    </row>
    <row r="8" spans="1:10" x14ac:dyDescent="0.35">
      <c r="A8" t="s">
        <v>60</v>
      </c>
      <c r="B8" s="7" t="s">
        <v>64</v>
      </c>
      <c r="C8" s="25">
        <v>5661</v>
      </c>
      <c r="D8" s="25">
        <v>5835</v>
      </c>
      <c r="E8" s="25">
        <v>5717</v>
      </c>
      <c r="F8" s="25">
        <v>5968</v>
      </c>
      <c r="G8" s="25">
        <v>5893</v>
      </c>
      <c r="H8" s="25">
        <v>6435</v>
      </c>
      <c r="I8" s="25">
        <v>6829</v>
      </c>
      <c r="J8" s="25">
        <v>7316</v>
      </c>
    </row>
    <row r="9" spans="1:10" x14ac:dyDescent="0.35">
      <c r="A9" t="s">
        <v>60</v>
      </c>
      <c r="B9" s="7" t="s">
        <v>65</v>
      </c>
      <c r="C9" s="25">
        <v>2949</v>
      </c>
      <c r="D9" s="25">
        <v>3169</v>
      </c>
      <c r="E9" s="25">
        <v>3047</v>
      </c>
      <c r="F9" s="25">
        <v>3377</v>
      </c>
      <c r="G9" s="25">
        <v>3229</v>
      </c>
      <c r="H9" s="25">
        <v>3664</v>
      </c>
      <c r="I9" s="25">
        <v>4137</v>
      </c>
      <c r="J9" s="25">
        <v>4447</v>
      </c>
    </row>
    <row r="10" spans="1:10" x14ac:dyDescent="0.35">
      <c r="A10" t="s">
        <v>61</v>
      </c>
      <c r="B10" s="7" t="s">
        <v>62</v>
      </c>
      <c r="C10" s="26">
        <v>0.14000000000000001</v>
      </c>
      <c r="D10" s="26">
        <v>0.16</v>
      </c>
      <c r="E10" s="26">
        <v>0.18</v>
      </c>
      <c r="F10" s="26">
        <v>0.2</v>
      </c>
      <c r="G10" s="26">
        <v>0.22</v>
      </c>
      <c r="H10" s="26">
        <v>0.28000000000000003</v>
      </c>
      <c r="I10" s="26">
        <v>0.26</v>
      </c>
      <c r="J10" s="26">
        <v>0.16</v>
      </c>
    </row>
    <row r="11" spans="1:10" x14ac:dyDescent="0.35">
      <c r="A11" t="s">
        <v>61</v>
      </c>
      <c r="B11" s="7" t="s">
        <v>63</v>
      </c>
      <c r="C11" s="26">
        <v>0.08</v>
      </c>
      <c r="D11" s="26">
        <v>0.1</v>
      </c>
      <c r="E11" s="26">
        <v>0.1</v>
      </c>
      <c r="F11" s="26">
        <v>0.1</v>
      </c>
      <c r="G11" s="26">
        <v>0.11</v>
      </c>
      <c r="H11" s="26">
        <v>0.26</v>
      </c>
      <c r="I11" s="26">
        <v>0.25</v>
      </c>
      <c r="J11" s="26">
        <v>0.17</v>
      </c>
    </row>
    <row r="12" spans="1:10" x14ac:dyDescent="0.35">
      <c r="A12" t="s">
        <v>61</v>
      </c>
      <c r="B12" s="7" t="s">
        <v>64</v>
      </c>
      <c r="C12" s="26">
        <v>0.25</v>
      </c>
      <c r="D12" s="26">
        <v>0.28000000000000003</v>
      </c>
      <c r="E12" s="26">
        <v>0.3</v>
      </c>
      <c r="F12" s="26">
        <v>0.32</v>
      </c>
      <c r="G12" s="26">
        <v>0.34</v>
      </c>
      <c r="H12" s="26">
        <v>0.42</v>
      </c>
      <c r="I12" s="26">
        <v>0.39</v>
      </c>
      <c r="J12" s="26">
        <v>0.3</v>
      </c>
    </row>
    <row r="13" spans="1:10" x14ac:dyDescent="0.35">
      <c r="A13" t="s">
        <v>61</v>
      </c>
      <c r="B13" s="7" t="s">
        <v>65</v>
      </c>
      <c r="C13" s="26">
        <v>0.2</v>
      </c>
      <c r="D13" s="26">
        <v>0.22</v>
      </c>
      <c r="E13" s="26">
        <v>0.24</v>
      </c>
      <c r="F13" s="26">
        <v>0.25</v>
      </c>
      <c r="G13" s="26">
        <v>0.28000000000000003</v>
      </c>
      <c r="H13" s="26">
        <v>0.31</v>
      </c>
      <c r="I13" s="26">
        <v>0.27</v>
      </c>
      <c r="J13" s="26">
        <v>0.17</v>
      </c>
    </row>
  </sheetData>
  <autoFilter ref="A1:J43" xr:uid="{DB674877-60F5-4A3E-A202-23FB61C84CB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EDB10-6972-4DCB-A074-0BADDBBC405F}">
  <sheetPr codeName="Sheet3"/>
  <dimension ref="A1:C27"/>
  <sheetViews>
    <sheetView zoomScaleNormal="100" workbookViewId="0">
      <selection activeCell="A2" sqref="A2"/>
    </sheetView>
  </sheetViews>
  <sheetFormatPr defaultRowHeight="14.5" x14ac:dyDescent="0.35"/>
  <cols>
    <col min="1" max="1" width="13" bestFit="1" customWidth="1"/>
    <col min="2" max="2" width="8.81640625" bestFit="1" customWidth="1"/>
    <col min="3" max="7" width="28.81640625" bestFit="1" customWidth="1"/>
  </cols>
  <sheetData>
    <row r="1" spans="1:2" x14ac:dyDescent="0.35">
      <c r="A1" s="12" t="s">
        <v>0</v>
      </c>
      <c r="B1" t="s">
        <v>66</v>
      </c>
    </row>
    <row r="2" spans="1:2" x14ac:dyDescent="0.35">
      <c r="A2" s="12" t="s">
        <v>67</v>
      </c>
      <c r="B2" t="s">
        <v>66</v>
      </c>
    </row>
    <row r="4" spans="1:2" x14ac:dyDescent="0.35">
      <c r="A4" s="12" t="s">
        <v>4</v>
      </c>
    </row>
    <row r="5" spans="1:2" x14ac:dyDescent="0.35">
      <c r="A5" s="13" t="s">
        <v>43</v>
      </c>
      <c r="B5" s="27">
        <v>54906.67</v>
      </c>
    </row>
    <row r="6" spans="1:2" x14ac:dyDescent="0.35">
      <c r="A6" s="13" t="s">
        <v>44</v>
      </c>
      <c r="B6" s="27">
        <v>56974.76</v>
      </c>
    </row>
    <row r="7" spans="1:2" x14ac:dyDescent="0.35">
      <c r="A7" s="13" t="s">
        <v>45</v>
      </c>
      <c r="B7" s="27">
        <v>54951.82</v>
      </c>
    </row>
    <row r="8" spans="1:2" x14ac:dyDescent="0.35">
      <c r="A8" s="13" t="s">
        <v>46</v>
      </c>
      <c r="B8" s="27">
        <v>63419.869999999995</v>
      </c>
    </row>
    <row r="9" spans="1:2" x14ac:dyDescent="0.35">
      <c r="A9" s="13" t="s">
        <v>50</v>
      </c>
      <c r="B9" s="27">
        <v>56746.95</v>
      </c>
    </row>
    <row r="10" spans="1:2" x14ac:dyDescent="0.35">
      <c r="A10" s="13" t="s">
        <v>52</v>
      </c>
      <c r="B10" s="27">
        <v>63498.27</v>
      </c>
    </row>
    <row r="11" spans="1:2" x14ac:dyDescent="0.35">
      <c r="A11" s="13" t="s">
        <v>53</v>
      </c>
      <c r="B11" s="27">
        <v>67790.17</v>
      </c>
    </row>
    <row r="12" spans="1:2" x14ac:dyDescent="0.35">
      <c r="A12" s="13" t="s">
        <v>68</v>
      </c>
      <c r="B12" s="27">
        <v>78817.8</v>
      </c>
    </row>
    <row r="14" spans="1:2" ht="29" x14ac:dyDescent="0.35">
      <c r="A14" s="23" t="s">
        <v>5</v>
      </c>
      <c r="B14" s="24"/>
    </row>
    <row r="15" spans="1:2" x14ac:dyDescent="0.35">
      <c r="A15" s="14" t="str">
        <f>A4</f>
        <v>Values</v>
      </c>
      <c r="B15" s="14" t="s">
        <v>6</v>
      </c>
    </row>
    <row r="16" spans="1:2" x14ac:dyDescent="0.35">
      <c r="A16" s="14" t="str">
        <f>A5</f>
        <v>QE 2022-03-31</v>
      </c>
      <c r="B16" s="14">
        <f>B5</f>
        <v>54906.67</v>
      </c>
    </row>
    <row r="17" spans="1:3" x14ac:dyDescent="0.35">
      <c r="A17" s="14" t="str">
        <f t="shared" ref="A17:B23" si="0">A6</f>
        <v>QE 2022-06-30</v>
      </c>
      <c r="B17" s="14">
        <f t="shared" si="0"/>
        <v>56974.76</v>
      </c>
    </row>
    <row r="18" spans="1:3" x14ac:dyDescent="0.35">
      <c r="A18" s="14" t="str">
        <f t="shared" si="0"/>
        <v>QE 2022-09-30</v>
      </c>
      <c r="B18" s="14">
        <f t="shared" si="0"/>
        <v>54951.82</v>
      </c>
    </row>
    <row r="19" spans="1:3" x14ac:dyDescent="0.35">
      <c r="A19" s="14" t="str">
        <f t="shared" si="0"/>
        <v>QE 2022-12-31</v>
      </c>
      <c r="B19" s="14">
        <f t="shared" si="0"/>
        <v>63419.869999999995</v>
      </c>
    </row>
    <row r="20" spans="1:3" x14ac:dyDescent="0.35">
      <c r="A20" s="14" t="str">
        <f t="shared" si="0"/>
        <v>QE 2023-03-31</v>
      </c>
      <c r="B20" s="14">
        <f t="shared" si="0"/>
        <v>56746.95</v>
      </c>
    </row>
    <row r="21" spans="1:3" x14ac:dyDescent="0.35">
      <c r="A21" s="14" t="str">
        <f t="shared" si="0"/>
        <v>QE 2023-06-30</v>
      </c>
      <c r="B21" s="14">
        <f t="shared" si="0"/>
        <v>63498.27</v>
      </c>
    </row>
    <row r="22" spans="1:3" x14ac:dyDescent="0.35">
      <c r="A22" s="14" t="str">
        <f t="shared" si="0"/>
        <v>QE 2023-09-30</v>
      </c>
      <c r="B22" s="14">
        <f t="shared" si="0"/>
        <v>67790.17</v>
      </c>
    </row>
    <row r="23" spans="1:3" x14ac:dyDescent="0.35">
      <c r="A23" s="14" t="str">
        <f t="shared" si="0"/>
        <v>QE 2023-12-31</v>
      </c>
      <c r="B23" s="14">
        <f t="shared" si="0"/>
        <v>78817.8</v>
      </c>
    </row>
    <row r="25" spans="1:3" x14ac:dyDescent="0.35">
      <c r="C25" s="16"/>
    </row>
    <row r="27" spans="1:3" x14ac:dyDescent="0.35">
      <c r="C27" s="17"/>
    </row>
  </sheetData>
  <mergeCells count="1">
    <mergeCell ref="A14:B1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02475-3292-4FDC-88A6-36550AAE12E3}">
  <sheetPr codeName="Sheet4"/>
  <dimension ref="A1:AU45"/>
  <sheetViews>
    <sheetView showGridLines="0" tabSelected="1" zoomScale="88" zoomScaleNormal="88" workbookViewId="0">
      <selection activeCell="G34" sqref="G34"/>
    </sheetView>
  </sheetViews>
  <sheetFormatPr defaultRowHeight="14.5" x14ac:dyDescent="0.35"/>
  <cols>
    <col min="6" max="6" width="8.7265625" customWidth="1"/>
    <col min="7" max="14" width="22.1796875" customWidth="1"/>
    <col min="15" max="15" width="22.1796875" style="31" customWidth="1"/>
    <col min="16" max="16" width="10.81640625" style="31" bestFit="1" customWidth="1"/>
    <col min="17" max="17" width="11.1796875" style="31" bestFit="1" customWidth="1"/>
    <col min="18" max="18" width="11.1796875" style="31" customWidth="1"/>
    <col min="19" max="19" width="10.54296875" style="31" customWidth="1"/>
    <col min="20" max="20" width="11.1796875" style="31" bestFit="1" customWidth="1"/>
    <col min="21" max="16384" width="8.7265625" style="31"/>
  </cols>
  <sheetData>
    <row r="1" spans="1:47" ht="14.5" customHeight="1" x14ac:dyDescent="0.35">
      <c r="A1" s="34"/>
      <c r="B1" s="34"/>
      <c r="C1" s="35"/>
      <c r="D1" s="35"/>
      <c r="E1" s="35"/>
      <c r="F1" s="28"/>
      <c r="G1" s="29" t="s">
        <v>77</v>
      </c>
      <c r="H1" s="29"/>
      <c r="I1" s="29"/>
      <c r="J1" s="29"/>
      <c r="K1" s="29"/>
      <c r="L1" s="29"/>
      <c r="M1" s="29"/>
      <c r="N1" s="29"/>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row>
    <row r="2" spans="1:47" ht="54.65" customHeight="1" x14ac:dyDescent="0.35">
      <c r="A2" s="34"/>
      <c r="B2" s="34"/>
      <c r="C2" s="35"/>
      <c r="D2" s="35"/>
      <c r="E2" s="35"/>
      <c r="F2" s="28"/>
      <c r="G2" s="29"/>
      <c r="H2" s="29"/>
      <c r="I2" s="29"/>
      <c r="J2" s="29"/>
      <c r="K2" s="29"/>
      <c r="L2" s="29"/>
      <c r="M2" s="29"/>
      <c r="N2" s="29"/>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row>
    <row r="3" spans="1:47" ht="16.5" customHeight="1" x14ac:dyDescent="0.35">
      <c r="A3" s="30" t="s">
        <v>11</v>
      </c>
      <c r="B3" s="30"/>
      <c r="C3" s="30"/>
      <c r="D3" s="30"/>
      <c r="E3" s="30"/>
      <c r="H3" s="15"/>
      <c r="I3" s="15"/>
    </row>
    <row r="4" spans="1:47" ht="25" customHeight="1" x14ac:dyDescent="0.35">
      <c r="A4" s="30"/>
      <c r="B4" s="30"/>
      <c r="C4" s="30"/>
      <c r="D4" s="30"/>
      <c r="E4" s="30"/>
      <c r="G4" s="53" t="str">
        <f>IF('Pivot Table Meta'!B2="(All)","Please Select only 1 Category at a time",IF('Pivot Table Meta'!B2="(Multiple Items)","Please Select only 1 Category at a time",'Pivot Table Meta'!B2))</f>
        <v>Please Select only 1 Category at a time</v>
      </c>
      <c r="H4" s="53"/>
      <c r="I4" s="53"/>
      <c r="J4" s="53"/>
      <c r="K4" s="53"/>
      <c r="L4" s="53"/>
      <c r="M4" s="53"/>
      <c r="N4" s="53"/>
      <c r="O4" s="46"/>
    </row>
    <row r="5" spans="1:47" ht="25" customHeight="1" x14ac:dyDescent="0.35">
      <c r="A5" s="34"/>
      <c r="B5" s="34"/>
      <c r="C5" s="34"/>
      <c r="D5" s="34"/>
      <c r="E5" s="34"/>
      <c r="G5" s="53"/>
      <c r="H5" s="53"/>
      <c r="I5" s="53"/>
      <c r="J5" s="53"/>
      <c r="K5" s="53"/>
      <c r="L5" s="53"/>
      <c r="M5" s="53"/>
      <c r="N5" s="53"/>
    </row>
    <row r="6" spans="1:47" ht="31" customHeight="1" thickBot="1" x14ac:dyDescent="0.4">
      <c r="A6" s="34"/>
      <c r="B6" s="34"/>
      <c r="C6" s="34"/>
      <c r="D6" s="34"/>
      <c r="E6" s="34"/>
      <c r="G6" s="37"/>
      <c r="H6" s="38"/>
      <c r="I6" s="38"/>
      <c r="J6" s="38"/>
      <c r="K6" s="38"/>
      <c r="L6" s="38"/>
      <c r="M6" s="38"/>
      <c r="N6" s="39"/>
    </row>
    <row r="7" spans="1:47" ht="14.5" customHeight="1" x14ac:dyDescent="0.35">
      <c r="A7" s="34"/>
      <c r="B7" s="34"/>
      <c r="C7" s="34"/>
      <c r="D7" s="34"/>
      <c r="E7" s="34"/>
      <c r="G7" s="20"/>
      <c r="H7" s="21"/>
      <c r="I7" s="21"/>
      <c r="J7" s="21"/>
      <c r="K7" s="21"/>
      <c r="L7" s="21"/>
      <c r="M7" s="21"/>
      <c r="N7" s="22"/>
    </row>
    <row r="8" spans="1:47" x14ac:dyDescent="0.35">
      <c r="A8" s="34"/>
      <c r="B8" s="34"/>
      <c r="C8" s="34"/>
      <c r="D8" s="34"/>
      <c r="E8" s="34"/>
    </row>
    <row r="9" spans="1:47" x14ac:dyDescent="0.35">
      <c r="A9" s="34"/>
      <c r="B9" s="34"/>
      <c r="C9" s="34"/>
      <c r="D9" s="34"/>
      <c r="E9" s="34"/>
    </row>
    <row r="10" spans="1:47" x14ac:dyDescent="0.35">
      <c r="A10" s="34"/>
      <c r="B10" s="34"/>
      <c r="C10" s="34"/>
      <c r="D10" s="34"/>
      <c r="E10" s="34"/>
    </row>
    <row r="11" spans="1:47" x14ac:dyDescent="0.35">
      <c r="A11" s="34"/>
      <c r="B11" s="34"/>
      <c r="C11" s="34"/>
      <c r="D11" s="34"/>
      <c r="E11" s="34"/>
    </row>
    <row r="12" spans="1:47" x14ac:dyDescent="0.35">
      <c r="A12" s="34"/>
      <c r="B12" s="34"/>
      <c r="C12" s="34"/>
      <c r="D12" s="34"/>
      <c r="E12" s="34"/>
    </row>
    <row r="13" spans="1:47" x14ac:dyDescent="0.35">
      <c r="A13" s="34"/>
      <c r="B13" s="34"/>
      <c r="C13" s="34"/>
      <c r="D13" s="34"/>
      <c r="E13" s="34"/>
    </row>
    <row r="14" spans="1:47" x14ac:dyDescent="0.35">
      <c r="A14" s="34"/>
      <c r="B14" s="34"/>
      <c r="C14" s="34"/>
      <c r="D14" s="34"/>
      <c r="E14" s="34"/>
    </row>
    <row r="15" spans="1:47" x14ac:dyDescent="0.35">
      <c r="A15" s="34"/>
      <c r="B15" s="34"/>
      <c r="C15" s="34"/>
      <c r="D15" s="34"/>
      <c r="E15" s="34"/>
    </row>
    <row r="16" spans="1:47" x14ac:dyDescent="0.35">
      <c r="A16" s="34"/>
      <c r="B16" s="34"/>
      <c r="C16" s="34"/>
      <c r="D16" s="34"/>
      <c r="E16" s="34"/>
    </row>
    <row r="17" spans="1:20" x14ac:dyDescent="0.35">
      <c r="A17" s="34"/>
      <c r="B17" s="34"/>
      <c r="C17" s="34"/>
      <c r="D17" s="34"/>
      <c r="E17" s="34"/>
    </row>
    <row r="18" spans="1:20" x14ac:dyDescent="0.35">
      <c r="A18" s="34"/>
      <c r="B18" s="34"/>
      <c r="C18" s="34"/>
      <c r="D18" s="34"/>
      <c r="E18" s="34"/>
    </row>
    <row r="19" spans="1:20" x14ac:dyDescent="0.35">
      <c r="A19" s="34"/>
      <c r="B19" s="34"/>
      <c r="C19" s="34"/>
      <c r="D19" s="34"/>
      <c r="E19" s="34"/>
    </row>
    <row r="20" spans="1:20" x14ac:dyDescent="0.35">
      <c r="A20" s="34"/>
      <c r="B20" s="34"/>
      <c r="C20" s="34"/>
      <c r="D20" s="34"/>
      <c r="E20" s="34"/>
    </row>
    <row r="21" spans="1:20" x14ac:dyDescent="0.35">
      <c r="A21" s="34"/>
      <c r="B21" s="34"/>
      <c r="C21" s="34"/>
      <c r="D21" s="34"/>
      <c r="E21" s="34"/>
    </row>
    <row r="22" spans="1:20" x14ac:dyDescent="0.35">
      <c r="A22" s="34"/>
      <c r="B22" s="34"/>
      <c r="C22" s="34"/>
      <c r="D22" s="34"/>
      <c r="E22" s="34"/>
    </row>
    <row r="23" spans="1:20" x14ac:dyDescent="0.35">
      <c r="A23" s="34"/>
      <c r="B23" s="34"/>
      <c r="C23" s="34"/>
      <c r="D23" s="34"/>
      <c r="E23" s="34"/>
    </row>
    <row r="24" spans="1:20" x14ac:dyDescent="0.35">
      <c r="A24" s="34"/>
      <c r="B24" s="34"/>
      <c r="C24" s="36"/>
      <c r="D24" s="34"/>
      <c r="E24" s="34"/>
    </row>
    <row r="25" spans="1:20" x14ac:dyDescent="0.35">
      <c r="A25" s="34"/>
      <c r="B25" s="34"/>
      <c r="C25" s="34"/>
      <c r="D25" s="34"/>
      <c r="E25" s="34"/>
    </row>
    <row r="26" spans="1:20" ht="15" thickBot="1" x14ac:dyDescent="0.4">
      <c r="A26" s="34"/>
      <c r="B26" s="34"/>
      <c r="C26" s="34"/>
      <c r="D26" s="34"/>
      <c r="E26" s="34"/>
    </row>
    <row r="27" spans="1:20" ht="18.5" x14ac:dyDescent="0.45">
      <c r="A27" s="34"/>
      <c r="B27" s="34"/>
      <c r="C27" s="34"/>
      <c r="D27" s="34"/>
      <c r="E27" s="34"/>
      <c r="G27" s="50">
        <v>2022</v>
      </c>
      <c r="H27" s="51"/>
      <c r="I27" s="51"/>
      <c r="J27" s="52"/>
      <c r="K27" s="50">
        <v>2023</v>
      </c>
      <c r="L27" s="51"/>
      <c r="M27" s="51"/>
      <c r="N27" s="52"/>
    </row>
    <row r="28" spans="1:20" ht="14.5" customHeight="1" x14ac:dyDescent="0.35">
      <c r="A28" s="34"/>
      <c r="B28" s="34"/>
      <c r="C28" s="34"/>
      <c r="D28" s="34"/>
      <c r="E28" s="34"/>
      <c r="G28" s="54" t="s">
        <v>7</v>
      </c>
      <c r="H28" s="55" t="s">
        <v>8</v>
      </c>
      <c r="I28" s="55" t="s">
        <v>9</v>
      </c>
      <c r="J28" s="55" t="s">
        <v>10</v>
      </c>
      <c r="K28" s="54" t="s">
        <v>7</v>
      </c>
      <c r="L28" s="55" t="s">
        <v>8</v>
      </c>
      <c r="M28" s="55" t="s">
        <v>9</v>
      </c>
      <c r="N28" s="56" t="s">
        <v>10</v>
      </c>
    </row>
    <row r="29" spans="1:20" x14ac:dyDescent="0.35">
      <c r="A29" s="34"/>
      <c r="B29" s="34"/>
      <c r="C29" s="34"/>
      <c r="D29" s="34"/>
      <c r="E29" s="34"/>
      <c r="G29" s="57" t="str">
        <f>'Pivot Table Meta'!$A5</f>
        <v>QE 2022-03-31</v>
      </c>
      <c r="H29" s="58" t="str">
        <f>'Pivot Table Meta'!$A6</f>
        <v>QE 2022-06-30</v>
      </c>
      <c r="I29" s="58" t="str">
        <f>'Pivot Table Meta'!$A7</f>
        <v>QE 2022-09-30</v>
      </c>
      <c r="J29" s="59" t="str">
        <f>'Pivot Table Meta'!$A8</f>
        <v>QE 2022-12-31</v>
      </c>
      <c r="K29" s="57" t="str">
        <f>'Pivot Table Meta'!$A9</f>
        <v>QE 2023-03-31</v>
      </c>
      <c r="L29" s="58" t="str">
        <f>'Pivot Table Meta'!$A10</f>
        <v>QE 2023-06-30</v>
      </c>
      <c r="M29" s="58" t="str">
        <f>'Pivot Table Meta'!$A11</f>
        <v>QE 2023-09-30</v>
      </c>
      <c r="N29" s="59" t="str">
        <f>'Pivot Table Meta'!$A12</f>
        <v>QE 2023-12-31</v>
      </c>
      <c r="P29" s="47"/>
      <c r="Q29" s="47"/>
      <c r="R29" s="47"/>
      <c r="S29" s="47"/>
      <c r="T29" s="47"/>
    </row>
    <row r="30" spans="1:20" ht="15" thickBot="1" x14ac:dyDescent="0.4">
      <c r="A30" s="34"/>
      <c r="B30" s="34"/>
      <c r="C30" s="34"/>
      <c r="D30" s="34"/>
      <c r="E30" s="34"/>
      <c r="G30" s="42">
        <f>'Pivot Table Meta'!$B16</f>
        <v>54906.67</v>
      </c>
      <c r="H30" s="41">
        <f>'Pivot Table Meta'!$B17</f>
        <v>56974.76</v>
      </c>
      <c r="I30" s="41">
        <f>'Pivot Table Meta'!$B18</f>
        <v>54951.82</v>
      </c>
      <c r="J30" s="44">
        <f>'Pivot Table Meta'!$B19</f>
        <v>63419.869999999995</v>
      </c>
      <c r="K30" s="43">
        <f>'Pivot Table Meta'!$B20</f>
        <v>56746.95</v>
      </c>
      <c r="L30" s="41">
        <f>'Pivot Table Meta'!$B21</f>
        <v>63498.27</v>
      </c>
      <c r="M30" s="41">
        <f>'Pivot Table Meta'!$B22</f>
        <v>67790.17</v>
      </c>
      <c r="N30" s="44">
        <f>'Pivot Table Meta'!$B23</f>
        <v>78817.8</v>
      </c>
      <c r="O30" s="48"/>
      <c r="P30" s="49"/>
      <c r="Q30" s="49"/>
      <c r="R30" s="49"/>
      <c r="S30" s="49"/>
      <c r="T30" s="49"/>
    </row>
    <row r="31" spans="1:20" ht="14.5" customHeight="1" x14ac:dyDescent="0.35">
      <c r="A31" s="32"/>
      <c r="B31" s="32"/>
      <c r="C31" s="32"/>
      <c r="D31" s="32"/>
      <c r="E31" s="32"/>
      <c r="F31" s="31"/>
      <c r="G31" s="40"/>
      <c r="H31" s="40"/>
      <c r="I31" s="40"/>
      <c r="J31" s="40"/>
      <c r="K31" s="40"/>
      <c r="L31" s="40"/>
      <c r="M31" s="40"/>
    </row>
    <row r="32" spans="1:20" ht="14.5" customHeight="1" x14ac:dyDescent="0.35">
      <c r="A32" s="32"/>
      <c r="B32" s="32"/>
      <c r="C32" s="32"/>
      <c r="D32" s="32"/>
      <c r="E32" s="32"/>
      <c r="F32" s="31"/>
    </row>
    <row r="33" spans="1:8" x14ac:dyDescent="0.35">
      <c r="A33" s="32"/>
      <c r="B33" s="32"/>
      <c r="C33" s="32"/>
      <c r="D33" s="32"/>
      <c r="E33" s="32"/>
    </row>
    <row r="34" spans="1:8" x14ac:dyDescent="0.35">
      <c r="A34" s="32"/>
      <c r="B34" s="32"/>
      <c r="C34" s="32"/>
      <c r="D34" s="32"/>
      <c r="E34" s="32"/>
    </row>
    <row r="35" spans="1:8" x14ac:dyDescent="0.35">
      <c r="A35" s="32"/>
      <c r="B35" s="32"/>
      <c r="C35" s="32"/>
      <c r="D35" s="32"/>
      <c r="E35" s="32"/>
    </row>
    <row r="36" spans="1:8" x14ac:dyDescent="0.35">
      <c r="A36" s="32"/>
      <c r="B36" s="32"/>
      <c r="C36" s="32"/>
      <c r="D36" s="32"/>
      <c r="E36" s="32"/>
    </row>
    <row r="37" spans="1:8" x14ac:dyDescent="0.35">
      <c r="A37" s="32"/>
      <c r="B37" s="32"/>
      <c r="C37" s="32"/>
      <c r="D37" s="32"/>
      <c r="E37" s="32"/>
    </row>
    <row r="38" spans="1:8" x14ac:dyDescent="0.35">
      <c r="A38" s="32"/>
      <c r="B38" s="32"/>
      <c r="C38" s="32"/>
      <c r="D38" s="32"/>
      <c r="E38" s="32"/>
      <c r="H38" s="33"/>
    </row>
    <row r="39" spans="1:8" x14ac:dyDescent="0.35">
      <c r="A39" s="32"/>
      <c r="B39" s="32"/>
      <c r="C39" s="32"/>
      <c r="D39" s="32"/>
      <c r="E39" s="32"/>
    </row>
    <row r="40" spans="1:8" x14ac:dyDescent="0.35">
      <c r="A40" s="33"/>
      <c r="B40" s="33"/>
      <c r="C40" s="33"/>
      <c r="D40" s="33"/>
      <c r="E40" s="33"/>
    </row>
    <row r="41" spans="1:8" x14ac:dyDescent="0.35">
      <c r="A41" s="33"/>
      <c r="B41" s="33"/>
      <c r="C41" s="33"/>
      <c r="D41" s="33"/>
      <c r="E41" s="33"/>
    </row>
    <row r="42" spans="1:8" x14ac:dyDescent="0.35">
      <c r="A42" s="33"/>
      <c r="B42" s="33"/>
      <c r="C42" s="33"/>
      <c r="D42" s="33"/>
      <c r="E42" s="33"/>
    </row>
    <row r="43" spans="1:8" x14ac:dyDescent="0.35">
      <c r="A43" s="33"/>
      <c r="B43" s="33"/>
      <c r="C43" s="33"/>
      <c r="D43" s="33"/>
      <c r="E43" s="33"/>
    </row>
    <row r="44" spans="1:8" x14ac:dyDescent="0.35">
      <c r="A44" s="33"/>
      <c r="B44" s="33"/>
      <c r="C44" s="33"/>
      <c r="D44" s="33"/>
      <c r="E44" s="33"/>
    </row>
    <row r="45" spans="1:8" x14ac:dyDescent="0.35">
      <c r="A45" s="33"/>
      <c r="B45" s="33"/>
      <c r="C45" s="33"/>
      <c r="D45" s="33"/>
      <c r="E45" s="33"/>
    </row>
  </sheetData>
  <mergeCells count="6">
    <mergeCell ref="G1:N2"/>
    <mergeCell ref="A3:E4"/>
    <mergeCell ref="G4:N5"/>
    <mergeCell ref="G6:N6"/>
    <mergeCell ref="G27:J27"/>
    <mergeCell ref="K27:N27"/>
  </mergeCells>
  <conditionalFormatting sqref="P30:T30">
    <cfRule type="expression" dxfId="17" priority="163">
      <formula>$G$3="Spend per Unit"</formula>
    </cfRule>
    <cfRule type="expression" dxfId="16" priority="164">
      <formula>$G$3="Parent Channel Share of $"</formula>
    </cfRule>
    <cfRule type="expression" dxfId="15" priority="165">
      <formula>$G$3="Opportunity"</formula>
    </cfRule>
    <cfRule type="expression" dxfId="14" priority="166">
      <formula>$G$3="Projected Sales $MM"</formula>
    </cfRule>
    <cfRule type="expression" dxfId="13" priority="167">
      <formula>$G$3="Units per Trip"</formula>
    </cfRule>
    <cfRule type="expression" dxfId="12" priority="168">
      <formula>$G$3="Purchase Frequency"</formula>
    </cfRule>
    <cfRule type="expression" dxfId="11" priority="169">
      <formula>$G$3="Purchase Cycle in Days"</formula>
    </cfRule>
    <cfRule type="expression" dxfId="10" priority="170">
      <formula>$G$3="Projected Units"</formula>
    </cfRule>
    <cfRule type="expression" dxfId="9" priority="171">
      <formula>$G$3="Projected Trips"</formula>
    </cfRule>
    <cfRule type="expression" dxfId="8" priority="172">
      <formula>$G$3="Projected Households"</formula>
    </cfRule>
    <cfRule type="expression" dxfId="7" priority="173">
      <formula>$G$3="Buyer Count"</formula>
    </cfRule>
    <cfRule type="expression" dxfId="6" priority="174">
      <formula>$G$3="Spend per Trip"</formula>
    </cfRule>
    <cfRule type="expression" dxfId="5" priority="175">
      <formula>$G$3="% Repeat (2+) Buyers"</formula>
    </cfRule>
    <cfRule type="expression" dxfId="4" priority="176">
      <formula>$G$3="Projected Sales"</formula>
    </cfRule>
    <cfRule type="expression" dxfId="3" priority="177">
      <formula>$G$3="Buying Rate"</formula>
    </cfRule>
    <cfRule type="expression" dxfId="2" priority="178">
      <formula>$G$3="% of Spend"</formula>
    </cfRule>
    <cfRule type="expression" dxfId="1" priority="179">
      <formula>$G$3="% Household Penetration"</formula>
    </cfRule>
    <cfRule type="expression" dxfId="0" priority="180">
      <formula>$G$3="% of Households"</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DB1E7-1DBB-4AD3-93E0-B278704B9169}">
  <sheetPr codeName="Sheet9"/>
  <dimension ref="A1:S21"/>
  <sheetViews>
    <sheetView zoomScaleNormal="100" workbookViewId="0"/>
  </sheetViews>
  <sheetFormatPr defaultRowHeight="14.5" x14ac:dyDescent="0.35"/>
  <cols>
    <col min="1" max="1" width="40.7265625" customWidth="1"/>
    <col min="2" max="2" width="60" bestFit="1" customWidth="1"/>
    <col min="3" max="3" width="40.7265625" customWidth="1"/>
    <col min="4" max="4" width="31.7265625" bestFit="1" customWidth="1"/>
    <col min="5" max="8" width="20.7265625" customWidth="1"/>
    <col min="9" max="9" width="19.453125" bestFit="1" customWidth="1"/>
    <col min="10" max="13" width="20.7265625" customWidth="1"/>
    <col min="14" max="14" width="29.81640625" bestFit="1" customWidth="1"/>
    <col min="15" max="19" width="20.7265625" customWidth="1"/>
  </cols>
  <sheetData>
    <row r="1" spans="1:19" s="1" customFormat="1" ht="36" customHeight="1" x14ac:dyDescent="0.35">
      <c r="A1" s="1" t="s">
        <v>12</v>
      </c>
    </row>
    <row r="2" spans="1:19" s="2" customFormat="1" ht="20.149999999999999" customHeight="1" x14ac:dyDescent="0.35">
      <c r="A2" s="2" t="s">
        <v>55</v>
      </c>
    </row>
    <row r="3" spans="1:19" s="2" customFormat="1" ht="20.149999999999999" customHeight="1" x14ac:dyDescent="0.35">
      <c r="A3" s="2" t="s">
        <v>51</v>
      </c>
    </row>
    <row r="4" spans="1:19" s="3" customFormat="1" ht="16" customHeight="1" x14ac:dyDescent="0.35">
      <c r="A4" s="3" t="s">
        <v>54</v>
      </c>
    </row>
    <row r="5" spans="1:19" x14ac:dyDescent="0.35">
      <c r="A5" s="4" t="s">
        <v>56</v>
      </c>
    </row>
    <row r="7" spans="1:19" x14ac:dyDescent="0.35">
      <c r="A7" s="5" t="s">
        <v>38</v>
      </c>
      <c r="B7" s="5" t="s">
        <v>13</v>
      </c>
      <c r="C7" s="5" t="s">
        <v>14</v>
      </c>
      <c r="D7" s="6" t="s">
        <v>15</v>
      </c>
      <c r="E7" s="6" t="s">
        <v>16</v>
      </c>
      <c r="F7" s="6" t="s">
        <v>17</v>
      </c>
      <c r="G7" s="6" t="s">
        <v>18</v>
      </c>
      <c r="H7" s="6" t="s">
        <v>19</v>
      </c>
      <c r="I7" s="6" t="s">
        <v>20</v>
      </c>
      <c r="J7" s="6" t="s">
        <v>2</v>
      </c>
      <c r="K7" s="6" t="s">
        <v>3</v>
      </c>
      <c r="L7" s="6" t="s">
        <v>21</v>
      </c>
      <c r="M7" s="6" t="s">
        <v>1</v>
      </c>
      <c r="N7" s="6" t="s">
        <v>22</v>
      </c>
      <c r="O7" s="6" t="s">
        <v>23</v>
      </c>
      <c r="P7" s="6" t="s">
        <v>24</v>
      </c>
      <c r="Q7" s="6" t="s">
        <v>25</v>
      </c>
      <c r="R7" s="6" t="s">
        <v>26</v>
      </c>
      <c r="S7" s="6" t="s">
        <v>47</v>
      </c>
    </row>
    <row r="8" spans="1:19" x14ac:dyDescent="0.35">
      <c r="A8" s="7" t="s">
        <v>39</v>
      </c>
      <c r="B8" s="7" t="s">
        <v>13</v>
      </c>
      <c r="C8" s="7" t="s">
        <v>30</v>
      </c>
      <c r="D8" s="8">
        <v>0.29404785109586612</v>
      </c>
      <c r="E8" s="10">
        <v>6.1654300101243864</v>
      </c>
      <c r="F8" s="9">
        <v>24.68424822884484</v>
      </c>
      <c r="G8" s="10">
        <v>1.7461717758202011</v>
      </c>
      <c r="H8" s="9">
        <v>152.18900480747971</v>
      </c>
      <c r="I8" s="8">
        <v>0.30686530931275041</v>
      </c>
      <c r="J8" s="10">
        <v>6.6307007764618744</v>
      </c>
      <c r="K8" s="9">
        <v>25.168868830856479</v>
      </c>
      <c r="L8" s="10">
        <v>1.7885154704227719</v>
      </c>
      <c r="M8" s="9">
        <v>166.88723809942709</v>
      </c>
      <c r="N8" s="10">
        <v>1.281745821688429</v>
      </c>
      <c r="O8" s="10">
        <v>0.46527076633748798</v>
      </c>
      <c r="P8" s="9">
        <v>0.48462060201163842</v>
      </c>
      <c r="Q8" s="10">
        <v>4.2343694602571258E-2</v>
      </c>
      <c r="R8" s="9">
        <v>14.698233291947419</v>
      </c>
      <c r="S8" s="11">
        <v>97075</v>
      </c>
    </row>
    <row r="9" spans="1:19" x14ac:dyDescent="0.35">
      <c r="A9" s="7" t="s">
        <v>39</v>
      </c>
      <c r="B9" s="7" t="s">
        <v>13</v>
      </c>
      <c r="C9" s="7" t="s">
        <v>28</v>
      </c>
      <c r="D9" s="8">
        <v>0.29145497180947177</v>
      </c>
      <c r="E9" s="10">
        <v>6.8878758902549757</v>
      </c>
      <c r="F9" s="9">
        <v>16.815494350513319</v>
      </c>
      <c r="G9" s="10">
        <v>2.5613430430924158</v>
      </c>
      <c r="H9" s="9">
        <v>115.8230381196194</v>
      </c>
      <c r="I9" s="8">
        <v>0.28369582215700567</v>
      </c>
      <c r="J9" s="10">
        <v>6.8658881350212999</v>
      </c>
      <c r="K9" s="9">
        <v>17.497926365882542</v>
      </c>
      <c r="L9" s="10">
        <v>2.4585700498830549</v>
      </c>
      <c r="M9" s="9">
        <v>120.1388050229893</v>
      </c>
      <c r="N9" s="10">
        <v>-0.77591496524660464</v>
      </c>
      <c r="O9" s="10">
        <v>-2.1987755233675799E-2</v>
      </c>
      <c r="P9" s="9">
        <v>0.68243201536922626</v>
      </c>
      <c r="Q9" s="10">
        <v>-0.1027729932093608</v>
      </c>
      <c r="R9" s="9">
        <v>4.3157669033699051</v>
      </c>
      <c r="S9" s="11">
        <v>123650</v>
      </c>
    </row>
    <row r="10" spans="1:19" x14ac:dyDescent="0.35">
      <c r="A10" s="7" t="s">
        <v>39</v>
      </c>
      <c r="B10" s="7" t="s">
        <v>13</v>
      </c>
      <c r="C10" s="7" t="s">
        <v>31</v>
      </c>
      <c r="D10" s="8">
        <v>0.12391610101810881</v>
      </c>
      <c r="E10" s="10">
        <v>4.2542454168215666</v>
      </c>
      <c r="F10" s="9">
        <v>17.066630459256281</v>
      </c>
      <c r="G10" s="10">
        <v>2.242339004074998</v>
      </c>
      <c r="H10" s="9">
        <v>72.605634411878398</v>
      </c>
      <c r="I10" s="8">
        <v>0.1154947948124224</v>
      </c>
      <c r="J10" s="10">
        <v>4.1096335817861442</v>
      </c>
      <c r="K10" s="9">
        <v>17.834670012336488</v>
      </c>
      <c r="L10" s="10">
        <v>2.1815673427235192</v>
      </c>
      <c r="M10" s="9">
        <v>73.293958802772352</v>
      </c>
      <c r="N10" s="10">
        <v>-0.84213062056863608</v>
      </c>
      <c r="O10" s="10">
        <v>-0.14461183503542241</v>
      </c>
      <c r="P10" s="9">
        <v>0.76803955308021088</v>
      </c>
      <c r="Q10" s="10">
        <v>-6.0771661351478823E-2</v>
      </c>
      <c r="R10" s="9">
        <v>0.68832439089395336</v>
      </c>
      <c r="S10" s="11">
        <v>67302</v>
      </c>
    </row>
    <row r="11" spans="1:19" x14ac:dyDescent="0.35">
      <c r="A11" s="7" t="s">
        <v>39</v>
      </c>
      <c r="B11" s="7" t="s">
        <v>13</v>
      </c>
      <c r="C11" s="7" t="s">
        <v>33</v>
      </c>
      <c r="D11" s="8">
        <v>9.207743687088929E-2</v>
      </c>
      <c r="E11" s="10">
        <v>2.5373222250662129</v>
      </c>
      <c r="F11" s="9">
        <v>36.281715333886893</v>
      </c>
      <c r="G11" s="10">
        <v>1.8802743944584499</v>
      </c>
      <c r="H11" s="9">
        <v>92.058402680196835</v>
      </c>
      <c r="I11" s="8">
        <v>9.2372072741357975E-2</v>
      </c>
      <c r="J11" s="10">
        <v>2.521047859106337</v>
      </c>
      <c r="K11" s="9">
        <v>37.286783480306411</v>
      </c>
      <c r="L11" s="10">
        <v>1.848245461507261</v>
      </c>
      <c r="M11" s="9">
        <v>94.001765665988032</v>
      </c>
      <c r="N11" s="10">
        <v>2.946358704686847E-2</v>
      </c>
      <c r="O11" s="10">
        <v>-1.6274365959875858E-2</v>
      </c>
      <c r="P11" s="9">
        <v>1.0050681464195179</v>
      </c>
      <c r="Q11" s="10">
        <v>-3.2028932951188922E-2</v>
      </c>
      <c r="R11" s="9">
        <v>1.9433629857911969</v>
      </c>
      <c r="S11" s="11">
        <v>45061</v>
      </c>
    </row>
    <row r="12" spans="1:19" x14ac:dyDescent="0.35">
      <c r="A12" s="7" t="s">
        <v>39</v>
      </c>
      <c r="B12" s="7" t="s">
        <v>13</v>
      </c>
      <c r="C12" s="7" t="s">
        <v>27</v>
      </c>
      <c r="D12" s="8">
        <v>8.6576204293769221E-2</v>
      </c>
      <c r="E12" s="10">
        <v>4.0145335991758948</v>
      </c>
      <c r="F12" s="9">
        <v>12.030458517274401</v>
      </c>
      <c r="G12" s="10">
        <v>1.9259663442131849</v>
      </c>
      <c r="H12" s="9">
        <v>48.296679931089891</v>
      </c>
      <c r="I12" s="8">
        <v>8.3718139625743843E-2</v>
      </c>
      <c r="J12" s="10">
        <v>3.9742862957793448</v>
      </c>
      <c r="K12" s="9">
        <v>12.616509383847569</v>
      </c>
      <c r="L12" s="10">
        <v>1.840335304398337</v>
      </c>
      <c r="M12" s="9">
        <v>50.141620344796898</v>
      </c>
      <c r="N12" s="10">
        <v>-0.28580646680253791</v>
      </c>
      <c r="O12" s="10">
        <v>-4.0247303396549583E-2</v>
      </c>
      <c r="P12" s="9">
        <v>0.58605086657317074</v>
      </c>
      <c r="Q12" s="10">
        <v>-8.5631039814847654E-2</v>
      </c>
      <c r="R12" s="9">
        <v>1.844940413707008</v>
      </c>
      <c r="S12" s="11">
        <v>82600</v>
      </c>
    </row>
    <row r="13" spans="1:19" x14ac:dyDescent="0.35">
      <c r="A13" s="7" t="s">
        <v>39</v>
      </c>
      <c r="B13" s="7" t="s">
        <v>13</v>
      </c>
      <c r="C13" s="7" t="s">
        <v>34</v>
      </c>
      <c r="D13" s="8">
        <v>6.8733337666892227E-2</v>
      </c>
      <c r="E13" s="10">
        <v>2.1443497835342762</v>
      </c>
      <c r="F13" s="9">
        <v>35.205303097467649</v>
      </c>
      <c r="G13" s="10">
        <v>3.3732160001182572</v>
      </c>
      <c r="H13" s="9">
        <v>75.492484076313318</v>
      </c>
      <c r="I13" s="8">
        <v>7.3456990584543427E-2</v>
      </c>
      <c r="J13" s="10">
        <v>2.21296558326096</v>
      </c>
      <c r="K13" s="9">
        <v>35.808468248078562</v>
      </c>
      <c r="L13" s="10">
        <v>3.4285903657758201</v>
      </c>
      <c r="M13" s="9">
        <v>79.242907822290732</v>
      </c>
      <c r="N13" s="10">
        <v>0.47236529176511999</v>
      </c>
      <c r="O13" s="10">
        <v>6.8615799726683857E-2</v>
      </c>
      <c r="P13" s="9">
        <v>0.6031651506109128</v>
      </c>
      <c r="Q13" s="10">
        <v>5.5374365657562492E-2</v>
      </c>
      <c r="R13" s="9">
        <v>3.750423745977415</v>
      </c>
      <c r="S13" s="11">
        <v>34539</v>
      </c>
    </row>
    <row r="14" spans="1:19" x14ac:dyDescent="0.35">
      <c r="A14" s="7" t="s">
        <v>39</v>
      </c>
      <c r="B14" s="7" t="s">
        <v>13</v>
      </c>
      <c r="C14" s="7" t="s">
        <v>29</v>
      </c>
      <c r="D14" s="8">
        <v>3.7926136342573608E-2</v>
      </c>
      <c r="E14" s="10">
        <v>3.9945585163052861</v>
      </c>
      <c r="F14" s="9">
        <v>6.0851541148574082</v>
      </c>
      <c r="G14" s="10">
        <v>2.3996514123040642</v>
      </c>
      <c r="H14" s="9">
        <v>24.307504192533809</v>
      </c>
      <c r="I14" s="8">
        <v>3.9516180077491393E-2</v>
      </c>
      <c r="J14" s="10">
        <v>4.150607756586445</v>
      </c>
      <c r="K14" s="9">
        <v>6.3640345290152123</v>
      </c>
      <c r="L14" s="10">
        <v>2.3902522498161232</v>
      </c>
      <c r="M14" s="9">
        <v>26.414611079314501</v>
      </c>
      <c r="N14" s="10">
        <v>0.1590043734917779</v>
      </c>
      <c r="O14" s="10">
        <v>0.1560492402811593</v>
      </c>
      <c r="P14" s="9">
        <v>0.27888041415780412</v>
      </c>
      <c r="Q14" s="10">
        <v>-9.3991624879414815E-3</v>
      </c>
      <c r="R14" s="9">
        <v>2.107106886780691</v>
      </c>
      <c r="S14" s="11">
        <v>63985</v>
      </c>
    </row>
    <row r="15" spans="1:19" x14ac:dyDescent="0.35">
      <c r="A15" s="7" t="s">
        <v>39</v>
      </c>
      <c r="B15" s="7" t="s">
        <v>13</v>
      </c>
      <c r="C15" s="7" t="s">
        <v>36</v>
      </c>
      <c r="D15" s="8">
        <v>2.611210686569553E-3</v>
      </c>
      <c r="E15" s="10">
        <v>2.8433988557801428</v>
      </c>
      <c r="F15" s="9">
        <v>14.881607962393691</v>
      </c>
      <c r="G15" s="10">
        <v>2.3793970566689282</v>
      </c>
      <c r="H15" s="9">
        <v>42.314347052438883</v>
      </c>
      <c r="I15" s="8">
        <v>2.708559702204631E-3</v>
      </c>
      <c r="J15" s="10">
        <v>2.9183285988936469</v>
      </c>
      <c r="K15" s="9">
        <v>14.893801906086431</v>
      </c>
      <c r="L15" s="10">
        <v>2.2334396404624162</v>
      </c>
      <c r="M15" s="9">
        <v>43.465008048788746</v>
      </c>
      <c r="N15" s="10">
        <v>9.7349015635078348E-3</v>
      </c>
      <c r="O15" s="10">
        <v>7.4929743113503644E-2</v>
      </c>
      <c r="P15" s="9">
        <v>1.21939436927434E-2</v>
      </c>
      <c r="Q15" s="10">
        <v>-0.14595741620651201</v>
      </c>
      <c r="R15" s="9">
        <v>1.1506609963498631</v>
      </c>
      <c r="S15" s="11">
        <v>1818</v>
      </c>
    </row>
    <row r="16" spans="1:19" x14ac:dyDescent="0.35">
      <c r="A16" s="7" t="s">
        <v>39</v>
      </c>
      <c r="B16" s="7" t="s">
        <v>13</v>
      </c>
      <c r="C16" s="7" t="s">
        <v>32</v>
      </c>
      <c r="D16" s="8">
        <v>2.447683883546881E-3</v>
      </c>
      <c r="E16" s="10">
        <v>1.231561475962484</v>
      </c>
      <c r="F16" s="9">
        <v>14.680296413151369</v>
      </c>
      <c r="G16" s="10">
        <v>1.820499089364372</v>
      </c>
      <c r="H16" s="9">
        <v>18.07968751814747</v>
      </c>
      <c r="I16" s="8">
        <v>1.9466112574097079E-3</v>
      </c>
      <c r="J16" s="10">
        <v>1.226664792045238</v>
      </c>
      <c r="K16" s="9">
        <v>13.66528552879481</v>
      </c>
      <c r="L16" s="10">
        <v>1.5669807925337289</v>
      </c>
      <c r="M16" s="9">
        <v>16.762724631417878</v>
      </c>
      <c r="N16" s="10">
        <v>-5.0107262613717243E-2</v>
      </c>
      <c r="O16" s="10">
        <v>-4.8966839172468468E-3</v>
      </c>
      <c r="P16" s="9">
        <v>-1.0150108843565619</v>
      </c>
      <c r="Q16" s="10">
        <v>-0.2535182968306422</v>
      </c>
      <c r="R16" s="9">
        <v>-1.3169628867295879</v>
      </c>
      <c r="S16" s="11">
        <v>4733</v>
      </c>
    </row>
    <row r="17" spans="1:19" x14ac:dyDescent="0.35">
      <c r="A17" s="7" t="s">
        <v>39</v>
      </c>
      <c r="B17" s="7" t="s">
        <v>13</v>
      </c>
      <c r="C17" s="7" t="s">
        <v>35</v>
      </c>
      <c r="D17" s="8">
        <v>2.0906633231267431E-4</v>
      </c>
      <c r="E17" s="10">
        <v>1.136438698274342</v>
      </c>
      <c r="F17" s="9">
        <v>12.19805101923061</v>
      </c>
      <c r="G17" s="10">
        <v>1.509923287514211</v>
      </c>
      <c r="H17" s="9">
        <v>13.862337221778439</v>
      </c>
      <c r="I17" s="8">
        <v>2.2551972907041979E-4</v>
      </c>
      <c r="J17" s="10">
        <v>1.127734024271009</v>
      </c>
      <c r="K17" s="9">
        <v>12.61358913088082</v>
      </c>
      <c r="L17" s="10">
        <v>1.4056552779430009</v>
      </c>
      <c r="M17" s="9">
        <v>14.224773631069279</v>
      </c>
      <c r="N17" s="10">
        <v>1.6453396757745509E-3</v>
      </c>
      <c r="O17" s="10">
        <v>-8.7046740033331904E-3</v>
      </c>
      <c r="P17" s="9">
        <v>0.41553811165020532</v>
      </c>
      <c r="Q17" s="10">
        <v>-0.10426800957120939</v>
      </c>
      <c r="R17" s="9">
        <v>0.36243640929083298</v>
      </c>
      <c r="S17" s="11">
        <v>632</v>
      </c>
    </row>
    <row r="19" spans="1:19" s="18" customFormat="1" ht="20.149999999999999" customHeight="1" x14ac:dyDescent="0.3">
      <c r="A19" s="18" t="s">
        <v>48</v>
      </c>
    </row>
    <row r="20" spans="1:19" x14ac:dyDescent="0.35">
      <c r="A20" s="19" t="s">
        <v>49</v>
      </c>
      <c r="B20" s="19">
        <v>150000</v>
      </c>
    </row>
    <row r="21" spans="1:19" x14ac:dyDescent="0.35">
      <c r="A21" s="19" t="s">
        <v>37</v>
      </c>
      <c r="B21" s="19">
        <v>149978</v>
      </c>
    </row>
  </sheetData>
  <autoFilter ref="A7:S17" xr:uid="{913DB1E7-1DBB-4AD3-93E0-B278704B9169}">
    <sortState xmlns:xlrd2="http://schemas.microsoft.com/office/spreadsheetml/2017/richdata2" ref="A8:S17">
      <sortCondition descending="1" ref="D7:D17"/>
    </sortState>
  </autoFilter>
  <hyperlinks>
    <hyperlink ref="A5" r:id="rId1" xr:uid="{89B5611E-EBB8-4ACF-BCD4-5FC05BC5D7F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CD275-E42D-4C1A-B4FC-0C1BB73FF569}">
  <sheetPr codeName="Sheet10"/>
  <dimension ref="A1:S21"/>
  <sheetViews>
    <sheetView zoomScaleNormal="100" workbookViewId="0"/>
  </sheetViews>
  <sheetFormatPr defaultRowHeight="14.5" x14ac:dyDescent="0.35"/>
  <cols>
    <col min="1" max="3" width="40.7265625" customWidth="1"/>
    <col min="4" max="19" width="20.7265625" customWidth="1"/>
  </cols>
  <sheetData>
    <row r="1" spans="1:19" s="1" customFormat="1" ht="36" customHeight="1" x14ac:dyDescent="0.35">
      <c r="A1" s="1" t="s">
        <v>12</v>
      </c>
    </row>
    <row r="2" spans="1:19" s="2" customFormat="1" ht="17.5" x14ac:dyDescent="0.35">
      <c r="A2" s="2" t="s">
        <v>57</v>
      </c>
    </row>
    <row r="3" spans="1:19" s="2" customFormat="1" ht="17.5" x14ac:dyDescent="0.35">
      <c r="A3" s="2" t="s">
        <v>51</v>
      </c>
    </row>
    <row r="4" spans="1:19" s="3" customFormat="1" ht="14" x14ac:dyDescent="0.35">
      <c r="A4" s="3" t="s">
        <v>54</v>
      </c>
    </row>
    <row r="5" spans="1:19" x14ac:dyDescent="0.35">
      <c r="A5" s="4" t="s">
        <v>58</v>
      </c>
    </row>
    <row r="7" spans="1:19" x14ac:dyDescent="0.35">
      <c r="A7" s="5" t="s">
        <v>38</v>
      </c>
      <c r="B7" s="5" t="s">
        <v>41</v>
      </c>
      <c r="C7" s="5" t="s">
        <v>14</v>
      </c>
      <c r="D7" s="6" t="s">
        <v>15</v>
      </c>
      <c r="E7" s="6" t="s">
        <v>16</v>
      </c>
      <c r="F7" s="6" t="s">
        <v>17</v>
      </c>
      <c r="G7" s="6" t="s">
        <v>18</v>
      </c>
      <c r="H7" s="6" t="s">
        <v>19</v>
      </c>
      <c r="I7" s="6" t="s">
        <v>20</v>
      </c>
      <c r="J7" s="6" t="s">
        <v>2</v>
      </c>
      <c r="K7" s="6" t="s">
        <v>3</v>
      </c>
      <c r="L7" s="6" t="s">
        <v>21</v>
      </c>
      <c r="M7" s="6" t="s">
        <v>1</v>
      </c>
      <c r="N7" s="6" t="s">
        <v>22</v>
      </c>
      <c r="O7" s="6" t="s">
        <v>23</v>
      </c>
      <c r="P7" s="6" t="s">
        <v>24</v>
      </c>
      <c r="Q7" s="6" t="s">
        <v>25</v>
      </c>
      <c r="R7" s="6" t="s">
        <v>26</v>
      </c>
      <c r="S7" s="6" t="s">
        <v>47</v>
      </c>
    </row>
    <row r="8" spans="1:19" x14ac:dyDescent="0.35">
      <c r="A8" s="7" t="s">
        <v>40</v>
      </c>
      <c r="B8" s="7" t="s">
        <v>42</v>
      </c>
      <c r="C8" s="7" t="s">
        <v>28</v>
      </c>
      <c r="D8" s="8">
        <v>0.3498284362949734</v>
      </c>
      <c r="E8" s="10">
        <v>2.256988724097126</v>
      </c>
      <c r="F8" s="9">
        <v>12.582831648396221</v>
      </c>
      <c r="G8" s="10">
        <v>1.56269691883248</v>
      </c>
      <c r="H8" s="9">
        <v>28.3993091476427</v>
      </c>
      <c r="I8" s="8">
        <v>0.32768604715445748</v>
      </c>
      <c r="J8" s="10">
        <v>2.1785010264014879</v>
      </c>
      <c r="K8" s="9">
        <v>13.122321461454799</v>
      </c>
      <c r="L8" s="10">
        <v>1.5344855979008889</v>
      </c>
      <c r="M8" s="9">
        <v>28.586990772549559</v>
      </c>
      <c r="N8" s="10">
        <v>-2.2142389140515921</v>
      </c>
      <c r="O8" s="10">
        <v>-7.8487697695637237E-2</v>
      </c>
      <c r="P8" s="9">
        <v>0.53948981305858368</v>
      </c>
      <c r="Q8" s="10">
        <v>-2.82113209315904E-2</v>
      </c>
      <c r="R8" s="9">
        <v>0.18768162490685469</v>
      </c>
      <c r="S8" s="11">
        <v>59008</v>
      </c>
    </row>
    <row r="9" spans="1:19" x14ac:dyDescent="0.35">
      <c r="A9" s="7" t="s">
        <v>40</v>
      </c>
      <c r="B9" s="7" t="s">
        <v>42</v>
      </c>
      <c r="C9" s="7" t="s">
        <v>33</v>
      </c>
      <c r="D9" s="8">
        <v>0.19558554230364009</v>
      </c>
      <c r="E9" s="10">
        <v>1.5274629034731471</v>
      </c>
      <c r="F9" s="9">
        <v>24.12784313201832</v>
      </c>
      <c r="G9" s="10">
        <v>1.435012047260857</v>
      </c>
      <c r="H9" s="9">
        <v>36.854385324977343</v>
      </c>
      <c r="I9" s="8">
        <v>0.19878520061872559</v>
      </c>
      <c r="J9" s="10">
        <v>1.5572024963773889</v>
      </c>
      <c r="K9" s="9">
        <v>24.395820415623461</v>
      </c>
      <c r="L9" s="10">
        <v>1.4223934332917381</v>
      </c>
      <c r="M9" s="9">
        <v>37.989232452383327</v>
      </c>
      <c r="N9" s="10">
        <v>0.31996583150855629</v>
      </c>
      <c r="O9" s="10">
        <v>2.9739592904241659E-2</v>
      </c>
      <c r="P9" s="9">
        <v>0.26797728360514478</v>
      </c>
      <c r="Q9" s="10">
        <v>-1.261861396911956E-2</v>
      </c>
      <c r="R9" s="9">
        <v>1.1348471274059899</v>
      </c>
      <c r="S9" s="11">
        <v>24464</v>
      </c>
    </row>
    <row r="10" spans="1:19" x14ac:dyDescent="0.35">
      <c r="A10" s="7" t="s">
        <v>40</v>
      </c>
      <c r="B10" s="7" t="s">
        <v>42</v>
      </c>
      <c r="C10" s="7" t="s">
        <v>27</v>
      </c>
      <c r="D10" s="8">
        <v>0.14860758532784671</v>
      </c>
      <c r="E10" s="10">
        <v>1.8742789891584439</v>
      </c>
      <c r="F10" s="9">
        <v>10.318275335749551</v>
      </c>
      <c r="G10" s="10">
        <v>1.472016138831751</v>
      </c>
      <c r="H10" s="9">
        <v>19.339326666147159</v>
      </c>
      <c r="I10" s="8">
        <v>0.13592871868826181</v>
      </c>
      <c r="J10" s="10">
        <v>1.835050530964448</v>
      </c>
      <c r="K10" s="9">
        <v>10.560494937827031</v>
      </c>
      <c r="L10" s="10">
        <v>1.4260925765618671</v>
      </c>
      <c r="M10" s="9">
        <v>19.379041842906862</v>
      </c>
      <c r="N10" s="10">
        <v>-1.26788666395849</v>
      </c>
      <c r="O10" s="10">
        <v>-3.9228458193996119E-2</v>
      </c>
      <c r="P10" s="9">
        <v>0.24221960207748691</v>
      </c>
      <c r="Q10" s="10">
        <v>-4.5923562269883027E-2</v>
      </c>
      <c r="R10" s="9">
        <v>3.9715176759695943E-2</v>
      </c>
      <c r="S10" s="11">
        <v>35120</v>
      </c>
    </row>
    <row r="11" spans="1:19" x14ac:dyDescent="0.35">
      <c r="A11" s="7" t="s">
        <v>40</v>
      </c>
      <c r="B11" s="7" t="s">
        <v>42</v>
      </c>
      <c r="C11" s="7" t="s">
        <v>30</v>
      </c>
      <c r="D11" s="8">
        <v>0.14629793880739689</v>
      </c>
      <c r="E11" s="10">
        <v>1.844255615532203</v>
      </c>
      <c r="F11" s="9">
        <v>15.45032531822903</v>
      </c>
      <c r="G11" s="10">
        <v>1.515401230808763</v>
      </c>
      <c r="H11" s="9">
        <v>28.494349229943261</v>
      </c>
      <c r="I11" s="8">
        <v>0.16723148066710419</v>
      </c>
      <c r="J11" s="10">
        <v>1.8839620374223269</v>
      </c>
      <c r="K11" s="9">
        <v>16.17967745702353</v>
      </c>
      <c r="L11" s="10">
        <v>1.5540223492800009</v>
      </c>
      <c r="M11" s="9">
        <v>30.481898106770139</v>
      </c>
      <c r="N11" s="10">
        <v>2.093354185970731</v>
      </c>
      <c r="O11" s="10">
        <v>3.9706421890123973E-2</v>
      </c>
      <c r="P11" s="9">
        <v>0.72935213879449812</v>
      </c>
      <c r="Q11" s="10">
        <v>3.8621118471238169E-2</v>
      </c>
      <c r="R11" s="9">
        <v>1.9875488768268781</v>
      </c>
      <c r="S11" s="11">
        <v>32942</v>
      </c>
    </row>
    <row r="12" spans="1:19" x14ac:dyDescent="0.35">
      <c r="A12" s="7" t="s">
        <v>40</v>
      </c>
      <c r="B12" s="7" t="s">
        <v>42</v>
      </c>
      <c r="C12" s="7" t="s">
        <v>29</v>
      </c>
      <c r="D12" s="8">
        <v>0.10000224765787701</v>
      </c>
      <c r="E12" s="10">
        <v>2.1154920170991391</v>
      </c>
      <c r="F12" s="9">
        <v>7.1404784393806038</v>
      </c>
      <c r="G12" s="10">
        <v>1.6794767465974629</v>
      </c>
      <c r="H12" s="9">
        <v>15.10562513677819</v>
      </c>
      <c r="I12" s="8">
        <v>0.1114185194660791</v>
      </c>
      <c r="J12" s="10">
        <v>2.236169812167963</v>
      </c>
      <c r="K12" s="9">
        <v>7.4939018762111704</v>
      </c>
      <c r="L12" s="10">
        <v>1.7474633707680081</v>
      </c>
      <c r="M12" s="9">
        <v>16.757637150932279</v>
      </c>
      <c r="N12" s="10">
        <v>1.141627180820211</v>
      </c>
      <c r="O12" s="10">
        <v>0.1206777950688238</v>
      </c>
      <c r="P12" s="9">
        <v>0.35342343683056671</v>
      </c>
      <c r="Q12" s="10">
        <v>6.7986624170545351E-2</v>
      </c>
      <c r="R12" s="9">
        <v>1.6520120141540899</v>
      </c>
      <c r="S12" s="11">
        <v>24248</v>
      </c>
    </row>
    <row r="13" spans="1:19" x14ac:dyDescent="0.35">
      <c r="A13" s="7" t="s">
        <v>40</v>
      </c>
      <c r="B13" s="7" t="s">
        <v>42</v>
      </c>
      <c r="C13" s="7" t="s">
        <v>31</v>
      </c>
      <c r="D13" s="8">
        <v>4.1200398875571517E-2</v>
      </c>
      <c r="E13" s="10">
        <v>1.9977421878560691</v>
      </c>
      <c r="F13" s="9">
        <v>8.2595675853546009</v>
      </c>
      <c r="G13" s="10">
        <v>2.185930273153986</v>
      </c>
      <c r="H13" s="9">
        <v>16.500486618711371</v>
      </c>
      <c r="I13" s="8">
        <v>4.0763566347935418E-2</v>
      </c>
      <c r="J13" s="10">
        <v>1.926639226006563</v>
      </c>
      <c r="K13" s="9">
        <v>10.00514214458407</v>
      </c>
      <c r="L13" s="10">
        <v>2.205051722452922</v>
      </c>
      <c r="M13" s="9">
        <v>19.276299317527108</v>
      </c>
      <c r="N13" s="10">
        <v>-4.3683252763609959E-2</v>
      </c>
      <c r="O13" s="10">
        <v>-7.1102961849505597E-2</v>
      </c>
      <c r="P13" s="9">
        <v>1.7455745592294729</v>
      </c>
      <c r="Q13" s="10">
        <v>1.9121449298936E-2</v>
      </c>
      <c r="R13" s="9">
        <v>2.7758126988157379</v>
      </c>
      <c r="S13" s="11">
        <v>8416</v>
      </c>
    </row>
    <row r="14" spans="1:19" x14ac:dyDescent="0.35">
      <c r="A14" s="7" t="s">
        <v>40</v>
      </c>
      <c r="B14" s="7" t="s">
        <v>42</v>
      </c>
      <c r="C14" s="7" t="s">
        <v>32</v>
      </c>
      <c r="D14" s="8">
        <v>1.34772265863726E-2</v>
      </c>
      <c r="E14" s="10">
        <v>1.2218542506503309</v>
      </c>
      <c r="F14" s="9">
        <v>14.74367708791172</v>
      </c>
      <c r="G14" s="10">
        <v>1.4913516036962999</v>
      </c>
      <c r="H14" s="9">
        <v>18.014624520080829</v>
      </c>
      <c r="I14" s="8">
        <v>1.2888516528824501E-2</v>
      </c>
      <c r="J14" s="10">
        <v>1.205681809263967</v>
      </c>
      <c r="K14" s="9">
        <v>15.63027477450828</v>
      </c>
      <c r="L14" s="10">
        <v>1.4327280887867531</v>
      </c>
      <c r="M14" s="9">
        <v>18.84513796942209</v>
      </c>
      <c r="N14" s="10">
        <v>-5.8871005754810093E-2</v>
      </c>
      <c r="O14" s="10">
        <v>-1.6172441386363982E-2</v>
      </c>
      <c r="P14" s="9">
        <v>0.8865976865965628</v>
      </c>
      <c r="Q14" s="10">
        <v>-5.8623514909547092E-2</v>
      </c>
      <c r="R14" s="9">
        <v>0.83051344934126092</v>
      </c>
      <c r="S14" s="11">
        <v>2866</v>
      </c>
    </row>
    <row r="15" spans="1:19" x14ac:dyDescent="0.35">
      <c r="A15" s="7" t="s">
        <v>40</v>
      </c>
      <c r="B15" s="7" t="s">
        <v>42</v>
      </c>
      <c r="C15" s="7" t="s">
        <v>36</v>
      </c>
      <c r="D15" s="8">
        <v>3.9293308143330428E-3</v>
      </c>
      <c r="E15" s="10">
        <v>1.639744438420752</v>
      </c>
      <c r="F15" s="9">
        <v>11.58410563691942</v>
      </c>
      <c r="G15" s="10">
        <v>1.463763387225345</v>
      </c>
      <c r="H15" s="9">
        <v>18.994972792217109</v>
      </c>
      <c r="I15" s="8">
        <v>4.1968379398162198E-3</v>
      </c>
      <c r="J15" s="10">
        <v>1.7623302930811819</v>
      </c>
      <c r="K15" s="9">
        <v>11.367598550443571</v>
      </c>
      <c r="L15" s="10">
        <v>1.4630038910170491</v>
      </c>
      <c r="M15" s="9">
        <v>20.03346328503244</v>
      </c>
      <c r="N15" s="10">
        <v>2.67507125483177E-2</v>
      </c>
      <c r="O15" s="10">
        <v>0.12258585466043009</v>
      </c>
      <c r="P15" s="9">
        <v>-0.21650708647585401</v>
      </c>
      <c r="Q15" s="10">
        <v>-7.5949620829596221E-4</v>
      </c>
      <c r="R15" s="9">
        <v>1.0384904928153309</v>
      </c>
      <c r="S15" s="11">
        <v>792</v>
      </c>
    </row>
    <row r="16" spans="1:19" x14ac:dyDescent="0.35">
      <c r="A16" s="7" t="s">
        <v>40</v>
      </c>
      <c r="B16" s="7" t="s">
        <v>42</v>
      </c>
      <c r="C16" s="7" t="s">
        <v>35</v>
      </c>
      <c r="D16" s="8">
        <v>8.2179837057605009E-4</v>
      </c>
      <c r="E16" s="10">
        <v>1.29817168899242</v>
      </c>
      <c r="F16" s="9">
        <v>10.40730971532629</v>
      </c>
      <c r="G16" s="10">
        <v>2.1121918087650262</v>
      </c>
      <c r="H16" s="9">
        <v>13.51047483101236</v>
      </c>
      <c r="I16" s="8">
        <v>8.5556987759921762E-4</v>
      </c>
      <c r="J16" s="10">
        <v>1.161563064200221</v>
      </c>
      <c r="K16" s="9">
        <v>11.338754696731669</v>
      </c>
      <c r="L16" s="10">
        <v>2.221642697624834</v>
      </c>
      <c r="M16" s="9">
        <v>13.17067864975029</v>
      </c>
      <c r="N16" s="10">
        <v>3.3771507023167518E-3</v>
      </c>
      <c r="O16" s="10">
        <v>-0.1366086247921994</v>
      </c>
      <c r="P16" s="9">
        <v>0.93144498140538268</v>
      </c>
      <c r="Q16" s="10">
        <v>0.10945088885980821</v>
      </c>
      <c r="R16" s="9">
        <v>-0.33979618126206818</v>
      </c>
      <c r="S16" s="11">
        <v>308</v>
      </c>
    </row>
    <row r="17" spans="1:19" x14ac:dyDescent="0.35">
      <c r="A17" s="7" t="s">
        <v>40</v>
      </c>
      <c r="B17" s="7" t="s">
        <v>42</v>
      </c>
      <c r="C17" s="7" t="s">
        <v>34</v>
      </c>
      <c r="D17" s="8">
        <v>2.4949496141259548E-4</v>
      </c>
      <c r="E17" s="10">
        <v>1.10256256965852</v>
      </c>
      <c r="F17" s="9">
        <v>19.27804077251108</v>
      </c>
      <c r="G17" s="10">
        <v>1.585504127668967</v>
      </c>
      <c r="H17" s="9">
        <v>21.255246172121531</v>
      </c>
      <c r="I17" s="8">
        <v>2.4554271119646892E-4</v>
      </c>
      <c r="J17" s="10">
        <v>1.082884666242508</v>
      </c>
      <c r="K17" s="9">
        <v>21.971821177864729</v>
      </c>
      <c r="L17" s="10">
        <v>1.384114590510904</v>
      </c>
      <c r="M17" s="9">
        <v>23.79294824293213</v>
      </c>
      <c r="N17" s="10">
        <v>-3.9522502161265651E-4</v>
      </c>
      <c r="O17" s="10">
        <v>-1.9677903416011059E-2</v>
      </c>
      <c r="P17" s="9">
        <v>2.69378040535365</v>
      </c>
      <c r="Q17" s="10">
        <v>-0.20138953715806299</v>
      </c>
      <c r="R17" s="9">
        <v>2.537702070810592</v>
      </c>
      <c r="S17" s="11">
        <v>53</v>
      </c>
    </row>
    <row r="19" spans="1:19" s="18" customFormat="1" ht="14" x14ac:dyDescent="0.3">
      <c r="A19" s="18" t="s">
        <v>48</v>
      </c>
    </row>
    <row r="20" spans="1:19" x14ac:dyDescent="0.35">
      <c r="A20" s="19" t="s">
        <v>49</v>
      </c>
      <c r="B20" s="19">
        <v>150000</v>
      </c>
    </row>
    <row r="21" spans="1:19" x14ac:dyDescent="0.35">
      <c r="A21" s="19" t="s">
        <v>37</v>
      </c>
      <c r="B21" s="19">
        <v>149978</v>
      </c>
    </row>
  </sheetData>
  <autoFilter ref="A7:S17" xr:uid="{BB9CD275-E42D-4C1A-B4FC-0C1BB73FF569}">
    <sortState xmlns:xlrd2="http://schemas.microsoft.com/office/spreadsheetml/2017/richdata2" ref="A8:S17">
      <sortCondition descending="1" ref="D7:D17"/>
    </sortState>
  </autoFilter>
  <hyperlinks>
    <hyperlink ref="A5" r:id="rId1" xr:uid="{2D6637D4-0C45-4E12-885E-2DBFF988BF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Beauty</vt:lpstr>
      <vt:lpstr>Pivot Table Meta</vt:lpstr>
      <vt:lpstr>Meta</vt:lpstr>
      <vt:lpstr>SOW H&amp;B</vt:lpstr>
      <vt:lpstr>SOW Laundry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Woeltz</dc:creator>
  <cp:lastModifiedBy>Prakshali Shah</cp:lastModifiedBy>
  <dcterms:created xsi:type="dcterms:W3CDTF">2022-11-11T18:56:51Z</dcterms:created>
  <dcterms:modified xsi:type="dcterms:W3CDTF">2025-05-15T21:59:44Z</dcterms:modified>
</cp:coreProperties>
</file>