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D:\PRAMES\PERKULIAHAN\SEMESTER5\"/>
    </mc:Choice>
  </mc:AlternateContent>
  <xr:revisionPtr revIDLastSave="0" documentId="8_{A4E73ABE-4C71-4D72-91E8-9D3AB0462AC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oal TOPSIS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6" i="1" l="1"/>
  <c r="C67" i="1"/>
  <c r="C68" i="1"/>
  <c r="C69" i="1"/>
  <c r="C70" i="1"/>
  <c r="C71" i="1"/>
  <c r="B67" i="1"/>
  <c r="B68" i="1"/>
  <c r="B69" i="1"/>
  <c r="B70" i="1"/>
  <c r="B71" i="1"/>
  <c r="B66" i="1"/>
  <c r="G57" i="1"/>
  <c r="G58" i="1"/>
  <c r="G59" i="1"/>
  <c r="G60" i="1"/>
  <c r="G61" i="1"/>
  <c r="G56" i="1"/>
  <c r="B57" i="1"/>
  <c r="C57" i="1"/>
  <c r="D57" i="1"/>
  <c r="E57" i="1"/>
  <c r="F57" i="1"/>
  <c r="B58" i="1"/>
  <c r="C58" i="1"/>
  <c r="D58" i="1"/>
  <c r="E58" i="1"/>
  <c r="F58" i="1"/>
  <c r="B59" i="1"/>
  <c r="C59" i="1"/>
  <c r="D59" i="1"/>
  <c r="E59" i="1"/>
  <c r="F59" i="1"/>
  <c r="B60" i="1"/>
  <c r="C60" i="1"/>
  <c r="D60" i="1"/>
  <c r="E60" i="1"/>
  <c r="F60" i="1"/>
  <c r="B61" i="1"/>
  <c r="C61" i="1"/>
  <c r="D61" i="1"/>
  <c r="E61" i="1"/>
  <c r="F61" i="1"/>
  <c r="F56" i="1"/>
  <c r="E56" i="1"/>
  <c r="D56" i="1"/>
  <c r="C56" i="1"/>
  <c r="B56" i="1"/>
  <c r="G48" i="1"/>
  <c r="G49" i="1"/>
  <c r="G50" i="1"/>
  <c r="G51" i="1"/>
  <c r="G52" i="1"/>
  <c r="G47" i="1"/>
  <c r="B18" i="1"/>
  <c r="C18" i="1"/>
  <c r="D18" i="1"/>
  <c r="E18" i="1"/>
  <c r="F18" i="1"/>
  <c r="B19" i="1"/>
  <c r="C19" i="1"/>
  <c r="D19" i="1"/>
  <c r="E19" i="1"/>
  <c r="F19" i="1"/>
  <c r="B20" i="1"/>
  <c r="C20" i="1"/>
  <c r="D20" i="1"/>
  <c r="E20" i="1"/>
  <c r="F20" i="1"/>
  <c r="F23" i="1" s="1"/>
  <c r="B21" i="1"/>
  <c r="C21" i="1"/>
  <c r="D21" i="1"/>
  <c r="E21" i="1"/>
  <c r="F21" i="1"/>
  <c r="B22" i="1"/>
  <c r="C22" i="1"/>
  <c r="D22" i="1"/>
  <c r="E22" i="1"/>
  <c r="F22" i="1"/>
  <c r="C17" i="1"/>
  <c r="D17" i="1"/>
  <c r="E17" i="1"/>
  <c r="F17" i="1"/>
  <c r="B17" i="1"/>
  <c r="B23" i="1" l="1"/>
  <c r="I22" i="1" s="1"/>
  <c r="B34" i="1" s="1"/>
  <c r="E23" i="1"/>
  <c r="L17" i="1" s="1"/>
  <c r="E29" i="1" s="1"/>
  <c r="D23" i="1"/>
  <c r="K22" i="1" s="1"/>
  <c r="D34" i="1" s="1"/>
  <c r="C23" i="1"/>
  <c r="J18" i="1"/>
  <c r="C30" i="1" s="1"/>
  <c r="J20" i="1"/>
  <c r="C32" i="1" s="1"/>
  <c r="J22" i="1"/>
  <c r="C34" i="1" s="1"/>
  <c r="J17" i="1"/>
  <c r="C29" i="1" s="1"/>
  <c r="J19" i="1"/>
  <c r="C31" i="1" s="1"/>
  <c r="J21" i="1"/>
  <c r="C33" i="1" s="1"/>
  <c r="M18" i="1"/>
  <c r="F30" i="1" s="1"/>
  <c r="M20" i="1"/>
  <c r="F32" i="1" s="1"/>
  <c r="M22" i="1"/>
  <c r="F34" i="1" s="1"/>
  <c r="M17" i="1"/>
  <c r="F29" i="1" s="1"/>
  <c r="M21" i="1"/>
  <c r="F33" i="1" s="1"/>
  <c r="M19" i="1"/>
  <c r="F31" i="1" s="1"/>
  <c r="I20" i="1"/>
  <c r="B32" i="1" s="1"/>
  <c r="I21" i="1"/>
  <c r="B33" i="1" s="1"/>
  <c r="I17" i="1"/>
  <c r="B29" i="1" s="1"/>
  <c r="L19" i="1"/>
  <c r="E31" i="1" s="1"/>
  <c r="L21" i="1"/>
  <c r="E33" i="1" s="1"/>
  <c r="K20" i="1" l="1"/>
  <c r="D32" i="1" s="1"/>
  <c r="I19" i="1"/>
  <c r="B31" i="1" s="1"/>
  <c r="K17" i="1"/>
  <c r="D29" i="1" s="1"/>
  <c r="L22" i="1"/>
  <c r="E34" i="1" s="1"/>
  <c r="L20" i="1"/>
  <c r="E32" i="1" s="1"/>
  <c r="L18" i="1"/>
  <c r="E30" i="1" s="1"/>
  <c r="K18" i="1"/>
  <c r="D30" i="1" s="1"/>
  <c r="D41" i="1" s="1"/>
  <c r="I18" i="1"/>
  <c r="B30" i="1" s="1"/>
  <c r="B40" i="1" s="1"/>
  <c r="K19" i="1"/>
  <c r="D31" i="1" s="1"/>
  <c r="K21" i="1"/>
  <c r="D33" i="1" s="1"/>
  <c r="F40" i="1"/>
  <c r="F41" i="1"/>
  <c r="E41" i="1"/>
  <c r="E40" i="1"/>
  <c r="C41" i="1"/>
  <c r="C40" i="1"/>
  <c r="B41" i="1" l="1"/>
  <c r="D40" i="1"/>
  <c r="C51" i="1"/>
  <c r="C48" i="1"/>
  <c r="C50" i="1"/>
  <c r="C52" i="1"/>
  <c r="C47" i="1"/>
  <c r="C49" i="1"/>
  <c r="F52" i="1"/>
  <c r="F49" i="1"/>
  <c r="F47" i="1"/>
  <c r="F51" i="1"/>
  <c r="F48" i="1"/>
  <c r="F50" i="1"/>
  <c r="D51" i="1"/>
  <c r="D48" i="1"/>
  <c r="D47" i="1"/>
  <c r="D50" i="1"/>
  <c r="D52" i="1"/>
  <c r="D49" i="1"/>
  <c r="E49" i="1"/>
  <c r="E51" i="1"/>
  <c r="E47" i="1"/>
  <c r="E48" i="1"/>
  <c r="E50" i="1"/>
  <c r="E52" i="1"/>
  <c r="B48" i="1"/>
  <c r="B50" i="1"/>
  <c r="B52" i="1"/>
  <c r="B47" i="1"/>
  <c r="B49" i="1"/>
  <c r="B51" i="1"/>
</calcChain>
</file>

<file path=xl/sharedStrings.xml><?xml version="1.0" encoding="utf-8"?>
<sst xmlns="http://schemas.openxmlformats.org/spreadsheetml/2006/main" count="116" uniqueCount="36">
  <si>
    <t>Kandidat</t>
  </si>
  <si>
    <t>A1</t>
  </si>
  <si>
    <t>A2</t>
  </si>
  <si>
    <t>A3</t>
  </si>
  <si>
    <t>A4</t>
  </si>
  <si>
    <t>A5</t>
  </si>
  <si>
    <t>A6</t>
  </si>
  <si>
    <t>Kriteria</t>
  </si>
  <si>
    <t>K1</t>
  </si>
  <si>
    <t>K2</t>
  </si>
  <si>
    <t>K3</t>
  </si>
  <si>
    <t>K4</t>
  </si>
  <si>
    <t>K5</t>
  </si>
  <si>
    <t>Pemberian reward pelanggan depot air minum</t>
  </si>
  <si>
    <t>Keterangan</t>
  </si>
  <si>
    <t>Status Pembayaran</t>
  </si>
  <si>
    <t>Status Keaktifan Pelanggan</t>
  </si>
  <si>
    <t>Lama Berlangganan</t>
  </si>
  <si>
    <t>Jumlah Pembelian</t>
  </si>
  <si>
    <t xml:space="preserve">Waktu Pembelian </t>
  </si>
  <si>
    <t xml:space="preserve">K5 </t>
  </si>
  <si>
    <t>Buatlah perangkingan kandidat menggunakan metode TOPSIS dengan bobot W =[5,4,3,4,3]</t>
  </si>
  <si>
    <t>1. Matriks Keputusan Ternormalisasi</t>
  </si>
  <si>
    <t>Pembagi</t>
  </si>
  <si>
    <t>Bobot:</t>
  </si>
  <si>
    <t>3. Solusi Ideal Positif (A+) dan Negatif (A-)</t>
  </si>
  <si>
    <t>A+</t>
  </si>
  <si>
    <t>A-</t>
  </si>
  <si>
    <r>
      <t xml:space="preserve">4. </t>
    </r>
    <r>
      <rPr>
        <i/>
        <sz val="12"/>
        <color theme="1"/>
        <rFont val="Times New Roman"/>
        <family val="1"/>
      </rPr>
      <t>Separation Measure</t>
    </r>
    <r>
      <rPr>
        <sz val="12"/>
        <color theme="1"/>
        <rFont val="Times New Roman"/>
        <family val="1"/>
      </rPr>
      <t xml:space="preserve"> (</t>
    </r>
    <r>
      <rPr>
        <i/>
        <sz val="12"/>
        <color theme="1"/>
        <rFont val="Times New Roman"/>
        <family val="1"/>
      </rPr>
      <t>Euclidean</t>
    </r>
    <r>
      <rPr>
        <sz val="12"/>
        <color theme="1"/>
        <rFont val="Times New Roman"/>
        <family val="1"/>
      </rPr>
      <t>)</t>
    </r>
  </si>
  <si>
    <t>Tabel Keputusan Ternormalisasi (r)</t>
  </si>
  <si>
    <t>2. Matriks Keputusan Ternormalisasi Terbobot (y)</t>
  </si>
  <si>
    <t>D+</t>
  </si>
  <si>
    <t>D-</t>
  </si>
  <si>
    <t>5. Preferensi</t>
  </si>
  <si>
    <t>V1</t>
  </si>
  <si>
    <t>Ranking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</si>
</sst>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theme="1"/>
      <name val="Calibri"/>
      <family val="2"/>
      <scheme val="minor"/>
    </font>
    <font>
      <sz val="22"/>
      <color theme="1"/>
      <name val="Times New Roman"/>
      <family val="1"/>
    </font>
    <font>
      <i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1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left" vertical="center" wrapText="1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1"/>
  <sheetViews>
    <sheetView tabSelected="1" topLeftCell="A20" zoomScale="115" zoomScaleNormal="115" workbookViewId="0">
      <selection activeCell="C67" sqref="C67"/>
    </sheetView>
  </sheetViews>
  <sheetFormatPr defaultRowHeight="15.75" x14ac:dyDescent="0.25"/>
  <cols>
    <col min="1" max="1" width="7.42578125" style="1" customWidth="1"/>
    <col min="2" max="2" width="25" style="1" bestFit="1" customWidth="1"/>
    <col min="3" max="4" width="13.7109375" style="1" bestFit="1" customWidth="1"/>
    <col min="5" max="6" width="13.140625" style="1" bestFit="1" customWidth="1"/>
    <col min="7" max="7" width="9.7109375" style="1" bestFit="1" customWidth="1"/>
    <col min="8" max="8" width="9.140625" style="1"/>
    <col min="9" max="11" width="13.7109375" style="1" bestFit="1" customWidth="1"/>
    <col min="12" max="13" width="12.42578125" style="1" bestFit="1" customWidth="1"/>
    <col min="14" max="16384" width="9.140625" style="1"/>
  </cols>
  <sheetData>
    <row r="1" spans="1:15" ht="27.75" x14ac:dyDescent="0.4">
      <c r="A1" s="8" t="s">
        <v>13</v>
      </c>
      <c r="B1" s="8"/>
      <c r="C1" s="8"/>
      <c r="D1" s="8"/>
      <c r="E1" s="8"/>
      <c r="F1" s="8"/>
      <c r="G1" s="8"/>
      <c r="H1" s="8"/>
      <c r="I1" s="8"/>
    </row>
    <row r="2" spans="1:15" ht="18.75" customHeight="1" x14ac:dyDescent="0.4">
      <c r="A2" s="6"/>
      <c r="B2" s="6"/>
      <c r="C2" s="6"/>
      <c r="D2" s="6"/>
      <c r="E2" s="6"/>
      <c r="F2" s="6"/>
      <c r="G2" s="6"/>
      <c r="H2" s="6"/>
      <c r="I2" s="6"/>
    </row>
    <row r="3" spans="1:15" ht="15.75" customHeight="1" x14ac:dyDescent="0.25">
      <c r="A3" s="5" t="s">
        <v>7</v>
      </c>
      <c r="B3" s="4" t="s">
        <v>14</v>
      </c>
      <c r="D3" s="9" t="s">
        <v>0</v>
      </c>
      <c r="E3" s="9" t="s">
        <v>7</v>
      </c>
      <c r="F3" s="9"/>
      <c r="G3" s="9"/>
      <c r="H3" s="9"/>
      <c r="I3" s="9"/>
      <c r="K3" s="1" t="s">
        <v>24</v>
      </c>
    </row>
    <row r="4" spans="1:15" ht="15.75" customHeight="1" x14ac:dyDescent="0.25">
      <c r="A4" s="5" t="s">
        <v>8</v>
      </c>
      <c r="B4" s="4" t="s">
        <v>15</v>
      </c>
      <c r="D4" s="9"/>
      <c r="E4" s="2" t="s">
        <v>8</v>
      </c>
      <c r="F4" s="2" t="s">
        <v>9</v>
      </c>
      <c r="G4" s="2" t="s">
        <v>10</v>
      </c>
      <c r="H4" s="2" t="s">
        <v>11</v>
      </c>
      <c r="I4" s="2" t="s">
        <v>12</v>
      </c>
      <c r="K4" s="1">
        <v>5</v>
      </c>
      <c r="L4" s="1">
        <v>4</v>
      </c>
      <c r="M4" s="1">
        <v>3</v>
      </c>
      <c r="N4" s="1">
        <v>4</v>
      </c>
      <c r="O4" s="1">
        <v>3</v>
      </c>
    </row>
    <row r="5" spans="1:15" ht="15.75" customHeight="1" x14ac:dyDescent="0.25">
      <c r="A5" s="5" t="s">
        <v>9</v>
      </c>
      <c r="B5" s="4" t="s">
        <v>16</v>
      </c>
      <c r="D5" s="3" t="s">
        <v>1</v>
      </c>
      <c r="E5" s="3">
        <v>4</v>
      </c>
      <c r="F5" s="3">
        <v>4</v>
      </c>
      <c r="G5" s="3">
        <v>5</v>
      </c>
      <c r="H5" s="2">
        <v>4</v>
      </c>
      <c r="I5" s="2">
        <v>4</v>
      </c>
    </row>
    <row r="6" spans="1:15" ht="15.75" customHeight="1" x14ac:dyDescent="0.25">
      <c r="A6" s="5" t="s">
        <v>10</v>
      </c>
      <c r="B6" s="4" t="s">
        <v>17</v>
      </c>
      <c r="D6" s="3" t="s">
        <v>2</v>
      </c>
      <c r="E6" s="3">
        <v>5</v>
      </c>
      <c r="F6" s="3">
        <v>4</v>
      </c>
      <c r="G6" s="3">
        <v>4</v>
      </c>
      <c r="H6" s="2">
        <v>4</v>
      </c>
      <c r="I6" s="2">
        <v>4</v>
      </c>
    </row>
    <row r="7" spans="1:15" ht="15.75" customHeight="1" x14ac:dyDescent="0.25">
      <c r="A7" s="5" t="s">
        <v>11</v>
      </c>
      <c r="B7" s="4" t="s">
        <v>18</v>
      </c>
      <c r="D7" s="3" t="s">
        <v>3</v>
      </c>
      <c r="E7" s="3">
        <v>2</v>
      </c>
      <c r="F7" s="3">
        <v>2</v>
      </c>
      <c r="G7" s="3">
        <v>3</v>
      </c>
      <c r="H7" s="2">
        <v>3</v>
      </c>
      <c r="I7" s="2">
        <v>3</v>
      </c>
    </row>
    <row r="8" spans="1:15" ht="15.75" customHeight="1" x14ac:dyDescent="0.25">
      <c r="A8" s="4" t="s">
        <v>20</v>
      </c>
      <c r="B8" s="4" t="s">
        <v>19</v>
      </c>
      <c r="D8" s="3" t="s">
        <v>4</v>
      </c>
      <c r="E8" s="3">
        <v>2</v>
      </c>
      <c r="F8" s="3">
        <v>3</v>
      </c>
      <c r="G8" s="3">
        <v>2</v>
      </c>
      <c r="H8" s="2">
        <v>2</v>
      </c>
      <c r="I8" s="2">
        <v>2</v>
      </c>
    </row>
    <row r="9" spans="1:15" ht="15.75" customHeight="1" x14ac:dyDescent="0.25">
      <c r="D9" s="3" t="s">
        <v>5</v>
      </c>
      <c r="E9" s="3">
        <v>2</v>
      </c>
      <c r="F9" s="3">
        <v>2</v>
      </c>
      <c r="G9" s="3">
        <v>2</v>
      </c>
      <c r="H9" s="3">
        <v>1</v>
      </c>
      <c r="I9" s="3">
        <v>1</v>
      </c>
    </row>
    <row r="10" spans="1:15" ht="15.75" customHeight="1" x14ac:dyDescent="0.25">
      <c r="D10" s="3" t="s">
        <v>6</v>
      </c>
      <c r="E10" s="3">
        <v>1</v>
      </c>
      <c r="F10" s="3">
        <v>4</v>
      </c>
      <c r="G10" s="3">
        <v>4</v>
      </c>
      <c r="H10" s="3">
        <v>3</v>
      </c>
      <c r="I10" s="3">
        <v>3</v>
      </c>
    </row>
    <row r="11" spans="1:15" ht="15.75" customHeight="1" x14ac:dyDescent="0.25">
      <c r="D11" s="7"/>
      <c r="E11" s="7"/>
      <c r="F11" s="7"/>
      <c r="G11" s="7"/>
      <c r="H11" s="7"/>
      <c r="I11" s="7"/>
    </row>
    <row r="12" spans="1:15" x14ac:dyDescent="0.25">
      <c r="A12" s="1" t="s">
        <v>21</v>
      </c>
    </row>
    <row r="14" spans="1:15" x14ac:dyDescent="0.25">
      <c r="A14" s="1" t="s">
        <v>22</v>
      </c>
      <c r="H14" s="1" t="s">
        <v>29</v>
      </c>
    </row>
    <row r="15" spans="1:15" x14ac:dyDescent="0.25">
      <c r="A15" s="9" t="s">
        <v>0</v>
      </c>
      <c r="B15" s="9" t="s">
        <v>7</v>
      </c>
      <c r="C15" s="9"/>
      <c r="D15" s="9"/>
      <c r="E15" s="9"/>
      <c r="F15" s="9"/>
      <c r="H15" s="9" t="s">
        <v>0</v>
      </c>
      <c r="I15" s="9" t="s">
        <v>7</v>
      </c>
      <c r="J15" s="9"/>
      <c r="K15" s="9"/>
      <c r="L15" s="9"/>
      <c r="M15" s="9"/>
    </row>
    <row r="16" spans="1:15" x14ac:dyDescent="0.25">
      <c r="A16" s="9"/>
      <c r="B16" s="2" t="s">
        <v>8</v>
      </c>
      <c r="C16" s="2" t="s">
        <v>9</v>
      </c>
      <c r="D16" s="2" t="s">
        <v>10</v>
      </c>
      <c r="E16" s="2" t="s">
        <v>11</v>
      </c>
      <c r="F16" s="2" t="s">
        <v>12</v>
      </c>
      <c r="H16" s="9"/>
      <c r="I16" s="2" t="s">
        <v>8</v>
      </c>
      <c r="J16" s="2" t="s">
        <v>9</v>
      </c>
      <c r="K16" s="2" t="s">
        <v>10</v>
      </c>
      <c r="L16" s="2" t="s">
        <v>11</v>
      </c>
      <c r="M16" s="2" t="s">
        <v>12</v>
      </c>
    </row>
    <row r="17" spans="1:13" x14ac:dyDescent="0.25">
      <c r="A17" s="3" t="s">
        <v>1</v>
      </c>
      <c r="B17" s="3">
        <f>E5^2</f>
        <v>16</v>
      </c>
      <c r="C17" s="3">
        <f t="shared" ref="C17:F17" si="0">F5^2</f>
        <v>16</v>
      </c>
      <c r="D17" s="3">
        <f t="shared" si="0"/>
        <v>25</v>
      </c>
      <c r="E17" s="3">
        <f t="shared" si="0"/>
        <v>16</v>
      </c>
      <c r="F17" s="3">
        <f t="shared" si="0"/>
        <v>16</v>
      </c>
      <c r="H17" s="3" t="s">
        <v>1</v>
      </c>
      <c r="I17" s="3">
        <f>E5/$B$23</f>
        <v>0.54433105395181736</v>
      </c>
      <c r="J17" s="3">
        <f>F5/$C$23</f>
        <v>0.49613893835683387</v>
      </c>
      <c r="K17" s="3">
        <f>G5/$D$23</f>
        <v>0.58123819371909646</v>
      </c>
      <c r="L17" s="3">
        <f>H5/$E$23</f>
        <v>0.5393598899705937</v>
      </c>
      <c r="M17" s="3">
        <f>I5/$F$23</f>
        <v>0.5393598899705937</v>
      </c>
    </row>
    <row r="18" spans="1:13" x14ac:dyDescent="0.25">
      <c r="A18" s="3" t="s">
        <v>2</v>
      </c>
      <c r="B18" s="3">
        <f t="shared" ref="B18:B22" si="1">E6^2</f>
        <v>25</v>
      </c>
      <c r="C18" s="3">
        <f t="shared" ref="C18:C22" si="2">F6^2</f>
        <v>16</v>
      </c>
      <c r="D18" s="3">
        <f t="shared" ref="D18:D22" si="3">G6^2</f>
        <v>16</v>
      </c>
      <c r="E18" s="3">
        <f t="shared" ref="E18:E22" si="4">H6^2</f>
        <v>16</v>
      </c>
      <c r="F18" s="3">
        <f t="shared" ref="F18:F22" si="5">I6^2</f>
        <v>16</v>
      </c>
      <c r="H18" s="3" t="s">
        <v>2</v>
      </c>
      <c r="I18" s="3">
        <f t="shared" ref="I18:I22" si="6">E6/$B$23</f>
        <v>0.6804138174397717</v>
      </c>
      <c r="J18" s="3">
        <f t="shared" ref="J18:J22" si="7">F6/$C$23</f>
        <v>0.49613893835683387</v>
      </c>
      <c r="K18" s="3">
        <f t="shared" ref="K18:K22" si="8">G6/$D$23</f>
        <v>0.46499055497527714</v>
      </c>
      <c r="L18" s="3">
        <f t="shared" ref="L18:L22" si="9">H6/$E$23</f>
        <v>0.5393598899705937</v>
      </c>
      <c r="M18" s="3">
        <f t="shared" ref="M18:M22" si="10">I6/$F$23</f>
        <v>0.5393598899705937</v>
      </c>
    </row>
    <row r="19" spans="1:13" x14ac:dyDescent="0.25">
      <c r="A19" s="3" t="s">
        <v>3</v>
      </c>
      <c r="B19" s="3">
        <f t="shared" si="1"/>
        <v>4</v>
      </c>
      <c r="C19" s="3">
        <f t="shared" si="2"/>
        <v>4</v>
      </c>
      <c r="D19" s="3">
        <f t="shared" si="3"/>
        <v>9</v>
      </c>
      <c r="E19" s="3">
        <f t="shared" si="4"/>
        <v>9</v>
      </c>
      <c r="F19" s="3">
        <f t="shared" si="5"/>
        <v>9</v>
      </c>
      <c r="H19" s="3" t="s">
        <v>3</v>
      </c>
      <c r="I19" s="3">
        <f t="shared" si="6"/>
        <v>0.27216552697590868</v>
      </c>
      <c r="J19" s="3">
        <f t="shared" si="7"/>
        <v>0.24806946917841693</v>
      </c>
      <c r="K19" s="3">
        <f t="shared" si="8"/>
        <v>0.34874291623145787</v>
      </c>
      <c r="L19" s="3">
        <f t="shared" si="9"/>
        <v>0.40451991747794525</v>
      </c>
      <c r="M19" s="3">
        <f t="shared" si="10"/>
        <v>0.40451991747794525</v>
      </c>
    </row>
    <row r="20" spans="1:13" x14ac:dyDescent="0.25">
      <c r="A20" s="3" t="s">
        <v>4</v>
      </c>
      <c r="B20" s="3">
        <f t="shared" si="1"/>
        <v>4</v>
      </c>
      <c r="C20" s="3">
        <f t="shared" si="2"/>
        <v>9</v>
      </c>
      <c r="D20" s="3">
        <f t="shared" si="3"/>
        <v>4</v>
      </c>
      <c r="E20" s="3">
        <f t="shared" si="4"/>
        <v>4</v>
      </c>
      <c r="F20" s="3">
        <f t="shared" si="5"/>
        <v>4</v>
      </c>
      <c r="H20" s="3" t="s">
        <v>4</v>
      </c>
      <c r="I20" s="3">
        <f t="shared" si="6"/>
        <v>0.27216552697590868</v>
      </c>
      <c r="J20" s="3">
        <f t="shared" si="7"/>
        <v>0.37210420376762537</v>
      </c>
      <c r="K20" s="3">
        <f t="shared" si="8"/>
        <v>0.23249527748763857</v>
      </c>
      <c r="L20" s="3">
        <f t="shared" si="9"/>
        <v>0.26967994498529685</v>
      </c>
      <c r="M20" s="3">
        <f t="shared" si="10"/>
        <v>0.26967994498529685</v>
      </c>
    </row>
    <row r="21" spans="1:13" x14ac:dyDescent="0.25">
      <c r="A21" s="3" t="s">
        <v>5</v>
      </c>
      <c r="B21" s="3">
        <f t="shared" si="1"/>
        <v>4</v>
      </c>
      <c r="C21" s="3">
        <f t="shared" si="2"/>
        <v>4</v>
      </c>
      <c r="D21" s="3">
        <f t="shared" si="3"/>
        <v>4</v>
      </c>
      <c r="E21" s="3">
        <f t="shared" si="4"/>
        <v>1</v>
      </c>
      <c r="F21" s="3">
        <f t="shared" si="5"/>
        <v>1</v>
      </c>
      <c r="H21" s="3" t="s">
        <v>5</v>
      </c>
      <c r="I21" s="3">
        <f t="shared" si="6"/>
        <v>0.27216552697590868</v>
      </c>
      <c r="J21" s="3">
        <f t="shared" si="7"/>
        <v>0.24806946917841693</v>
      </c>
      <c r="K21" s="3">
        <f t="shared" si="8"/>
        <v>0.23249527748763857</v>
      </c>
      <c r="L21" s="3">
        <f t="shared" si="9"/>
        <v>0.13483997249264842</v>
      </c>
      <c r="M21" s="3">
        <f t="shared" si="10"/>
        <v>0.13483997249264842</v>
      </c>
    </row>
    <row r="22" spans="1:13" x14ac:dyDescent="0.25">
      <c r="A22" s="3" t="s">
        <v>6</v>
      </c>
      <c r="B22" s="3">
        <f t="shared" si="1"/>
        <v>1</v>
      </c>
      <c r="C22" s="3">
        <f t="shared" si="2"/>
        <v>16</v>
      </c>
      <c r="D22" s="3">
        <f t="shared" si="3"/>
        <v>16</v>
      </c>
      <c r="E22" s="3">
        <f t="shared" si="4"/>
        <v>9</v>
      </c>
      <c r="F22" s="3">
        <f t="shared" si="5"/>
        <v>9</v>
      </c>
      <c r="H22" s="3" t="s">
        <v>6</v>
      </c>
      <c r="I22" s="3">
        <f t="shared" si="6"/>
        <v>0.13608276348795434</v>
      </c>
      <c r="J22" s="3">
        <f t="shared" si="7"/>
        <v>0.49613893835683387</v>
      </c>
      <c r="K22" s="3">
        <f t="shared" si="8"/>
        <v>0.46499055497527714</v>
      </c>
      <c r="L22" s="3">
        <f t="shared" si="9"/>
        <v>0.40451991747794525</v>
      </c>
      <c r="M22" s="3">
        <f t="shared" si="10"/>
        <v>0.40451991747794525</v>
      </c>
    </row>
    <row r="23" spans="1:13" x14ac:dyDescent="0.25">
      <c r="A23" s="1" t="s">
        <v>23</v>
      </c>
      <c r="B23" s="1">
        <f>SQRT(SUM(B17:B22))</f>
        <v>7.3484692283495345</v>
      </c>
      <c r="C23" s="1">
        <f t="shared" ref="C23:F23" si="11">SQRT(SUM(C17:C22))</f>
        <v>8.0622577482985491</v>
      </c>
      <c r="D23" s="1">
        <f t="shared" si="11"/>
        <v>8.6023252670426267</v>
      </c>
      <c r="E23" s="1">
        <f t="shared" si="11"/>
        <v>7.416198487095663</v>
      </c>
      <c r="F23" s="1">
        <f t="shared" si="11"/>
        <v>7.416198487095663</v>
      </c>
    </row>
    <row r="26" spans="1:13" x14ac:dyDescent="0.25">
      <c r="A26" s="1" t="s">
        <v>30</v>
      </c>
    </row>
    <row r="27" spans="1:13" x14ac:dyDescent="0.25">
      <c r="A27" s="9" t="s">
        <v>0</v>
      </c>
      <c r="B27" s="9" t="s">
        <v>7</v>
      </c>
      <c r="C27" s="9"/>
      <c r="D27" s="9"/>
      <c r="E27" s="9"/>
      <c r="F27" s="9"/>
    </row>
    <row r="28" spans="1:13" x14ac:dyDescent="0.25">
      <c r="A28" s="9"/>
      <c r="B28" s="2" t="s">
        <v>8</v>
      </c>
      <c r="C28" s="2" t="s">
        <v>9</v>
      </c>
      <c r="D28" s="2" t="s">
        <v>10</v>
      </c>
      <c r="E28" s="2" t="s">
        <v>11</v>
      </c>
      <c r="F28" s="2" t="s">
        <v>12</v>
      </c>
    </row>
    <row r="29" spans="1:13" x14ac:dyDescent="0.25">
      <c r="A29" s="3" t="s">
        <v>1</v>
      </c>
      <c r="B29" s="3">
        <f>$K$4*I17</f>
        <v>2.7216552697590868</v>
      </c>
      <c r="C29" s="3">
        <f>$L$4*J17</f>
        <v>1.9845557534273355</v>
      </c>
      <c r="D29" s="3">
        <f>$M$4*K17</f>
        <v>1.7437145811572894</v>
      </c>
      <c r="E29" s="3">
        <f>$N$4*L17</f>
        <v>2.1574395598823748</v>
      </c>
      <c r="F29" s="3">
        <f>$O$4*M17</f>
        <v>1.618079669911781</v>
      </c>
    </row>
    <row r="30" spans="1:13" x14ac:dyDescent="0.25">
      <c r="A30" s="3" t="s">
        <v>2</v>
      </c>
      <c r="B30" s="3">
        <f t="shared" ref="B30:B34" si="12">$K$4*I18</f>
        <v>3.4020690871988584</v>
      </c>
      <c r="C30" s="3">
        <f t="shared" ref="C30:C34" si="13">$L$4*J18</f>
        <v>1.9845557534273355</v>
      </c>
      <c r="D30" s="3">
        <f t="shared" ref="D30:D34" si="14">$M$4*K18</f>
        <v>1.3949716649258315</v>
      </c>
      <c r="E30" s="3">
        <f t="shared" ref="E30:E34" si="15">$N$4*L18</f>
        <v>2.1574395598823748</v>
      </c>
      <c r="F30" s="3">
        <f t="shared" ref="F30:F34" si="16">$O$4*M18</f>
        <v>1.618079669911781</v>
      </c>
    </row>
    <row r="31" spans="1:13" x14ac:dyDescent="0.25">
      <c r="A31" s="3" t="s">
        <v>3</v>
      </c>
      <c r="B31" s="3">
        <f t="shared" si="12"/>
        <v>1.3608276348795434</v>
      </c>
      <c r="C31" s="3">
        <f t="shared" si="13"/>
        <v>0.99227787671366774</v>
      </c>
      <c r="D31" s="3">
        <f t="shared" si="14"/>
        <v>1.0462287486943735</v>
      </c>
      <c r="E31" s="3">
        <f t="shared" si="15"/>
        <v>1.618079669911781</v>
      </c>
      <c r="F31" s="3">
        <f t="shared" si="16"/>
        <v>1.2135597524338357</v>
      </c>
    </row>
    <row r="32" spans="1:13" x14ac:dyDescent="0.25">
      <c r="A32" s="3" t="s">
        <v>4</v>
      </c>
      <c r="B32" s="3">
        <f t="shared" si="12"/>
        <v>1.3608276348795434</v>
      </c>
      <c r="C32" s="3">
        <f t="shared" si="13"/>
        <v>1.4884168150705015</v>
      </c>
      <c r="D32" s="3">
        <f t="shared" si="14"/>
        <v>0.69748583246291573</v>
      </c>
      <c r="E32" s="3">
        <f t="shared" si="15"/>
        <v>1.0787197799411874</v>
      </c>
      <c r="F32" s="3">
        <f t="shared" si="16"/>
        <v>0.80903983495589049</v>
      </c>
    </row>
    <row r="33" spans="1:7" x14ac:dyDescent="0.25">
      <c r="A33" s="3" t="s">
        <v>5</v>
      </c>
      <c r="B33" s="3">
        <f t="shared" si="12"/>
        <v>1.3608276348795434</v>
      </c>
      <c r="C33" s="3">
        <f t="shared" si="13"/>
        <v>0.99227787671366774</v>
      </c>
      <c r="D33" s="3">
        <f t="shared" si="14"/>
        <v>0.69748583246291573</v>
      </c>
      <c r="E33" s="3">
        <f t="shared" si="15"/>
        <v>0.5393598899705937</v>
      </c>
      <c r="F33" s="3">
        <f t="shared" si="16"/>
        <v>0.40451991747794525</v>
      </c>
    </row>
    <row r="34" spans="1:7" x14ac:dyDescent="0.25">
      <c r="A34" s="3" t="s">
        <v>6</v>
      </c>
      <c r="B34" s="3">
        <f t="shared" si="12"/>
        <v>0.6804138174397717</v>
      </c>
      <c r="C34" s="3">
        <f t="shared" si="13"/>
        <v>1.9845557534273355</v>
      </c>
      <c r="D34" s="3">
        <f t="shared" si="14"/>
        <v>1.3949716649258315</v>
      </c>
      <c r="E34" s="3">
        <f t="shared" si="15"/>
        <v>1.618079669911781</v>
      </c>
      <c r="F34" s="3">
        <f t="shared" si="16"/>
        <v>1.2135597524338357</v>
      </c>
    </row>
    <row r="37" spans="1:7" x14ac:dyDescent="0.25">
      <c r="A37" s="1" t="s">
        <v>25</v>
      </c>
    </row>
    <row r="38" spans="1:7" x14ac:dyDescent="0.25">
      <c r="A38" s="9"/>
      <c r="B38" s="9" t="s">
        <v>7</v>
      </c>
      <c r="C38" s="9"/>
      <c r="D38" s="9"/>
      <c r="E38" s="9"/>
      <c r="F38" s="9"/>
    </row>
    <row r="39" spans="1:7" x14ac:dyDescent="0.25">
      <c r="A39" s="9"/>
      <c r="B39" s="2" t="s">
        <v>8</v>
      </c>
      <c r="C39" s="2" t="s">
        <v>9</v>
      </c>
      <c r="D39" s="2" t="s">
        <v>10</v>
      </c>
      <c r="E39" s="2" t="s">
        <v>11</v>
      </c>
      <c r="F39" s="2" t="s">
        <v>12</v>
      </c>
    </row>
    <row r="40" spans="1:7" x14ac:dyDescent="0.25">
      <c r="A40" s="3" t="s">
        <v>26</v>
      </c>
      <c r="B40" s="3">
        <f>MAX(B29:B34)</f>
        <v>3.4020690871988584</v>
      </c>
      <c r="C40" s="3">
        <f t="shared" ref="C40:F40" si="17">MAX(C29:C34)</f>
        <v>1.9845557534273355</v>
      </c>
      <c r="D40" s="3">
        <f t="shared" si="17"/>
        <v>1.7437145811572894</v>
      </c>
      <c r="E40" s="3">
        <f t="shared" si="17"/>
        <v>2.1574395598823748</v>
      </c>
      <c r="F40" s="3">
        <f t="shared" si="17"/>
        <v>1.618079669911781</v>
      </c>
    </row>
    <row r="41" spans="1:7" x14ac:dyDescent="0.25">
      <c r="A41" s="3" t="s">
        <v>27</v>
      </c>
      <c r="B41" s="3">
        <f>MIN(B29:B34)</f>
        <v>0.6804138174397717</v>
      </c>
      <c r="C41" s="3">
        <f t="shared" ref="C41:F41" si="18">MIN(C29:C34)</f>
        <v>0.99227787671366774</v>
      </c>
      <c r="D41" s="3">
        <f t="shared" si="18"/>
        <v>0.69748583246291573</v>
      </c>
      <c r="E41" s="3">
        <f t="shared" si="18"/>
        <v>0.5393598899705937</v>
      </c>
      <c r="F41" s="3">
        <f t="shared" si="18"/>
        <v>0.40451991747794525</v>
      </c>
    </row>
    <row r="44" spans="1:7" x14ac:dyDescent="0.25">
      <c r="A44" s="1" t="s">
        <v>28</v>
      </c>
    </row>
    <row r="45" spans="1:7" x14ac:dyDescent="0.25">
      <c r="A45" s="9"/>
      <c r="B45" s="9" t="s">
        <v>7</v>
      </c>
      <c r="C45" s="9"/>
      <c r="D45" s="9"/>
      <c r="E45" s="9"/>
      <c r="F45" s="9"/>
    </row>
    <row r="46" spans="1:7" x14ac:dyDescent="0.25">
      <c r="A46" s="9"/>
      <c r="B46" s="2" t="s">
        <v>8</v>
      </c>
      <c r="C46" s="2" t="s">
        <v>9</v>
      </c>
      <c r="D46" s="2" t="s">
        <v>10</v>
      </c>
      <c r="E46" s="2" t="s">
        <v>11</v>
      </c>
      <c r="F46" s="2" t="s">
        <v>12</v>
      </c>
      <c r="G46" s="10" t="s">
        <v>31</v>
      </c>
    </row>
    <row r="47" spans="1:7" x14ac:dyDescent="0.25">
      <c r="A47" s="3" t="s">
        <v>1</v>
      </c>
      <c r="B47" s="3">
        <f>($B$40-B29)^2</f>
        <v>0.4629629629629628</v>
      </c>
      <c r="C47" s="3">
        <f>($C$40-C29)^2</f>
        <v>0</v>
      </c>
      <c r="D47" s="3">
        <f>($D$40-D29)^2</f>
        <v>0</v>
      </c>
      <c r="E47" s="3">
        <f>($E$40-E29)^2</f>
        <v>0</v>
      </c>
      <c r="F47" s="3">
        <f>($F$40-F29)^2</f>
        <v>0</v>
      </c>
      <c r="G47" s="10">
        <f>SQRT(SUM(B47:F47))</f>
        <v>0.68041381743977158</v>
      </c>
    </row>
    <row r="48" spans="1:7" x14ac:dyDescent="0.25">
      <c r="A48" s="3" t="s">
        <v>2</v>
      </c>
      <c r="B48" s="3">
        <f>($B$40-B30)^2</f>
        <v>0</v>
      </c>
      <c r="C48" s="3">
        <f>($C$40-C30)^2</f>
        <v>0</v>
      </c>
      <c r="D48" s="3">
        <f>($D$40-D30)^2</f>
        <v>0.12162162162162168</v>
      </c>
      <c r="E48" s="3">
        <f>($E$40-E30)^2</f>
        <v>0</v>
      </c>
      <c r="F48" s="3">
        <f>($F$40-F30)^2</f>
        <v>0</v>
      </c>
      <c r="G48" s="10">
        <f t="shared" ref="G48:G52" si="19">SQRT(SUM(B48:F48))</f>
        <v>0.34874291623145792</v>
      </c>
    </row>
    <row r="49" spans="1:7" x14ac:dyDescent="0.25">
      <c r="A49" s="3" t="s">
        <v>3</v>
      </c>
      <c r="B49" s="3">
        <f>($B$40-B31)^2</f>
        <v>4.1666666666666652</v>
      </c>
      <c r="C49" s="3">
        <f>($C$40-C31)^2</f>
        <v>0.98461538461538478</v>
      </c>
      <c r="D49" s="3">
        <f>($D$40-D31)^2</f>
        <v>0.48648648648648674</v>
      </c>
      <c r="E49" s="3">
        <f>($E$40-E31)^2</f>
        <v>0.29090909090909106</v>
      </c>
      <c r="F49" s="3">
        <f>($F$40-F31)^2</f>
        <v>0.16363636363636364</v>
      </c>
      <c r="G49" s="10">
        <f t="shared" si="19"/>
        <v>2.4682613298259146</v>
      </c>
    </row>
    <row r="50" spans="1:7" x14ac:dyDescent="0.25">
      <c r="A50" s="3" t="s">
        <v>4</v>
      </c>
      <c r="B50" s="3">
        <f>($B$40-B32)^2</f>
        <v>4.1666666666666652</v>
      </c>
      <c r="C50" s="3">
        <f>($C$40-C32)^2</f>
        <v>0.24615384615384631</v>
      </c>
      <c r="D50" s="3">
        <f>($D$40-D32)^2</f>
        <v>1.0945945945945952</v>
      </c>
      <c r="E50" s="3">
        <f>($E$40-E32)^2</f>
        <v>1.1636363636363638</v>
      </c>
      <c r="F50" s="3">
        <f>($F$40-F32)^2</f>
        <v>0.65454545454545454</v>
      </c>
      <c r="G50" s="10">
        <f t="shared" si="19"/>
        <v>2.7065839956662945</v>
      </c>
    </row>
    <row r="51" spans="1:7" x14ac:dyDescent="0.25">
      <c r="A51" s="3" t="s">
        <v>5</v>
      </c>
      <c r="B51" s="3">
        <f>($B$40-B33)^2</f>
        <v>4.1666666666666652</v>
      </c>
      <c r="C51" s="3">
        <f>($C$40-C33)^2</f>
        <v>0.98461538461538478</v>
      </c>
      <c r="D51" s="3">
        <f>($D$40-D33)^2</f>
        <v>1.0945945945945952</v>
      </c>
      <c r="E51" s="3">
        <f>($E$40-E33)^2</f>
        <v>2.6181818181818182</v>
      </c>
      <c r="F51" s="3">
        <f>($F$40-F33)^2</f>
        <v>1.4727272727272727</v>
      </c>
      <c r="G51" s="10">
        <f t="shared" si="19"/>
        <v>3.2150872051603416</v>
      </c>
    </row>
    <row r="52" spans="1:7" x14ac:dyDescent="0.25">
      <c r="A52" s="3" t="s">
        <v>6</v>
      </c>
      <c r="B52" s="3">
        <f>($B$40-B34)^2</f>
        <v>7.4074074074074074</v>
      </c>
      <c r="C52" s="3">
        <f>($C$40-C34)^2</f>
        <v>0</v>
      </c>
      <c r="D52" s="3">
        <f>($D$40-D34)^2</f>
        <v>0.12162162162162168</v>
      </c>
      <c r="E52" s="3">
        <f>($E$40-E34)^2</f>
        <v>0.29090909090909106</v>
      </c>
      <c r="F52" s="3">
        <f>($F$40-F34)^2</f>
        <v>0.16363636363636364</v>
      </c>
      <c r="G52" s="10">
        <f t="shared" si="19"/>
        <v>2.8255219842667096</v>
      </c>
    </row>
    <row r="54" spans="1:7" x14ac:dyDescent="0.25">
      <c r="A54" s="9"/>
      <c r="B54" s="9" t="s">
        <v>7</v>
      </c>
      <c r="C54" s="9"/>
      <c r="D54" s="9"/>
      <c r="E54" s="9"/>
      <c r="F54" s="9"/>
    </row>
    <row r="55" spans="1:7" x14ac:dyDescent="0.25">
      <c r="A55" s="9"/>
      <c r="B55" s="2" t="s">
        <v>8</v>
      </c>
      <c r="C55" s="2" t="s">
        <v>9</v>
      </c>
      <c r="D55" s="2" t="s">
        <v>10</v>
      </c>
      <c r="E55" s="2" t="s">
        <v>11</v>
      </c>
      <c r="F55" s="2" t="s">
        <v>12</v>
      </c>
      <c r="G55" s="10" t="s">
        <v>32</v>
      </c>
    </row>
    <row r="56" spans="1:7" x14ac:dyDescent="0.25">
      <c r="A56" s="3" t="s">
        <v>1</v>
      </c>
      <c r="B56" s="3">
        <f>($B$41-B29)^2</f>
        <v>4.166666666666667</v>
      </c>
      <c r="C56" s="3">
        <f>($C$41-C29)^2</f>
        <v>0.98461538461538478</v>
      </c>
      <c r="D56" s="3">
        <f>($D$41-D29)^2</f>
        <v>1.0945945945945952</v>
      </c>
      <c r="E56" s="3">
        <f>($E$41-E29)^2</f>
        <v>2.6181818181818182</v>
      </c>
      <c r="F56" s="3">
        <f>($F$41-F29)^2</f>
        <v>1.4727272727272727</v>
      </c>
      <c r="G56" s="10">
        <f>SQRT(SUM(B56:F56))</f>
        <v>3.2150872051603421</v>
      </c>
    </row>
    <row r="57" spans="1:7" x14ac:dyDescent="0.25">
      <c r="A57" s="3" t="s">
        <v>2</v>
      </c>
      <c r="B57" s="3">
        <f t="shared" ref="B57:B61" si="20">($B$41-B30)^2</f>
        <v>7.4074074074074074</v>
      </c>
      <c r="C57" s="3">
        <f t="shared" ref="C57:C61" si="21">($C$41-C30)^2</f>
        <v>0.98461538461538478</v>
      </c>
      <c r="D57" s="3">
        <f t="shared" ref="D57:D61" si="22">($D$41-D30)^2</f>
        <v>0.48648648648648657</v>
      </c>
      <c r="E57" s="3">
        <f t="shared" ref="E57:E61" si="23">($E$41-E30)^2</f>
        <v>2.6181818181818182</v>
      </c>
      <c r="F57" s="3">
        <f t="shared" ref="F57:F61" si="24">($F$41-F30)^2</f>
        <v>1.4727272727272727</v>
      </c>
      <c r="G57" s="10">
        <f t="shared" ref="G57:G61" si="25">SQRT(SUM(B57:F57))</f>
        <v>3.6013078692911513</v>
      </c>
    </row>
    <row r="58" spans="1:7" x14ac:dyDescent="0.25">
      <c r="A58" s="3" t="s">
        <v>3</v>
      </c>
      <c r="B58" s="3">
        <f t="shared" si="20"/>
        <v>0.46296296296296297</v>
      </c>
      <c r="C58" s="3">
        <f t="shared" si="21"/>
        <v>0</v>
      </c>
      <c r="D58" s="3">
        <f t="shared" si="22"/>
        <v>0.1216216216216216</v>
      </c>
      <c r="E58" s="3">
        <f t="shared" si="23"/>
        <v>1.1636363636363634</v>
      </c>
      <c r="F58" s="3">
        <f t="shared" si="24"/>
        <v>0.65454545454545454</v>
      </c>
      <c r="G58" s="10">
        <f t="shared" si="25"/>
        <v>1.5500859339941131</v>
      </c>
    </row>
    <row r="59" spans="1:7" x14ac:dyDescent="0.25">
      <c r="A59" s="3" t="s">
        <v>4</v>
      </c>
      <c r="B59" s="3">
        <f t="shared" si="20"/>
        <v>0.46296296296296297</v>
      </c>
      <c r="C59" s="3">
        <f t="shared" si="21"/>
        <v>0.24615384615384608</v>
      </c>
      <c r="D59" s="3">
        <f t="shared" si="22"/>
        <v>0</v>
      </c>
      <c r="E59" s="3">
        <f t="shared" si="23"/>
        <v>0.29090909090909095</v>
      </c>
      <c r="F59" s="3">
        <f t="shared" si="24"/>
        <v>0.16363636363636364</v>
      </c>
      <c r="G59" s="10">
        <f t="shared" si="25"/>
        <v>1.0787317848576927</v>
      </c>
    </row>
    <row r="60" spans="1:7" x14ac:dyDescent="0.25">
      <c r="A60" s="3" t="s">
        <v>5</v>
      </c>
      <c r="B60" s="3">
        <f t="shared" si="20"/>
        <v>0.46296296296296297</v>
      </c>
      <c r="C60" s="3">
        <f t="shared" si="21"/>
        <v>0</v>
      </c>
      <c r="D60" s="3">
        <f t="shared" si="22"/>
        <v>0</v>
      </c>
      <c r="E60" s="3">
        <f t="shared" si="23"/>
        <v>0</v>
      </c>
      <c r="F60" s="3">
        <f t="shared" si="24"/>
        <v>0</v>
      </c>
      <c r="G60" s="10">
        <f t="shared" si="25"/>
        <v>0.6804138174397717</v>
      </c>
    </row>
    <row r="61" spans="1:7" x14ac:dyDescent="0.25">
      <c r="A61" s="3" t="s">
        <v>6</v>
      </c>
      <c r="B61" s="3">
        <f t="shared" si="20"/>
        <v>0</v>
      </c>
      <c r="C61" s="3">
        <f t="shared" si="21"/>
        <v>0.98461538461538478</v>
      </c>
      <c r="D61" s="3">
        <f t="shared" si="22"/>
        <v>0.48648648648648657</v>
      </c>
      <c r="E61" s="3">
        <f t="shared" si="23"/>
        <v>1.1636363636363634</v>
      </c>
      <c r="F61" s="3">
        <f t="shared" si="24"/>
        <v>0.65454545454545454</v>
      </c>
      <c r="G61" s="10">
        <f t="shared" si="25"/>
        <v>1.8136382465320058</v>
      </c>
    </row>
    <row r="64" spans="1:7" x14ac:dyDescent="0.25">
      <c r="A64" s="1" t="s">
        <v>33</v>
      </c>
    </row>
    <row r="65" spans="1:3" x14ac:dyDescent="0.25">
      <c r="B65" s="2" t="s">
        <v>34</v>
      </c>
      <c r="C65" s="10" t="s">
        <v>35</v>
      </c>
    </row>
    <row r="66" spans="1:3" x14ac:dyDescent="0.25">
      <c r="A66" s="3" t="s">
        <v>1</v>
      </c>
      <c r="B66" s="3">
        <f>G56/(G56+G47)</f>
        <v>0.82533342604910453</v>
      </c>
      <c r="C66" s="10">
        <f>RANK(B66,($B$66:$B$71),0)</f>
        <v>2</v>
      </c>
    </row>
    <row r="67" spans="1:3" x14ac:dyDescent="0.25">
      <c r="A67" s="3" t="s">
        <v>2</v>
      </c>
      <c r="B67" s="3">
        <f t="shared" ref="B67:B71" si="26">G57/(G57+G48)</f>
        <v>0.91171178924847218</v>
      </c>
      <c r="C67" s="10">
        <f t="shared" ref="C67:C71" si="27">RANK(B67,($B$66:$B$71),0)</f>
        <v>1</v>
      </c>
    </row>
    <row r="68" spans="1:3" x14ac:dyDescent="0.25">
      <c r="A68" s="3" t="s">
        <v>3</v>
      </c>
      <c r="B68" s="3">
        <f t="shared" si="26"/>
        <v>0.38575210956768563</v>
      </c>
      <c r="C68" s="10">
        <f t="shared" si="27"/>
        <v>4</v>
      </c>
    </row>
    <row r="69" spans="1:3" x14ac:dyDescent="0.25">
      <c r="A69" s="3" t="s">
        <v>4</v>
      </c>
      <c r="B69" s="3">
        <f t="shared" si="26"/>
        <v>0.28497801700136305</v>
      </c>
      <c r="C69" s="10">
        <f t="shared" si="27"/>
        <v>5</v>
      </c>
    </row>
    <row r="70" spans="1:3" x14ac:dyDescent="0.25">
      <c r="A70" s="3" t="s">
        <v>5</v>
      </c>
      <c r="B70" s="3">
        <f t="shared" si="26"/>
        <v>0.17466657395089549</v>
      </c>
      <c r="C70" s="10">
        <f t="shared" si="27"/>
        <v>6</v>
      </c>
    </row>
    <row r="71" spans="1:3" x14ac:dyDescent="0.25">
      <c r="A71" s="3" t="s">
        <v>6</v>
      </c>
      <c r="B71" s="3">
        <f t="shared" si="26"/>
        <v>0.39094106612044205</v>
      </c>
      <c r="C71" s="10">
        <f t="shared" si="27"/>
        <v>3</v>
      </c>
    </row>
  </sheetData>
  <mergeCells count="15">
    <mergeCell ref="A45:A46"/>
    <mergeCell ref="B45:F45"/>
    <mergeCell ref="A54:A55"/>
    <mergeCell ref="B54:F54"/>
    <mergeCell ref="A27:A28"/>
    <mergeCell ref="B27:F27"/>
    <mergeCell ref="A38:A39"/>
    <mergeCell ref="B38:F38"/>
    <mergeCell ref="A1:I1"/>
    <mergeCell ref="E3:I3"/>
    <mergeCell ref="D3:D4"/>
    <mergeCell ref="A15:A16"/>
    <mergeCell ref="B15:F15"/>
    <mergeCell ref="H15:H16"/>
    <mergeCell ref="I15:M1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Soal TOPSIS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Ciluk Baa</cp:lastModifiedBy>
  <dcterms:created xsi:type="dcterms:W3CDTF">2019-09-27T06:59:45Z</dcterms:created>
  <dcterms:modified xsi:type="dcterms:W3CDTF">2023-09-25T07:42:08Z</dcterms:modified>
</cp:coreProperties>
</file>