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61">
      <text>
        <t xml:space="preserve">Y   =   g^x  mod  p</t>
      </text>
    </comment>
    <comment authorId="0" ref="A70">
      <text>
        <t xml:space="preserve">C1   =   g^k  mod  p</t>
      </text>
    </comment>
    <comment authorId="0" ref="A71">
      <text>
        <t xml:space="preserve">C2
   =   M*(y^k
)  mod  p</t>
      </text>
    </comment>
    <comment authorId="0" ref="A88">
      <text>
        <t xml:space="preserve">M   =   C2
*(C1
x
)^
-1  mod  p</t>
      </text>
    </comment>
  </commentList>
</comments>
</file>

<file path=xl/sharedStrings.xml><?xml version="1.0" encoding="utf-8"?>
<sst xmlns="http://schemas.openxmlformats.org/spreadsheetml/2006/main" count="158" uniqueCount="70">
  <si>
    <t>Vigenere</t>
  </si>
  <si>
    <t>Plain Text</t>
  </si>
  <si>
    <t>P</t>
  </si>
  <si>
    <t>R</t>
  </si>
  <si>
    <t>A</t>
  </si>
  <si>
    <t>M</t>
  </si>
  <si>
    <t>E</t>
  </si>
  <si>
    <t>S</t>
  </si>
  <si>
    <t>Key</t>
  </si>
  <si>
    <t>L</t>
  </si>
  <si>
    <t>I</t>
  </si>
  <si>
    <t>N</t>
  </si>
  <si>
    <t>Cipher</t>
  </si>
  <si>
    <t>AutoKey</t>
  </si>
  <si>
    <t>C</t>
  </si>
  <si>
    <t>B</t>
  </si>
  <si>
    <t>Columnar Transposition</t>
  </si>
  <si>
    <t>_</t>
  </si>
  <si>
    <t>K</t>
  </si>
  <si>
    <t>T</t>
  </si>
  <si>
    <t>U</t>
  </si>
  <si>
    <t>ENKRIPSI:</t>
  </si>
  <si>
    <t>BIAA__S_SK__PIIM_PLTU_MKE_</t>
  </si>
  <si>
    <t>Rail Fence</t>
  </si>
  <si>
    <t>Ct</t>
  </si>
  <si>
    <t>Offset</t>
  </si>
  <si>
    <t>_A_ASIKB__PIIM__EPKLMT_U</t>
  </si>
  <si>
    <t>ELGAMAL</t>
  </si>
  <si>
    <t>G</t>
  </si>
  <si>
    <t>X</t>
  </si>
  <si>
    <t>Y</t>
  </si>
  <si>
    <t>AKUMAHMASIHPEMULA</t>
  </si>
  <si>
    <t>0 10 20 12 0 7 12 0 18 8 7 15 4 12 20 11 0</t>
  </si>
  <si>
    <t>ENKRIPSI</t>
  </si>
  <si>
    <t>C1</t>
  </si>
  <si>
    <t>C2</t>
  </si>
  <si>
    <t>DEKRIPSI</t>
  </si>
  <si>
    <t>C1X</t>
  </si>
  <si>
    <t>GCD</t>
  </si>
  <si>
    <t>=</t>
  </si>
  <si>
    <t>*</t>
  </si>
  <si>
    <t>+</t>
  </si>
  <si>
    <t>t(0)</t>
  </si>
  <si>
    <t>t(1)</t>
  </si>
  <si>
    <t xml:space="preserve">t(2) </t>
  </si>
  <si>
    <t xml:space="preserve">t(3) </t>
  </si>
  <si>
    <t>t(4)</t>
  </si>
  <si>
    <t>C1x^-1</t>
  </si>
  <si>
    <t>PT</t>
  </si>
  <si>
    <t>Plain text</t>
  </si>
  <si>
    <t>QXQFNI</t>
  </si>
  <si>
    <t>Nilai char</t>
  </si>
  <si>
    <t>Q</t>
  </si>
  <si>
    <t>F</t>
  </si>
  <si>
    <t>Melakukan invers matriks key</t>
  </si>
  <si>
    <t>1. Determinan</t>
  </si>
  <si>
    <t>Nilai det</t>
  </si>
  <si>
    <t>det mod 26</t>
  </si>
  <si>
    <t>2. Mencari gcd (17,26) dan nilai t</t>
  </si>
  <si>
    <t xml:space="preserve">A = </t>
  </si>
  <si>
    <t>B *</t>
  </si>
  <si>
    <t xml:space="preserve">Q + </t>
  </si>
  <si>
    <t>D</t>
  </si>
  <si>
    <t>t</t>
  </si>
  <si>
    <t>Nilai</t>
  </si>
  <si>
    <t>3. Mencari invers matriks</t>
  </si>
  <si>
    <t>4. adjoin matriks (det * invers)</t>
  </si>
  <si>
    <t>5. Mengalikan matriks diatas dengan t4 dan di mod 26</t>
  </si>
  <si>
    <t>6. Mengalikan matriks dengan char</t>
  </si>
  <si>
    <t>PUSING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</si>
</sst>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sz val="11.0"/>
      <color theme="1"/>
      <name val="Calibri"/>
    </font>
    <font>
      <b/>
      <sz val="11.0"/>
      <color theme="1"/>
      <name val="Calibri"/>
    </font>
    <font>
      <sz val="11.0"/>
      <color theme="1"/>
      <name val="Arial"/>
    </font>
    <font/>
    <font>
      <color rgb="FFFFFFFF"/>
      <name val="Arial"/>
    </font>
    <font>
      <color theme="1"/>
      <name val="Arial"/>
    </font>
    <font>
      <sz val="14.0"/>
      <color rgb="FF000000"/>
      <name val="Times New Roman"/>
    </font>
    <font>
      <sz val="9.0"/>
      <color rgb="FF000000"/>
      <name val="Arial"/>
    </font>
    <font>
      <sz val="9.0"/>
      <color theme="1"/>
      <name val="Arial"/>
    </font>
  </fonts>
  <fills count="11">
    <fill>
      <patternFill patternType="none"/>
    </fill>
    <fill>
      <patternFill patternType="lightGray"/>
    </fill>
    <fill>
      <patternFill patternType="solid">
        <fgColor rgb="FFFEF2CB"/>
        <bgColor rgb="FFFEF2CB"/>
      </patternFill>
    </fill>
    <fill>
      <patternFill patternType="solid">
        <fgColor rgb="FFFBE4D5"/>
        <bgColor rgb="FFFBE4D5"/>
      </patternFill>
    </fill>
    <fill>
      <patternFill patternType="solid">
        <fgColor rgb="FFF2F2F2"/>
        <bgColor rgb="FFF2F2F2"/>
      </patternFill>
    </fill>
    <fill>
      <patternFill patternType="solid">
        <fgColor rgb="FF000000"/>
        <bgColor rgb="FF000000"/>
      </patternFill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D0E0E3"/>
        <bgColor rgb="FFD0E0E3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</fills>
  <borders count="13">
    <border/>
    <border>
      <bottom style="thin">
        <color rgb="FF000000"/>
      </bottom>
    </border>
    <border>
      <bottom style="medium">
        <color rgb="FF000000"/>
      </bottom>
    </border>
    <border>
      <left style="thin">
        <color rgb="FF000000"/>
      </left>
      <right style="thin">
        <color rgb="FF000000"/>
      </right>
    </border>
    <border>
      <right style="medium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bottom"/>
    </xf>
    <xf borderId="2" fillId="0" fontId="2" numFmtId="0" xfId="0" applyAlignment="1" applyBorder="1" applyFont="1">
      <alignment vertical="bottom"/>
    </xf>
    <xf borderId="2" fillId="0" fontId="1" numFmtId="0" xfId="0" applyAlignment="1" applyBorder="1" applyFont="1">
      <alignment vertical="bottom"/>
    </xf>
    <xf borderId="0" fillId="0" fontId="1" numFmtId="0" xfId="0" applyAlignment="1" applyFont="1">
      <alignment vertical="bottom"/>
    </xf>
    <xf borderId="3" fillId="0" fontId="2" numFmtId="0" xfId="0" applyAlignment="1" applyBorder="1" applyFont="1">
      <alignment horizontal="center" vertical="bottom"/>
    </xf>
    <xf borderId="4" fillId="2" fontId="3" numFmtId="0" xfId="0" applyAlignment="1" applyBorder="1" applyFill="1" applyFont="1">
      <alignment shrinkToFit="0" wrapText="1"/>
    </xf>
    <xf borderId="5" fillId="0" fontId="4" numFmtId="0" xfId="0" applyBorder="1" applyFont="1"/>
    <xf borderId="4" fillId="2" fontId="3" numFmtId="0" xfId="0" applyAlignment="1" applyBorder="1" applyFont="1">
      <alignment horizontal="right" shrinkToFit="0" wrapText="1"/>
    </xf>
    <xf borderId="4" fillId="3" fontId="3" numFmtId="0" xfId="0" applyAlignment="1" applyBorder="1" applyFill="1" applyFont="1">
      <alignment shrinkToFit="0" wrapText="1"/>
    </xf>
    <xf borderId="6" fillId="3" fontId="3" numFmtId="0" xfId="0" applyAlignment="1" applyBorder="1" applyFont="1">
      <alignment horizontal="right" shrinkToFit="0" wrapText="1"/>
    </xf>
    <xf borderId="7" fillId="4" fontId="1" numFmtId="0" xfId="0" applyAlignment="1" applyBorder="1" applyFill="1" applyFont="1">
      <alignment horizontal="right" vertical="bottom"/>
    </xf>
    <xf borderId="7" fillId="4" fontId="1" numFmtId="0" xfId="0" applyAlignment="1" applyBorder="1" applyFont="1">
      <alignment vertical="bottom"/>
    </xf>
    <xf borderId="8" fillId="0" fontId="2" numFmtId="0" xfId="0" applyAlignment="1" applyBorder="1" applyFont="1">
      <alignment horizontal="center" vertical="bottom"/>
    </xf>
    <xf borderId="9" fillId="0" fontId="4" numFmtId="0" xfId="0" applyBorder="1" applyFont="1"/>
    <xf borderId="10" fillId="5" fontId="5" numFmtId="0" xfId="0" applyAlignment="1" applyBorder="1" applyFill="1" applyFont="1">
      <alignment horizontal="center"/>
    </xf>
    <xf borderId="10" fillId="0" fontId="6" numFmtId="0" xfId="0" applyAlignment="1" applyBorder="1" applyFont="1">
      <alignment horizontal="center"/>
    </xf>
    <xf borderId="0" fillId="0" fontId="6" numFmtId="0" xfId="0" applyFont="1"/>
    <xf borderId="0" fillId="0" fontId="7" numFmtId="0" xfId="0" applyFont="1"/>
    <xf borderId="10" fillId="0" fontId="6" numFmtId="0" xfId="0" applyBorder="1" applyFont="1"/>
    <xf borderId="10" fillId="6" fontId="6" numFmtId="0" xfId="0" applyBorder="1" applyFill="1" applyFont="1"/>
    <xf borderId="11" fillId="6" fontId="6" numFmtId="0" xfId="0" applyBorder="1" applyFont="1"/>
    <xf borderId="11" fillId="0" fontId="6" numFmtId="0" xfId="0" applyBorder="1" applyFont="1"/>
    <xf borderId="10" fillId="0" fontId="2" numFmtId="0" xfId="0" applyAlignment="1" applyBorder="1" applyFont="1">
      <alignment vertical="bottom"/>
    </xf>
    <xf borderId="12" fillId="0" fontId="1" numFmtId="0" xfId="0" applyAlignment="1" applyBorder="1" applyFont="1">
      <alignment horizontal="right" vertical="bottom"/>
    </xf>
    <xf borderId="5" fillId="0" fontId="2" numFmtId="0" xfId="0" applyAlignment="1" applyBorder="1" applyFont="1">
      <alignment vertical="bottom"/>
    </xf>
    <xf borderId="7" fillId="0" fontId="1" numFmtId="0" xfId="0" applyAlignment="1" applyBorder="1" applyFont="1">
      <alignment horizontal="right" vertical="bottom"/>
    </xf>
    <xf borderId="1" fillId="0" fontId="6" numFmtId="0" xfId="0" applyBorder="1" applyFont="1"/>
    <xf borderId="7" fillId="0" fontId="4" numFmtId="0" xfId="0" applyBorder="1" applyFont="1"/>
    <xf borderId="0" fillId="0" fontId="1" numFmtId="0" xfId="0" applyAlignment="1" applyFont="1">
      <alignment shrinkToFit="0" vertical="bottom" wrapText="0"/>
    </xf>
    <xf borderId="1" fillId="0" fontId="2" numFmtId="0" xfId="0" applyAlignment="1" applyBorder="1" applyFont="1">
      <alignment vertical="bottom"/>
    </xf>
    <xf borderId="5" fillId="2" fontId="2" numFmtId="0" xfId="0" applyAlignment="1" applyBorder="1" applyFont="1">
      <alignment vertical="bottom"/>
    </xf>
    <xf borderId="10" fillId="7" fontId="1" numFmtId="0" xfId="0" applyAlignment="1" applyBorder="1" applyFill="1" applyFont="1">
      <alignment shrinkToFit="0" vertical="bottom" wrapText="0"/>
    </xf>
    <xf borderId="5" fillId="8" fontId="2" numFmtId="0" xfId="0" applyAlignment="1" applyBorder="1" applyFill="1" applyFont="1">
      <alignment vertical="bottom"/>
    </xf>
    <xf borderId="7" fillId="8" fontId="1" numFmtId="0" xfId="0" applyAlignment="1" applyBorder="1" applyFont="1">
      <alignment horizontal="right" vertical="bottom"/>
    </xf>
    <xf borderId="5" fillId="9" fontId="2" numFmtId="0" xfId="0" applyAlignment="1" applyBorder="1" applyFill="1" applyFont="1">
      <alignment vertical="bottom"/>
    </xf>
    <xf borderId="7" fillId="9" fontId="2" numFmtId="0" xfId="0" applyAlignment="1" applyBorder="1" applyFont="1">
      <alignment horizontal="right" vertical="bottom"/>
    </xf>
    <xf borderId="0" fillId="0" fontId="2" numFmtId="0" xfId="0" applyAlignment="1" applyFont="1">
      <alignment vertical="bottom"/>
    </xf>
    <xf borderId="0" fillId="10" fontId="8" numFmtId="0" xfId="0" applyFill="1" applyFont="1"/>
    <xf borderId="0" fillId="0" fontId="1" numFmtId="0" xfId="0" applyAlignment="1" applyFont="1">
      <alignment horizontal="right" vertical="bottom"/>
    </xf>
    <xf quotePrefix="1" borderId="0" fillId="0" fontId="1" numFmtId="0" xfId="0" applyAlignment="1" applyFont="1">
      <alignment vertical="bottom"/>
    </xf>
    <xf quotePrefix="1" borderId="0" fillId="0" fontId="1" numFmtId="0" xfId="0" applyAlignment="1" applyFont="1">
      <alignment horizontal="center" vertical="bottom"/>
    </xf>
    <xf borderId="0" fillId="0" fontId="2" numFmtId="0" xfId="0" applyAlignment="1" applyFont="1">
      <alignment horizontal="right" vertical="bottom"/>
    </xf>
    <xf borderId="0" fillId="7" fontId="2" numFmtId="0" xfId="0" applyAlignment="1" applyFont="1">
      <alignment vertical="bottom"/>
    </xf>
    <xf borderId="0" fillId="7" fontId="2" numFmtId="0" xfId="0" applyAlignment="1" applyFont="1">
      <alignment horizontal="right" vertical="bottom"/>
    </xf>
    <xf borderId="5" fillId="7" fontId="2" numFmtId="0" xfId="0" applyAlignment="1" applyBorder="1" applyFont="1">
      <alignment vertical="bottom"/>
    </xf>
    <xf borderId="7" fillId="7" fontId="2" numFmtId="0" xfId="0" applyAlignment="1" applyBorder="1" applyFont="1">
      <alignment vertical="bottom"/>
    </xf>
    <xf borderId="10" fillId="0" fontId="6" numFmtId="0" xfId="0" applyAlignment="1" applyBorder="1" applyFont="1">
      <alignment vertical="bottom"/>
    </xf>
    <xf borderId="12" fillId="0" fontId="6" numFmtId="0" xfId="0" applyAlignment="1" applyBorder="1" applyFont="1">
      <alignment vertical="bottom"/>
    </xf>
    <xf borderId="0" fillId="0" fontId="6" numFmtId="0" xfId="0" applyAlignment="1" applyFont="1">
      <alignment vertical="bottom"/>
    </xf>
    <xf borderId="1" fillId="0" fontId="6" numFmtId="0" xfId="0" applyAlignment="1" applyBorder="1" applyFont="1">
      <alignment vertical="bottom"/>
    </xf>
    <xf borderId="3" fillId="0" fontId="6" numFmtId="0" xfId="0" applyAlignment="1" applyBorder="1" applyFont="1">
      <alignment horizontal="center"/>
    </xf>
    <xf borderId="7" fillId="0" fontId="6" numFmtId="0" xfId="0" applyAlignment="1" applyBorder="1" applyFont="1">
      <alignment horizontal="right" vertical="bottom"/>
    </xf>
    <xf borderId="3" fillId="0" fontId="4" numFmtId="0" xfId="0" applyBorder="1" applyFont="1"/>
    <xf borderId="5" fillId="0" fontId="6" numFmtId="0" xfId="0" applyAlignment="1" applyBorder="1" applyFont="1">
      <alignment vertical="bottom"/>
    </xf>
    <xf borderId="0" fillId="0" fontId="6" numFmtId="0" xfId="0" applyAlignment="1" applyFont="1">
      <alignment shrinkToFit="0" vertical="bottom" wrapText="0"/>
    </xf>
    <xf borderId="1" fillId="0" fontId="6" numFmtId="0" xfId="0" applyAlignment="1" applyBorder="1" applyFont="1">
      <alignment shrinkToFit="0" vertical="bottom" wrapText="0"/>
    </xf>
    <xf borderId="7" fillId="0" fontId="6" numFmtId="0" xfId="0" applyAlignment="1" applyBorder="1" applyFont="1">
      <alignment vertical="bottom"/>
    </xf>
    <xf borderId="5" fillId="0" fontId="6" numFmtId="0" xfId="0" applyAlignment="1" applyBorder="1" applyFont="1">
      <alignment horizontal="right" vertical="bottom"/>
    </xf>
    <xf borderId="10" fillId="0" fontId="6" numFmtId="0" xfId="0" applyAlignment="1" applyBorder="1" applyFont="1">
      <alignment horizontal="right" vertical="bottom"/>
    </xf>
    <xf borderId="0" fillId="0" fontId="6" numFmtId="0" xfId="0" applyAlignment="1" applyFont="1">
      <alignment horizontal="right" vertical="bottom"/>
    </xf>
    <xf borderId="10" fillId="0" fontId="9" numFmtId="0" xfId="0" applyAlignment="1" applyBorder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  <col customWidth="1" min="9" max="14" width="10.0"/>
    <col customWidth="1" min="15" max="15" width="12.88"/>
    <col customWidth="1" min="16" max="16" width="8.63"/>
    <col customWidth="1" min="17" max="22" width="9.5"/>
    <col customWidth="1" min="23" max="29" width="5.13"/>
    <col customWidth="1" min="30" max="30" width="12.88"/>
  </cols>
  <sheetData>
    <row r="1" ht="15.75" customHeight="1"/>
    <row r="2" ht="15.75" customHeight="1">
      <c r="A2" s="1"/>
      <c r="B2" s="2" t="s">
        <v>0</v>
      </c>
      <c r="C2" s="3"/>
      <c r="D2" s="3"/>
      <c r="E2" s="3"/>
      <c r="F2" s="3"/>
      <c r="G2" s="3"/>
      <c r="H2" s="4"/>
    </row>
    <row r="3" ht="15.75" customHeight="1">
      <c r="A3" s="5" t="s">
        <v>1</v>
      </c>
      <c r="B3" s="6" t="s">
        <v>2</v>
      </c>
      <c r="C3" s="6" t="s">
        <v>3</v>
      </c>
      <c r="D3" s="6" t="s">
        <v>4</v>
      </c>
      <c r="E3" s="6" t="s">
        <v>5</v>
      </c>
      <c r="F3" s="6" t="s">
        <v>6</v>
      </c>
      <c r="G3" s="6" t="s">
        <v>7</v>
      </c>
    </row>
    <row r="4" ht="15.75" customHeight="1">
      <c r="A4" s="7"/>
      <c r="B4" s="8">
        <v>15.0</v>
      </c>
      <c r="C4" s="8">
        <v>17.0</v>
      </c>
      <c r="D4" s="8">
        <v>0.0</v>
      </c>
      <c r="E4" s="8">
        <v>12.0</v>
      </c>
      <c r="F4" s="8">
        <v>4.0</v>
      </c>
      <c r="G4" s="8">
        <v>18.0</v>
      </c>
      <c r="AD4" s="4"/>
    </row>
    <row r="5" ht="15.75" customHeight="1">
      <c r="A5" s="5" t="s">
        <v>8</v>
      </c>
      <c r="B5" s="9" t="s">
        <v>9</v>
      </c>
      <c r="C5" s="9" t="s">
        <v>4</v>
      </c>
      <c r="D5" s="9" t="s">
        <v>2</v>
      </c>
      <c r="E5" s="9" t="s">
        <v>10</v>
      </c>
      <c r="F5" s="9" t="s">
        <v>4</v>
      </c>
      <c r="G5" s="9" t="s">
        <v>11</v>
      </c>
      <c r="AD5" s="4"/>
    </row>
    <row r="6" ht="15.75" customHeight="1">
      <c r="A6" s="7"/>
      <c r="B6" s="10">
        <v>11.0</v>
      </c>
      <c r="C6" s="10">
        <v>0.0</v>
      </c>
      <c r="D6" s="10">
        <v>15.0</v>
      </c>
      <c r="E6" s="10">
        <v>8.0</v>
      </c>
      <c r="F6" s="10">
        <v>0.0</v>
      </c>
      <c r="G6" s="10">
        <v>13.0</v>
      </c>
      <c r="AD6" s="4"/>
    </row>
    <row r="7" ht="15.75" customHeight="1">
      <c r="A7" s="5" t="s">
        <v>12</v>
      </c>
      <c r="B7" s="11">
        <f t="shared" ref="B7:G7" si="1">MOD(B4+B6, 26)</f>
        <v>0</v>
      </c>
      <c r="C7" s="11">
        <f t="shared" si="1"/>
        <v>17</v>
      </c>
      <c r="D7" s="11">
        <f t="shared" si="1"/>
        <v>15</v>
      </c>
      <c r="E7" s="11">
        <f t="shared" si="1"/>
        <v>20</v>
      </c>
      <c r="F7" s="11">
        <f t="shared" si="1"/>
        <v>4</v>
      </c>
      <c r="G7" s="11">
        <f t="shared" si="1"/>
        <v>5</v>
      </c>
      <c r="AD7" s="4"/>
    </row>
    <row r="8" ht="15.75" customHeight="1">
      <c r="A8" s="7"/>
      <c r="B8" s="12" t="str">
        <f t="shared" ref="B8:G8" si="2">CHAR(B7+65)</f>
        <v>A</v>
      </c>
      <c r="C8" s="12" t="str">
        <f t="shared" si="2"/>
        <v>R</v>
      </c>
      <c r="D8" s="12" t="str">
        <f t="shared" si="2"/>
        <v>P</v>
      </c>
      <c r="E8" s="12" t="str">
        <f t="shared" si="2"/>
        <v>U</v>
      </c>
      <c r="F8" s="12" t="str">
        <f t="shared" si="2"/>
        <v>E</v>
      </c>
      <c r="G8" s="12" t="str">
        <f t="shared" si="2"/>
        <v>F</v>
      </c>
      <c r="AD8" s="4"/>
    </row>
    <row r="9" ht="15.75" customHeight="1">
      <c r="A9" s="4"/>
      <c r="B9" s="4"/>
      <c r="C9" s="4"/>
      <c r="D9" s="4"/>
      <c r="E9" s="4"/>
      <c r="F9" s="4"/>
      <c r="G9" s="4"/>
      <c r="AD9" s="4"/>
    </row>
    <row r="10" ht="15.75" customHeight="1">
      <c r="A10" s="4"/>
      <c r="B10" s="4"/>
      <c r="C10" s="4"/>
      <c r="D10" s="4"/>
      <c r="E10" s="4"/>
      <c r="F10" s="4"/>
      <c r="G10" s="4"/>
      <c r="AD10" s="4"/>
    </row>
    <row r="11" ht="15.75" customHeight="1">
      <c r="A11" s="1"/>
      <c r="B11" s="2" t="s">
        <v>13</v>
      </c>
      <c r="C11" s="3"/>
      <c r="D11" s="3"/>
      <c r="E11" s="3"/>
      <c r="F11" s="3"/>
      <c r="G11" s="3"/>
      <c r="AD11" s="4"/>
    </row>
    <row r="12" ht="15.75" customHeight="1">
      <c r="A12" s="13" t="s">
        <v>1</v>
      </c>
      <c r="B12" s="6" t="str">
        <f t="shared" ref="B12:G12" si="3">B8</f>
        <v>A</v>
      </c>
      <c r="C12" s="6" t="str">
        <f t="shared" si="3"/>
        <v>R</v>
      </c>
      <c r="D12" s="6" t="str">
        <f t="shared" si="3"/>
        <v>P</v>
      </c>
      <c r="E12" s="6" t="str">
        <f t="shared" si="3"/>
        <v>U</v>
      </c>
      <c r="F12" s="6" t="str">
        <f t="shared" si="3"/>
        <v>E</v>
      </c>
      <c r="G12" s="6" t="str">
        <f t="shared" si="3"/>
        <v>F</v>
      </c>
      <c r="AD12" s="4"/>
    </row>
    <row r="13" ht="15.75" customHeight="1">
      <c r="A13" s="14"/>
      <c r="B13" s="8">
        <f t="shared" ref="B13:G13" si="4">B7</f>
        <v>0</v>
      </c>
      <c r="C13" s="8">
        <f t="shared" si="4"/>
        <v>17</v>
      </c>
      <c r="D13" s="8">
        <f t="shared" si="4"/>
        <v>15</v>
      </c>
      <c r="E13" s="8">
        <f t="shared" si="4"/>
        <v>20</v>
      </c>
      <c r="F13" s="8">
        <f t="shared" si="4"/>
        <v>4</v>
      </c>
      <c r="G13" s="8">
        <f t="shared" si="4"/>
        <v>5</v>
      </c>
      <c r="AD13" s="4"/>
    </row>
    <row r="14" ht="15.75" customHeight="1">
      <c r="A14" s="13" t="s">
        <v>8</v>
      </c>
      <c r="B14" s="9" t="s">
        <v>14</v>
      </c>
      <c r="C14" s="9" t="s">
        <v>15</v>
      </c>
      <c r="D14" s="9" t="s">
        <v>7</v>
      </c>
      <c r="E14" s="9" t="s">
        <v>4</v>
      </c>
      <c r="F14" s="9" t="s">
        <v>3</v>
      </c>
      <c r="G14" s="9" t="s">
        <v>2</v>
      </c>
      <c r="AD14" s="4"/>
    </row>
    <row r="15" ht="15.75" customHeight="1">
      <c r="A15" s="14"/>
      <c r="B15" s="10">
        <v>2.0</v>
      </c>
      <c r="C15" s="10">
        <v>1.0</v>
      </c>
      <c r="D15" s="10">
        <v>18.0</v>
      </c>
      <c r="E15" s="10">
        <v>0.0</v>
      </c>
      <c r="F15" s="10">
        <v>17.0</v>
      </c>
      <c r="G15" s="10">
        <v>15.0</v>
      </c>
      <c r="AD15" s="4"/>
    </row>
    <row r="16" ht="15.75" customHeight="1">
      <c r="A16" s="5" t="s">
        <v>12</v>
      </c>
      <c r="B16" s="11">
        <f t="shared" ref="B16:G16" si="5">MOD(B13+B15, 26)</f>
        <v>2</v>
      </c>
      <c r="C16" s="11">
        <f t="shared" si="5"/>
        <v>18</v>
      </c>
      <c r="D16" s="11">
        <f t="shared" si="5"/>
        <v>7</v>
      </c>
      <c r="E16" s="11">
        <f t="shared" si="5"/>
        <v>20</v>
      </c>
      <c r="F16" s="11">
        <f t="shared" si="5"/>
        <v>21</v>
      </c>
      <c r="G16" s="11">
        <f t="shared" si="5"/>
        <v>20</v>
      </c>
      <c r="AD16" s="4"/>
    </row>
    <row r="17" ht="15.75" customHeight="1">
      <c r="A17" s="7"/>
      <c r="B17" s="12" t="str">
        <f t="shared" ref="B17:G17" si="6">CHAR(B16+65)</f>
        <v>C</v>
      </c>
      <c r="C17" s="12" t="str">
        <f t="shared" si="6"/>
        <v>S</v>
      </c>
      <c r="D17" s="12" t="str">
        <f t="shared" si="6"/>
        <v>H</v>
      </c>
      <c r="E17" s="12" t="str">
        <f t="shared" si="6"/>
        <v>U</v>
      </c>
      <c r="F17" s="12" t="str">
        <f t="shared" si="6"/>
        <v>V</v>
      </c>
      <c r="G17" s="12" t="str">
        <f t="shared" si="6"/>
        <v>U</v>
      </c>
    </row>
    <row r="18" ht="15.75" customHeight="1"/>
    <row r="19" ht="15.75" customHeight="1"/>
    <row r="20" ht="15.75" customHeight="1"/>
    <row r="21" ht="15.75" customHeight="1"/>
    <row r="22" ht="15.75" customHeight="1">
      <c r="A22" s="4" t="s">
        <v>16</v>
      </c>
      <c r="B22" s="4"/>
      <c r="C22" s="4"/>
      <c r="D22" s="4"/>
      <c r="E22" s="4"/>
    </row>
    <row r="23" ht="15.75" customHeight="1">
      <c r="A23" s="15" t="s">
        <v>2</v>
      </c>
      <c r="B23" s="15" t="s">
        <v>3</v>
      </c>
      <c r="C23" s="15" t="s">
        <v>4</v>
      </c>
      <c r="D23" s="15" t="s">
        <v>5</v>
      </c>
      <c r="E23" s="15" t="s">
        <v>6</v>
      </c>
      <c r="F23" s="15" t="s">
        <v>7</v>
      </c>
    </row>
    <row r="24" ht="15.75" customHeight="1">
      <c r="A24" s="15">
        <v>4.0</v>
      </c>
      <c r="B24" s="15">
        <v>5.0</v>
      </c>
      <c r="C24" s="15">
        <v>1.0</v>
      </c>
      <c r="D24" s="15">
        <v>3.0</v>
      </c>
      <c r="E24" s="15">
        <v>2.0</v>
      </c>
      <c r="F24" s="15">
        <v>6.0</v>
      </c>
    </row>
    <row r="25" ht="15.75" customHeight="1">
      <c r="A25" s="16" t="s">
        <v>2</v>
      </c>
      <c r="B25" s="16" t="s">
        <v>2</v>
      </c>
      <c r="C25" s="16" t="s">
        <v>15</v>
      </c>
      <c r="D25" s="16" t="s">
        <v>7</v>
      </c>
      <c r="E25" s="16" t="s">
        <v>17</v>
      </c>
      <c r="F25" s="16" t="s">
        <v>5</v>
      </c>
    </row>
    <row r="26" ht="15.75" customHeight="1">
      <c r="A26" s="16" t="s">
        <v>10</v>
      </c>
      <c r="B26" s="16" t="s">
        <v>9</v>
      </c>
      <c r="C26" s="16" t="s">
        <v>10</v>
      </c>
      <c r="D26" s="16" t="s">
        <v>18</v>
      </c>
      <c r="E26" s="16" t="s">
        <v>17</v>
      </c>
      <c r="F26" s="16" t="s">
        <v>18</v>
      </c>
    </row>
    <row r="27" ht="15.75" customHeight="1">
      <c r="A27" s="16" t="s">
        <v>10</v>
      </c>
      <c r="B27" s="16" t="s">
        <v>19</v>
      </c>
      <c r="C27" s="16" t="s">
        <v>4</v>
      </c>
      <c r="D27" s="16" t="s">
        <v>17</v>
      </c>
      <c r="E27" s="16" t="s">
        <v>7</v>
      </c>
      <c r="F27" s="16" t="s">
        <v>6</v>
      </c>
    </row>
    <row r="28" ht="15.75" customHeight="1">
      <c r="A28" s="16" t="s">
        <v>5</v>
      </c>
      <c r="B28" s="16" t="s">
        <v>20</v>
      </c>
      <c r="C28" s="16" t="s">
        <v>4</v>
      </c>
      <c r="D28" s="16" t="s">
        <v>17</v>
      </c>
      <c r="E28" s="16" t="s">
        <v>17</v>
      </c>
      <c r="F28" s="16" t="s">
        <v>17</v>
      </c>
    </row>
    <row r="29" ht="15.75" customHeight="1">
      <c r="A29" s="17" t="s">
        <v>21</v>
      </c>
      <c r="B29" s="18" t="s">
        <v>22</v>
      </c>
    </row>
    <row r="30" ht="15.75" customHeight="1"/>
    <row r="31" ht="15.75" customHeight="1"/>
    <row r="32" ht="15.75" customHeight="1"/>
    <row r="33" ht="15.75" customHeight="1">
      <c r="A33" s="17" t="s">
        <v>23</v>
      </c>
    </row>
    <row r="34" ht="15.75" customHeight="1">
      <c r="A34" s="17" t="s">
        <v>24</v>
      </c>
      <c r="B34" s="18" t="s">
        <v>22</v>
      </c>
    </row>
    <row r="35" ht="15.75" customHeight="1">
      <c r="A35" s="17" t="s">
        <v>18</v>
      </c>
      <c r="B35" s="17">
        <v>15.0</v>
      </c>
    </row>
    <row r="36" ht="15.75" customHeight="1">
      <c r="A36" s="17" t="s">
        <v>25</v>
      </c>
      <c r="B36" s="17">
        <v>8.0</v>
      </c>
    </row>
    <row r="37" ht="15.75" customHeight="1">
      <c r="A37" s="19"/>
      <c r="B37" s="19"/>
      <c r="C37" s="19"/>
      <c r="D37" s="19"/>
      <c r="E37" s="19" t="s">
        <v>17</v>
      </c>
      <c r="F37" s="19"/>
      <c r="G37" s="19"/>
      <c r="H37" s="19"/>
      <c r="I37" s="19"/>
      <c r="J37" s="19"/>
      <c r="K37" s="19"/>
      <c r="L37" s="19"/>
      <c r="M37" s="19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1"/>
    </row>
    <row r="38" ht="15.75" customHeight="1">
      <c r="A38" s="19"/>
      <c r="B38" s="19"/>
      <c r="C38" s="19"/>
      <c r="D38" s="19" t="s">
        <v>4</v>
      </c>
      <c r="E38" s="19"/>
      <c r="F38" s="19" t="s">
        <v>17</v>
      </c>
      <c r="G38" s="19"/>
      <c r="H38" s="19"/>
      <c r="I38" s="19"/>
      <c r="J38" s="19"/>
      <c r="K38" s="19"/>
      <c r="L38" s="19"/>
      <c r="M38" s="19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1"/>
    </row>
    <row r="39" ht="15.75" customHeight="1">
      <c r="A39" s="19"/>
      <c r="B39" s="19"/>
      <c r="C39" s="19" t="s">
        <v>4</v>
      </c>
      <c r="D39" s="19"/>
      <c r="E39" s="19"/>
      <c r="F39" s="19"/>
      <c r="G39" s="19" t="s">
        <v>7</v>
      </c>
      <c r="H39" s="19"/>
      <c r="I39" s="19"/>
      <c r="J39" s="19"/>
      <c r="K39" s="19"/>
      <c r="L39" s="19"/>
      <c r="M39" s="19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1"/>
    </row>
    <row r="40" ht="15.75" customHeight="1">
      <c r="A40" s="19"/>
      <c r="B40" s="19" t="s">
        <v>10</v>
      </c>
      <c r="C40" s="19"/>
      <c r="D40" s="19"/>
      <c r="E40" s="19"/>
      <c r="F40" s="19"/>
      <c r="G40" s="19"/>
      <c r="H40" s="19" t="s">
        <v>18</v>
      </c>
      <c r="I40" s="19"/>
      <c r="J40" s="19"/>
      <c r="K40" s="19"/>
      <c r="L40" s="19"/>
      <c r="M40" s="19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1"/>
    </row>
    <row r="41" ht="15.75" customHeight="1">
      <c r="A41" s="19" t="s">
        <v>15</v>
      </c>
      <c r="B41" s="19"/>
      <c r="C41" s="19"/>
      <c r="D41" s="19"/>
      <c r="E41" s="19"/>
      <c r="F41" s="19"/>
      <c r="G41" s="19"/>
      <c r="H41" s="19"/>
      <c r="I41" s="19" t="s">
        <v>17</v>
      </c>
      <c r="J41" s="19"/>
      <c r="K41" s="19"/>
      <c r="L41" s="19"/>
      <c r="M41" s="19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1"/>
    </row>
    <row r="42" ht="15.75" customHeight="1">
      <c r="A42" s="19"/>
      <c r="B42" s="19"/>
      <c r="C42" s="19"/>
      <c r="D42" s="19"/>
      <c r="E42" s="19"/>
      <c r="F42" s="19"/>
      <c r="G42" s="19"/>
      <c r="H42" s="19"/>
      <c r="I42" s="19"/>
      <c r="J42" s="19" t="s">
        <v>17</v>
      </c>
      <c r="K42" s="19"/>
      <c r="L42" s="19"/>
      <c r="M42" s="19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1"/>
    </row>
    <row r="43" ht="15.75" customHeight="1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19" t="s">
        <v>2</v>
      </c>
      <c r="L43" s="19"/>
      <c r="M43" s="19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1"/>
    </row>
    <row r="44" ht="15.75" customHeight="1">
      <c r="A44" s="19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 t="s">
        <v>10</v>
      </c>
      <c r="M44" s="19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1"/>
    </row>
    <row r="45" ht="15.75" customHeight="1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 t="s">
        <v>10</v>
      </c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1"/>
    </row>
    <row r="46" ht="15.75" customHeight="1">
      <c r="A46" s="19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 t="s">
        <v>5</v>
      </c>
      <c r="O46" s="19"/>
      <c r="P46" s="19"/>
      <c r="Q46" s="19"/>
      <c r="R46" s="19"/>
      <c r="S46" s="19"/>
      <c r="T46" s="19"/>
      <c r="U46" s="19"/>
      <c r="V46" s="19"/>
      <c r="W46" s="19"/>
      <c r="X46" s="22" t="s">
        <v>17</v>
      </c>
    </row>
    <row r="47" ht="15.75" customHeight="1">
      <c r="A47" s="19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 t="s">
        <v>17</v>
      </c>
      <c r="P47" s="19"/>
      <c r="Q47" s="19"/>
      <c r="R47" s="19"/>
      <c r="S47" s="19"/>
      <c r="T47" s="19"/>
      <c r="U47" s="19"/>
      <c r="V47" s="19"/>
      <c r="W47" s="19" t="s">
        <v>6</v>
      </c>
      <c r="X47" s="22"/>
    </row>
    <row r="48" ht="15.75" customHeight="1">
      <c r="A48" s="19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 t="s">
        <v>2</v>
      </c>
      <c r="Q48" s="19"/>
      <c r="R48" s="19"/>
      <c r="S48" s="19"/>
      <c r="T48" s="19"/>
      <c r="U48" s="19"/>
      <c r="V48" s="19" t="s">
        <v>18</v>
      </c>
      <c r="W48" s="19"/>
      <c r="X48" s="22"/>
    </row>
    <row r="49" ht="15.75" customHeight="1">
      <c r="A49" s="19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 t="s">
        <v>9</v>
      </c>
      <c r="R49" s="19"/>
      <c r="S49" s="19"/>
      <c r="T49" s="19"/>
      <c r="U49" s="19" t="s">
        <v>5</v>
      </c>
      <c r="V49" s="19"/>
      <c r="W49" s="19"/>
      <c r="X49" s="22"/>
    </row>
    <row r="50" ht="15.75" customHeight="1">
      <c r="A50" s="19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 t="s">
        <v>19</v>
      </c>
      <c r="S50" s="19"/>
      <c r="T50" s="19" t="s">
        <v>17</v>
      </c>
      <c r="U50" s="19"/>
      <c r="V50" s="19"/>
      <c r="W50" s="19"/>
      <c r="X50" s="22"/>
    </row>
    <row r="51" ht="15.75" customHeight="1">
      <c r="A51" s="19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 t="s">
        <v>20</v>
      </c>
      <c r="T51" s="19"/>
      <c r="U51" s="19"/>
      <c r="V51" s="19"/>
      <c r="W51" s="19"/>
      <c r="X51" s="22"/>
    </row>
    <row r="52" ht="15.75" customHeight="1"/>
    <row r="53" ht="15.75" customHeight="1">
      <c r="A53" s="17" t="s">
        <v>24</v>
      </c>
      <c r="B53" s="17" t="s">
        <v>26</v>
      </c>
    </row>
    <row r="54" ht="15.75" customHeight="1"/>
    <row r="55" ht="15.75" customHeight="1"/>
    <row r="56" ht="15.75" customHeight="1"/>
    <row r="57" ht="15.75" customHeight="1">
      <c r="A57" s="17" t="s">
        <v>27</v>
      </c>
    </row>
    <row r="58" ht="15.75" customHeight="1">
      <c r="A58" s="23" t="s">
        <v>2</v>
      </c>
      <c r="B58" s="24">
        <v>211.0</v>
      </c>
      <c r="C58" s="4"/>
      <c r="D58" s="4"/>
      <c r="E58" s="4"/>
      <c r="F58" s="4"/>
      <c r="G58" s="4"/>
      <c r="H58" s="4"/>
      <c r="I58" s="4"/>
      <c r="J58" s="4"/>
      <c r="K58" s="4"/>
      <c r="L58" s="4"/>
    </row>
    <row r="59" ht="15.75" customHeight="1">
      <c r="A59" s="25" t="s">
        <v>28</v>
      </c>
      <c r="B59" s="26">
        <v>10.0</v>
      </c>
      <c r="C59" s="4"/>
      <c r="D59" s="4"/>
      <c r="E59" s="4"/>
      <c r="F59" s="4"/>
      <c r="G59" s="4"/>
      <c r="H59" s="4"/>
      <c r="I59" s="4"/>
      <c r="J59" s="4"/>
      <c r="K59" s="4"/>
      <c r="L59" s="4"/>
    </row>
    <row r="60" ht="15.75" customHeight="1">
      <c r="A60" s="25" t="s">
        <v>29</v>
      </c>
      <c r="B60" s="26">
        <v>15.0</v>
      </c>
      <c r="C60" s="4"/>
      <c r="D60" s="4"/>
      <c r="E60" s="4"/>
      <c r="F60" s="4"/>
      <c r="G60" s="4"/>
      <c r="H60" s="4"/>
      <c r="I60" s="4"/>
      <c r="J60" s="4"/>
      <c r="K60" s="4"/>
      <c r="L60" s="4"/>
    </row>
    <row r="61" ht="15.75" customHeight="1">
      <c r="A61" s="25" t="s">
        <v>30</v>
      </c>
      <c r="B61" s="26">
        <f>B59^B60-(INT(B59^B60/B58)*B58)</f>
        <v>-1</v>
      </c>
      <c r="C61" s="4"/>
      <c r="D61" s="4"/>
      <c r="E61" s="4"/>
      <c r="F61" s="4"/>
      <c r="G61" s="4"/>
      <c r="H61" s="4"/>
      <c r="I61" s="4"/>
      <c r="J61" s="4"/>
      <c r="K61" s="4"/>
      <c r="L61" s="4"/>
    </row>
    <row r="62" ht="15.75" customHeight="1">
      <c r="A62" s="27"/>
      <c r="B62" s="28"/>
      <c r="C62" s="4"/>
      <c r="D62" s="4"/>
      <c r="E62" s="4"/>
      <c r="F62" s="4"/>
      <c r="G62" s="4"/>
      <c r="H62" s="4"/>
      <c r="I62" s="4"/>
      <c r="J62" s="4"/>
      <c r="K62" s="4"/>
      <c r="L62" s="4"/>
    </row>
    <row r="63" ht="15.75" customHeight="1">
      <c r="A63" s="25" t="s">
        <v>18</v>
      </c>
      <c r="B63" s="26">
        <f>14^2</f>
        <v>196</v>
      </c>
      <c r="C63" s="4"/>
      <c r="D63" s="4"/>
      <c r="E63" s="4"/>
      <c r="F63" s="4"/>
      <c r="G63" s="4"/>
      <c r="H63" s="4"/>
      <c r="I63" s="4"/>
      <c r="J63" s="4"/>
      <c r="K63" s="4"/>
      <c r="L63" s="4"/>
    </row>
    <row r="64" ht="15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</row>
    <row r="65" ht="15.75" customHeight="1">
      <c r="A65" s="29" t="s">
        <v>31</v>
      </c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</row>
    <row r="66" ht="15.75" customHeight="1">
      <c r="A66" s="29" t="s">
        <v>32</v>
      </c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</row>
    <row r="67" ht="15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</row>
    <row r="68" ht="15.75" customHeight="1">
      <c r="A68" s="30" t="s">
        <v>33</v>
      </c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</row>
    <row r="69" ht="15.75" customHeight="1">
      <c r="A69" s="31" t="s">
        <v>5</v>
      </c>
      <c r="B69" s="32">
        <v>0.0</v>
      </c>
      <c r="C69" s="32">
        <v>10.0</v>
      </c>
      <c r="D69" s="32">
        <v>20.0</v>
      </c>
      <c r="E69" s="32">
        <v>12.0</v>
      </c>
      <c r="F69" s="32">
        <v>0.0</v>
      </c>
      <c r="G69" s="32">
        <v>7.0</v>
      </c>
      <c r="H69" s="32">
        <v>12.0</v>
      </c>
      <c r="I69" s="32">
        <v>0.0</v>
      </c>
      <c r="J69" s="32">
        <v>18.0</v>
      </c>
      <c r="K69" s="32">
        <v>8.0</v>
      </c>
      <c r="L69" s="32">
        <v>7.0</v>
      </c>
      <c r="M69" s="32">
        <v>15.0</v>
      </c>
      <c r="N69" s="32">
        <v>4.0</v>
      </c>
      <c r="O69" s="32">
        <v>12.0</v>
      </c>
      <c r="P69" s="32">
        <v>20.0</v>
      </c>
      <c r="Q69" s="32">
        <v>11.0</v>
      </c>
      <c r="R69" s="32">
        <v>0.0</v>
      </c>
    </row>
    <row r="70" ht="15.75" customHeight="1">
      <c r="A70" s="33" t="s">
        <v>34</v>
      </c>
      <c r="B70" s="34">
        <f t="shared" ref="B70:R70" si="7">$B$59^$B$63-(INT($B$59^$B$63/$B$58)*$B$58)</f>
        <v>-1.03738E+181</v>
      </c>
      <c r="C70" s="34">
        <f t="shared" si="7"/>
        <v>-1.03738E+181</v>
      </c>
      <c r="D70" s="34">
        <f t="shared" si="7"/>
        <v>-1.03738E+181</v>
      </c>
      <c r="E70" s="34">
        <f t="shared" si="7"/>
        <v>-1.03738E+181</v>
      </c>
      <c r="F70" s="34">
        <f t="shared" si="7"/>
        <v>-1.03738E+181</v>
      </c>
      <c r="G70" s="34">
        <f t="shared" si="7"/>
        <v>-1.03738E+181</v>
      </c>
      <c r="H70" s="34">
        <f t="shared" si="7"/>
        <v>-1.03738E+181</v>
      </c>
      <c r="I70" s="34">
        <f t="shared" si="7"/>
        <v>-1.03738E+181</v>
      </c>
      <c r="J70" s="34">
        <f t="shared" si="7"/>
        <v>-1.03738E+181</v>
      </c>
      <c r="K70" s="34">
        <f t="shared" si="7"/>
        <v>-1.03738E+181</v>
      </c>
      <c r="L70" s="34">
        <f t="shared" si="7"/>
        <v>-1.03738E+181</v>
      </c>
      <c r="M70" s="34">
        <f t="shared" si="7"/>
        <v>-1.03738E+181</v>
      </c>
      <c r="N70" s="34">
        <f t="shared" si="7"/>
        <v>-1.03738E+181</v>
      </c>
      <c r="O70" s="34">
        <f t="shared" si="7"/>
        <v>-1.03738E+181</v>
      </c>
      <c r="P70" s="34">
        <f t="shared" si="7"/>
        <v>-1.03738E+181</v>
      </c>
      <c r="Q70" s="34">
        <f t="shared" si="7"/>
        <v>-1.03738E+181</v>
      </c>
      <c r="R70" s="34">
        <f t="shared" si="7"/>
        <v>-1.03738E+181</v>
      </c>
    </row>
    <row r="71" ht="15.75" customHeight="1">
      <c r="A71" s="35" t="s">
        <v>35</v>
      </c>
      <c r="B71" s="36">
        <f t="shared" ref="B71:R71" si="8">(B69*$B$61^$B$63)-(INT((B69*$B$61^$B$63)/$B$58)*$B$58)</f>
        <v>0</v>
      </c>
      <c r="C71" s="36">
        <f t="shared" si="8"/>
        <v>10</v>
      </c>
      <c r="D71" s="36">
        <f t="shared" si="8"/>
        <v>20</v>
      </c>
      <c r="E71" s="36">
        <f t="shared" si="8"/>
        <v>12</v>
      </c>
      <c r="F71" s="36">
        <f t="shared" si="8"/>
        <v>0</v>
      </c>
      <c r="G71" s="36">
        <f t="shared" si="8"/>
        <v>7</v>
      </c>
      <c r="H71" s="36">
        <f t="shared" si="8"/>
        <v>12</v>
      </c>
      <c r="I71" s="36">
        <f t="shared" si="8"/>
        <v>0</v>
      </c>
      <c r="J71" s="36">
        <f t="shared" si="8"/>
        <v>18</v>
      </c>
      <c r="K71" s="36">
        <f t="shared" si="8"/>
        <v>8</v>
      </c>
      <c r="L71" s="36">
        <f t="shared" si="8"/>
        <v>7</v>
      </c>
      <c r="M71" s="36">
        <f t="shared" si="8"/>
        <v>15</v>
      </c>
      <c r="N71" s="36">
        <f t="shared" si="8"/>
        <v>4</v>
      </c>
      <c r="O71" s="36">
        <f t="shared" si="8"/>
        <v>12</v>
      </c>
      <c r="P71" s="36">
        <f t="shared" si="8"/>
        <v>20</v>
      </c>
      <c r="Q71" s="36">
        <f t="shared" si="8"/>
        <v>11</v>
      </c>
      <c r="R71" s="36">
        <f t="shared" si="8"/>
        <v>0</v>
      </c>
    </row>
    <row r="72" ht="15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</row>
    <row r="73" ht="15.75" customHeight="1">
      <c r="A73" s="37" t="s">
        <v>36</v>
      </c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</row>
    <row r="74" ht="15.75" customHeight="1">
      <c r="A74" s="37" t="s">
        <v>37</v>
      </c>
      <c r="B74" s="38" t="str">
        <f>B70^B60-(INT(B70^B60/B58)*B58)</f>
        <v>#NUM!</v>
      </c>
      <c r="C74" s="4"/>
      <c r="D74" s="4"/>
      <c r="E74" s="4"/>
      <c r="F74" s="4"/>
      <c r="G74" s="4"/>
      <c r="H74" s="4"/>
      <c r="I74" s="4"/>
      <c r="J74" s="4"/>
      <c r="K74" s="4"/>
      <c r="L74" s="4"/>
    </row>
    <row r="75" ht="15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</row>
    <row r="76" ht="15.75" customHeight="1">
      <c r="A76" s="37" t="s">
        <v>38</v>
      </c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</row>
    <row r="77" ht="15.75" customHeight="1">
      <c r="A77" s="39">
        <f>B58</f>
        <v>211</v>
      </c>
      <c r="B77" s="40" t="s">
        <v>39</v>
      </c>
      <c r="C77" s="39" t="str">
        <f>B74</f>
        <v>#NUM!</v>
      </c>
      <c r="D77" s="41" t="s">
        <v>40</v>
      </c>
      <c r="E77" s="42" t="str">
        <f t="shared" ref="E77:E80" si="9">ROUNDDOWN(A77/C77)</f>
        <v>#NUM!</v>
      </c>
      <c r="F77" s="40" t="s">
        <v>41</v>
      </c>
      <c r="G77" s="39" t="str">
        <f t="shared" ref="G77:G80" si="10">A77-(C77*E77)</f>
        <v>#NUM!</v>
      </c>
      <c r="H77" s="4"/>
      <c r="I77" s="4"/>
      <c r="J77" s="4"/>
      <c r="K77" s="4"/>
      <c r="L77" s="4"/>
    </row>
    <row r="78" ht="15.75" customHeight="1">
      <c r="A78" s="39" t="str">
        <f t="shared" ref="A78:A80" si="11">C77</f>
        <v>#NUM!</v>
      </c>
      <c r="B78" s="40" t="s">
        <v>39</v>
      </c>
      <c r="C78" s="39" t="str">
        <f t="shared" ref="C78:C80" si="12">G77</f>
        <v>#NUM!</v>
      </c>
      <c r="D78" s="41" t="s">
        <v>40</v>
      </c>
      <c r="E78" s="42" t="str">
        <f t="shared" si="9"/>
        <v>#NUM!</v>
      </c>
      <c r="F78" s="40" t="s">
        <v>41</v>
      </c>
      <c r="G78" s="39" t="str">
        <f t="shared" si="10"/>
        <v>#NUM!</v>
      </c>
      <c r="H78" s="4"/>
      <c r="I78" s="4"/>
      <c r="J78" s="4"/>
      <c r="K78" s="4"/>
      <c r="L78" s="4"/>
    </row>
    <row r="79" ht="15.75" customHeight="1">
      <c r="A79" s="39" t="str">
        <f t="shared" si="11"/>
        <v>#NUM!</v>
      </c>
      <c r="B79" s="40" t="s">
        <v>39</v>
      </c>
      <c r="C79" s="39" t="str">
        <f t="shared" si="12"/>
        <v>#NUM!</v>
      </c>
      <c r="D79" s="41" t="s">
        <v>40</v>
      </c>
      <c r="E79" s="42" t="str">
        <f t="shared" si="9"/>
        <v>#NUM!</v>
      </c>
      <c r="F79" s="40" t="s">
        <v>41</v>
      </c>
      <c r="G79" s="39" t="str">
        <f t="shared" si="10"/>
        <v>#NUM!</v>
      </c>
      <c r="H79" s="4"/>
      <c r="I79" s="4"/>
      <c r="J79" s="4"/>
      <c r="K79" s="4"/>
      <c r="L79" s="4"/>
    </row>
    <row r="80" ht="15.75" customHeight="1">
      <c r="A80" s="39" t="str">
        <f t="shared" si="11"/>
        <v>#NUM!</v>
      </c>
      <c r="B80" s="40" t="s">
        <v>39</v>
      </c>
      <c r="C80" s="42" t="str">
        <f t="shared" si="12"/>
        <v>#NUM!</v>
      </c>
      <c r="D80" s="41" t="s">
        <v>40</v>
      </c>
      <c r="E80" s="39" t="str">
        <f t="shared" si="9"/>
        <v>#NUM!</v>
      </c>
      <c r="F80" s="40" t="s">
        <v>41</v>
      </c>
      <c r="G80" s="39" t="str">
        <f t="shared" si="10"/>
        <v>#NUM!</v>
      </c>
      <c r="H80" s="4"/>
      <c r="I80" s="4"/>
      <c r="J80" s="4"/>
      <c r="K80" s="4"/>
      <c r="L80" s="4"/>
    </row>
    <row r="81" ht="15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</row>
    <row r="82" ht="15.75" customHeight="1">
      <c r="A82" s="4" t="s">
        <v>42</v>
      </c>
      <c r="B82" s="40" t="s">
        <v>39</v>
      </c>
      <c r="C82" s="39">
        <v>0.0</v>
      </c>
      <c r="D82" s="4"/>
      <c r="E82" s="4"/>
      <c r="F82" s="4"/>
      <c r="G82" s="4"/>
      <c r="H82" s="4"/>
      <c r="I82" s="4"/>
      <c r="J82" s="4"/>
      <c r="K82" s="4"/>
      <c r="L82" s="4"/>
    </row>
    <row r="83" ht="15.75" customHeight="1">
      <c r="A83" s="4" t="s">
        <v>43</v>
      </c>
      <c r="B83" s="40" t="s">
        <v>39</v>
      </c>
      <c r="C83" s="39">
        <v>1.0</v>
      </c>
      <c r="D83" s="4"/>
      <c r="E83" s="4"/>
      <c r="F83" s="4"/>
      <c r="G83" s="4"/>
      <c r="H83" s="4"/>
      <c r="I83" s="4"/>
      <c r="J83" s="4"/>
      <c r="K83" s="4"/>
      <c r="L83" s="4"/>
    </row>
    <row r="84" ht="15.75" customHeight="1">
      <c r="A84" s="4" t="s">
        <v>44</v>
      </c>
      <c r="B84" s="40" t="s">
        <v>39</v>
      </c>
      <c r="C84" s="39" t="str">
        <f t="shared" ref="C84:C86" si="13">MOD((C82-(E77*C83)), $B$1)</f>
        <v>#NUM!</v>
      </c>
      <c r="D84" s="4"/>
      <c r="E84" s="4"/>
      <c r="F84" s="4"/>
      <c r="G84" s="4"/>
      <c r="H84" s="4"/>
      <c r="I84" s="4"/>
      <c r="J84" s="4"/>
      <c r="K84" s="4"/>
      <c r="L84" s="4"/>
    </row>
    <row r="85" ht="15.75" customHeight="1">
      <c r="A85" s="4" t="s">
        <v>45</v>
      </c>
      <c r="B85" s="40" t="s">
        <v>39</v>
      </c>
      <c r="C85" s="39" t="str">
        <f t="shared" si="13"/>
        <v>#NUM!</v>
      </c>
      <c r="D85" s="4"/>
      <c r="E85" s="4"/>
      <c r="F85" s="4"/>
      <c r="G85" s="4"/>
      <c r="H85" s="4"/>
      <c r="I85" s="4"/>
      <c r="J85" s="4"/>
      <c r="K85" s="4"/>
      <c r="L85" s="4"/>
    </row>
    <row r="86" ht="15.75" customHeight="1">
      <c r="A86" s="4" t="s">
        <v>46</v>
      </c>
      <c r="B86" s="40" t="s">
        <v>39</v>
      </c>
      <c r="C86" s="39" t="str">
        <f t="shared" si="13"/>
        <v>#NUM!</v>
      </c>
      <c r="D86" s="40" t="s">
        <v>39</v>
      </c>
      <c r="E86" s="4" t="s">
        <v>47</v>
      </c>
      <c r="F86" s="4"/>
      <c r="G86" s="4"/>
      <c r="H86" s="4"/>
      <c r="I86" s="4"/>
      <c r="J86" s="4"/>
      <c r="K86" s="4"/>
      <c r="L86" s="4"/>
    </row>
    <row r="87" ht="15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</row>
    <row r="88" ht="15.75" customHeight="1">
      <c r="A88" s="43" t="s">
        <v>5</v>
      </c>
      <c r="B88" s="44" t="str">
        <f t="shared" ref="B88:R88" si="14">B71*$C$86-(INT(B71*$C$86/$B$58)*$B$58)</f>
        <v>#NUM!</v>
      </c>
      <c r="C88" s="44" t="str">
        <f t="shared" si="14"/>
        <v>#NUM!</v>
      </c>
      <c r="D88" s="44" t="str">
        <f t="shared" si="14"/>
        <v>#NUM!</v>
      </c>
      <c r="E88" s="44" t="str">
        <f t="shared" si="14"/>
        <v>#NUM!</v>
      </c>
      <c r="F88" s="44" t="str">
        <f t="shared" si="14"/>
        <v>#NUM!</v>
      </c>
      <c r="G88" s="44" t="str">
        <f t="shared" si="14"/>
        <v>#NUM!</v>
      </c>
      <c r="H88" s="44" t="str">
        <f t="shared" si="14"/>
        <v>#NUM!</v>
      </c>
      <c r="I88" s="44" t="str">
        <f t="shared" si="14"/>
        <v>#NUM!</v>
      </c>
      <c r="J88" s="44" t="str">
        <f t="shared" si="14"/>
        <v>#NUM!</v>
      </c>
      <c r="K88" s="44" t="str">
        <f t="shared" si="14"/>
        <v>#NUM!</v>
      </c>
      <c r="L88" s="44" t="str">
        <f t="shared" si="14"/>
        <v>#NUM!</v>
      </c>
      <c r="M88" s="44" t="str">
        <f t="shared" si="14"/>
        <v>#NUM!</v>
      </c>
      <c r="N88" s="44" t="str">
        <f t="shared" si="14"/>
        <v>#NUM!</v>
      </c>
      <c r="O88" s="44" t="str">
        <f t="shared" si="14"/>
        <v>#NUM!</v>
      </c>
      <c r="P88" s="44" t="str">
        <f t="shared" si="14"/>
        <v>#NUM!</v>
      </c>
      <c r="Q88" s="44" t="str">
        <f t="shared" si="14"/>
        <v>#NUM!</v>
      </c>
      <c r="R88" s="44" t="str">
        <f t="shared" si="14"/>
        <v>#NUM!</v>
      </c>
    </row>
    <row r="89" ht="15.75" customHeight="1">
      <c r="A89" s="45" t="s">
        <v>48</v>
      </c>
      <c r="B89" s="46" t="str">
        <f t="shared" ref="B89:R89" si="15">CHAR(B88+65)</f>
        <v>#NUM!</v>
      </c>
      <c r="C89" s="46" t="str">
        <f t="shared" si="15"/>
        <v>#NUM!</v>
      </c>
      <c r="D89" s="46" t="str">
        <f t="shared" si="15"/>
        <v>#NUM!</v>
      </c>
      <c r="E89" s="46" t="str">
        <f t="shared" si="15"/>
        <v>#NUM!</v>
      </c>
      <c r="F89" s="46" t="str">
        <f t="shared" si="15"/>
        <v>#NUM!</v>
      </c>
      <c r="G89" s="46" t="str">
        <f t="shared" si="15"/>
        <v>#NUM!</v>
      </c>
      <c r="H89" s="46" t="str">
        <f t="shared" si="15"/>
        <v>#NUM!</v>
      </c>
      <c r="I89" s="46" t="str">
        <f t="shared" si="15"/>
        <v>#NUM!</v>
      </c>
      <c r="J89" s="46" t="str">
        <f t="shared" si="15"/>
        <v>#NUM!</v>
      </c>
      <c r="K89" s="46" t="str">
        <f t="shared" si="15"/>
        <v>#NUM!</v>
      </c>
      <c r="L89" s="46" t="str">
        <f t="shared" si="15"/>
        <v>#NUM!</v>
      </c>
      <c r="M89" s="46" t="str">
        <f t="shared" si="15"/>
        <v>#NUM!</v>
      </c>
      <c r="N89" s="46" t="str">
        <f t="shared" si="15"/>
        <v>#NUM!</v>
      </c>
      <c r="O89" s="46" t="str">
        <f t="shared" si="15"/>
        <v>#NUM!</v>
      </c>
      <c r="P89" s="46" t="str">
        <f t="shared" si="15"/>
        <v>#NUM!</v>
      </c>
      <c r="Q89" s="46" t="str">
        <f t="shared" si="15"/>
        <v>#NUM!</v>
      </c>
      <c r="R89" s="46" t="str">
        <f t="shared" si="15"/>
        <v>#NUM!</v>
      </c>
    </row>
    <row r="90" ht="15.75" customHeight="1"/>
    <row r="91" ht="15.75" customHeight="1"/>
    <row r="92" ht="15.75" customHeight="1">
      <c r="A92" s="47" t="s">
        <v>49</v>
      </c>
      <c r="B92" s="48" t="s">
        <v>50</v>
      </c>
      <c r="C92" s="49"/>
      <c r="D92" s="49"/>
      <c r="E92" s="49"/>
      <c r="F92" s="49"/>
      <c r="G92" s="49"/>
      <c r="H92" s="49"/>
      <c r="I92" s="49"/>
      <c r="J92" s="49"/>
      <c r="K92" s="49"/>
      <c r="L92" s="49"/>
    </row>
    <row r="93" ht="15.75" customHeight="1">
      <c r="A93" s="50"/>
      <c r="B93" s="50"/>
      <c r="C93" s="50"/>
      <c r="D93" s="50"/>
      <c r="E93" s="49"/>
      <c r="F93" s="49"/>
      <c r="G93" s="49"/>
      <c r="H93" s="49"/>
      <c r="I93" s="49"/>
      <c r="J93" s="49"/>
      <c r="K93" s="49"/>
      <c r="L93" s="49"/>
    </row>
    <row r="94" ht="15.75" customHeight="1">
      <c r="A94" s="51" t="s">
        <v>8</v>
      </c>
      <c r="B94" s="52">
        <v>4.0</v>
      </c>
      <c r="C94" s="52">
        <v>9.0</v>
      </c>
      <c r="D94" s="52">
        <v>15.0</v>
      </c>
      <c r="E94" s="49"/>
      <c r="F94" s="49"/>
      <c r="G94" s="49"/>
      <c r="H94" s="49"/>
      <c r="I94" s="49"/>
      <c r="J94" s="49"/>
      <c r="K94" s="49"/>
      <c r="L94" s="49"/>
    </row>
    <row r="95" ht="15.75" customHeight="1">
      <c r="A95" s="53"/>
      <c r="B95" s="52">
        <v>15.0</v>
      </c>
      <c r="C95" s="52">
        <v>17.0</v>
      </c>
      <c r="D95" s="52">
        <v>6.0</v>
      </c>
      <c r="E95" s="49"/>
      <c r="F95" s="49"/>
      <c r="G95" s="49"/>
      <c r="H95" s="49"/>
      <c r="I95" s="49"/>
      <c r="J95" s="49"/>
      <c r="K95" s="49"/>
      <c r="L95" s="49"/>
    </row>
    <row r="96" ht="15.75" customHeight="1">
      <c r="A96" s="7"/>
      <c r="B96" s="52">
        <v>24.0</v>
      </c>
      <c r="C96" s="52">
        <v>0.0</v>
      </c>
      <c r="D96" s="52">
        <v>17.0</v>
      </c>
      <c r="E96" s="49"/>
      <c r="F96" s="49"/>
      <c r="G96" s="49"/>
      <c r="H96" s="49"/>
      <c r="I96" s="49"/>
      <c r="J96" s="49"/>
      <c r="K96" s="49"/>
      <c r="L96" s="49"/>
    </row>
    <row r="97" ht="15.75" customHeight="1">
      <c r="A97" s="49"/>
      <c r="B97" s="49"/>
      <c r="C97" s="49"/>
      <c r="D97" s="49"/>
      <c r="E97" s="49"/>
      <c r="F97" s="49"/>
      <c r="G97" s="49"/>
      <c r="H97" s="49"/>
      <c r="I97" s="49"/>
      <c r="J97" s="49"/>
      <c r="K97" s="49"/>
      <c r="L97" s="49"/>
    </row>
    <row r="98" ht="15.75" customHeight="1">
      <c r="A98" s="49"/>
      <c r="B98" s="49"/>
      <c r="C98" s="49"/>
      <c r="D98" s="49"/>
      <c r="E98" s="49"/>
      <c r="F98" s="49"/>
      <c r="G98" s="49"/>
      <c r="H98" s="49"/>
      <c r="I98" s="49"/>
      <c r="J98" s="49"/>
      <c r="K98" s="49"/>
      <c r="L98" s="49"/>
    </row>
    <row r="99" ht="15.75" customHeight="1">
      <c r="A99" s="49" t="s">
        <v>51</v>
      </c>
      <c r="B99" s="49"/>
      <c r="C99" s="49"/>
      <c r="D99" s="49"/>
      <c r="E99" s="49"/>
      <c r="F99" s="49"/>
      <c r="G99" s="49"/>
      <c r="H99" s="49"/>
      <c r="I99" s="49"/>
      <c r="J99" s="49"/>
      <c r="K99" s="49"/>
      <c r="L99" s="49"/>
    </row>
    <row r="100" ht="15.75" customHeight="1">
      <c r="A100" s="50"/>
      <c r="B100" s="50"/>
      <c r="C100" s="49"/>
      <c r="D100" s="49"/>
      <c r="E100" s="49"/>
      <c r="F100" s="49"/>
      <c r="G100" s="49"/>
      <c r="H100" s="49"/>
      <c r="I100" s="49"/>
      <c r="J100" s="49"/>
      <c r="K100" s="49"/>
      <c r="L100" s="49"/>
    </row>
    <row r="101" ht="15.75" customHeight="1">
      <c r="A101" s="54" t="s">
        <v>52</v>
      </c>
      <c r="B101" s="52">
        <f t="shared" ref="B101:B106" si="16">CODE(A101) - CODE("A")</f>
        <v>16</v>
      </c>
      <c r="C101" s="49"/>
      <c r="D101" s="49"/>
      <c r="E101" s="49"/>
      <c r="F101" s="49"/>
      <c r="G101" s="49"/>
      <c r="H101" s="49"/>
      <c r="I101" s="49"/>
      <c r="J101" s="49"/>
      <c r="K101" s="49"/>
      <c r="L101" s="49"/>
    </row>
    <row r="102" ht="15.75" customHeight="1">
      <c r="A102" s="54" t="s">
        <v>29</v>
      </c>
      <c r="B102" s="52">
        <f t="shared" si="16"/>
        <v>23</v>
      </c>
      <c r="C102" s="49"/>
      <c r="D102" s="49"/>
      <c r="E102" s="49"/>
      <c r="F102" s="49"/>
      <c r="G102" s="49"/>
      <c r="H102" s="49"/>
      <c r="I102" s="49"/>
      <c r="J102" s="49"/>
      <c r="K102" s="49"/>
      <c r="L102" s="49"/>
    </row>
    <row r="103" ht="15.75" customHeight="1">
      <c r="A103" s="54" t="s">
        <v>52</v>
      </c>
      <c r="B103" s="52">
        <f t="shared" si="16"/>
        <v>16</v>
      </c>
      <c r="C103" s="49"/>
      <c r="D103" s="49"/>
      <c r="E103" s="49"/>
      <c r="F103" s="49"/>
      <c r="G103" s="49"/>
      <c r="H103" s="49"/>
      <c r="I103" s="49"/>
      <c r="J103" s="49"/>
      <c r="K103" s="49"/>
      <c r="L103" s="49"/>
    </row>
    <row r="104" ht="15.75" customHeight="1">
      <c r="A104" s="54" t="s">
        <v>53</v>
      </c>
      <c r="B104" s="52">
        <f t="shared" si="16"/>
        <v>5</v>
      </c>
      <c r="C104" s="49"/>
      <c r="D104" s="49"/>
      <c r="E104" s="49"/>
      <c r="F104" s="49"/>
      <c r="G104" s="49"/>
      <c r="H104" s="49"/>
      <c r="I104" s="49"/>
      <c r="J104" s="49"/>
      <c r="K104" s="49"/>
      <c r="L104" s="49"/>
    </row>
    <row r="105" ht="15.75" customHeight="1">
      <c r="A105" s="54" t="s">
        <v>11</v>
      </c>
      <c r="B105" s="52">
        <f t="shared" si="16"/>
        <v>13</v>
      </c>
      <c r="C105" s="49"/>
      <c r="D105" s="49"/>
      <c r="E105" s="49"/>
      <c r="F105" s="49"/>
      <c r="G105" s="49"/>
      <c r="H105" s="49"/>
      <c r="I105" s="49"/>
      <c r="J105" s="49"/>
      <c r="K105" s="49"/>
      <c r="L105" s="49"/>
    </row>
    <row r="106" ht="15.75" customHeight="1">
      <c r="A106" s="54" t="s">
        <v>10</v>
      </c>
      <c r="B106" s="52">
        <f t="shared" si="16"/>
        <v>8</v>
      </c>
      <c r="C106" s="49"/>
      <c r="D106" s="49"/>
      <c r="E106" s="49"/>
      <c r="F106" s="49"/>
      <c r="G106" s="49"/>
      <c r="H106" s="49"/>
      <c r="I106" s="49"/>
      <c r="J106" s="49"/>
      <c r="K106" s="49"/>
      <c r="L106" s="49"/>
    </row>
    <row r="107" ht="15.75" customHeight="1">
      <c r="A107" s="49"/>
      <c r="B107" s="49"/>
      <c r="C107" s="49"/>
      <c r="D107" s="49"/>
      <c r="E107" s="49"/>
      <c r="F107" s="49"/>
      <c r="G107" s="49"/>
      <c r="H107" s="49"/>
      <c r="I107" s="49"/>
      <c r="J107" s="49"/>
      <c r="K107" s="49"/>
      <c r="L107" s="49"/>
    </row>
    <row r="108" ht="15.75" customHeight="1">
      <c r="A108" s="55" t="s">
        <v>54</v>
      </c>
      <c r="B108" s="49"/>
      <c r="C108" s="49"/>
      <c r="D108" s="49"/>
      <c r="E108" s="49"/>
      <c r="F108" s="49"/>
      <c r="G108" s="49"/>
      <c r="H108" s="49"/>
      <c r="I108" s="49"/>
      <c r="J108" s="49"/>
      <c r="K108" s="49"/>
      <c r="L108" s="49"/>
    </row>
    <row r="109" ht="15.75" customHeight="1">
      <c r="A109" s="49"/>
      <c r="B109" s="49"/>
      <c r="C109" s="49"/>
      <c r="D109" s="49"/>
      <c r="E109" s="49"/>
      <c r="F109" s="49"/>
      <c r="G109" s="49"/>
      <c r="H109" s="49"/>
      <c r="I109" s="49"/>
      <c r="J109" s="49"/>
      <c r="K109" s="49"/>
      <c r="L109" s="49"/>
    </row>
    <row r="110" ht="15.75" customHeight="1">
      <c r="A110" s="49" t="s">
        <v>55</v>
      </c>
      <c r="B110" s="49"/>
      <c r="C110" s="49"/>
      <c r="D110" s="49"/>
      <c r="E110" s="49"/>
      <c r="F110" s="49"/>
      <c r="G110" s="49"/>
      <c r="H110" s="49"/>
      <c r="I110" s="49"/>
      <c r="J110" s="49"/>
      <c r="K110" s="49"/>
      <c r="L110" s="49"/>
    </row>
    <row r="111" ht="15.75" customHeight="1">
      <c r="A111" s="50"/>
      <c r="B111" s="50"/>
      <c r="C111" s="49"/>
      <c r="D111" s="49"/>
      <c r="E111" s="49"/>
      <c r="F111" s="49"/>
      <c r="G111" s="49"/>
      <c r="H111" s="49"/>
      <c r="I111" s="49"/>
      <c r="J111" s="49"/>
      <c r="K111" s="49"/>
      <c r="L111" s="49"/>
    </row>
    <row r="112" ht="15.75" customHeight="1">
      <c r="A112" s="54" t="s">
        <v>56</v>
      </c>
      <c r="B112" s="52">
        <f>MDETERM(B94:D96)</f>
        <v>-5963</v>
      </c>
      <c r="C112" s="49"/>
      <c r="D112" s="49"/>
      <c r="E112" s="49"/>
      <c r="F112" s="49"/>
      <c r="G112" s="49"/>
      <c r="H112" s="49"/>
      <c r="I112" s="49"/>
      <c r="J112" s="49"/>
      <c r="K112" s="49"/>
      <c r="L112" s="49"/>
    </row>
    <row r="113" ht="15.75" customHeight="1">
      <c r="A113" s="54" t="s">
        <v>57</v>
      </c>
      <c r="B113" s="52">
        <f>MOD(B112,26)</f>
        <v>17</v>
      </c>
      <c r="C113" s="49"/>
      <c r="D113" s="49"/>
      <c r="E113" s="49"/>
      <c r="F113" s="49"/>
      <c r="G113" s="49"/>
      <c r="H113" s="49"/>
      <c r="I113" s="49"/>
      <c r="J113" s="49"/>
      <c r="K113" s="49"/>
      <c r="L113" s="49"/>
    </row>
    <row r="114" ht="15.75" customHeight="1">
      <c r="A114" s="49"/>
      <c r="B114" s="49"/>
      <c r="C114" s="49"/>
      <c r="D114" s="49"/>
      <c r="E114" s="49"/>
      <c r="F114" s="49"/>
      <c r="G114" s="49"/>
      <c r="H114" s="49"/>
      <c r="I114" s="49"/>
      <c r="J114" s="49"/>
      <c r="K114" s="49"/>
      <c r="L114" s="49"/>
    </row>
    <row r="115" ht="15.75" customHeight="1">
      <c r="A115" s="56" t="s">
        <v>58</v>
      </c>
      <c r="B115" s="50"/>
      <c r="C115" s="50"/>
      <c r="D115" s="50"/>
      <c r="E115" s="49"/>
      <c r="F115" s="49"/>
      <c r="G115" s="49"/>
      <c r="H115" s="49"/>
      <c r="I115" s="49"/>
      <c r="J115" s="49"/>
      <c r="K115" s="49"/>
      <c r="L115" s="49"/>
    </row>
    <row r="116" ht="15.75" customHeight="1">
      <c r="A116" s="54" t="s">
        <v>59</v>
      </c>
      <c r="B116" s="57" t="s">
        <v>60</v>
      </c>
      <c r="C116" s="57" t="s">
        <v>61</v>
      </c>
      <c r="D116" s="57" t="s">
        <v>62</v>
      </c>
      <c r="E116" s="49"/>
      <c r="F116" s="49"/>
      <c r="G116" s="49"/>
      <c r="H116" s="49"/>
      <c r="I116" s="49"/>
      <c r="J116" s="49"/>
      <c r="K116" s="49"/>
      <c r="L116" s="49"/>
    </row>
    <row r="117" ht="15.75" customHeight="1">
      <c r="A117" s="58">
        <v>26.0</v>
      </c>
      <c r="B117" s="52">
        <v>17.0</v>
      </c>
      <c r="C117" s="52">
        <f t="shared" ref="C117:C120" si="17">FLOOR(A117/B117,1)</f>
        <v>1</v>
      </c>
      <c r="D117" s="52">
        <f t="shared" ref="D117:D120" si="18">A117-B117*C117</f>
        <v>9</v>
      </c>
      <c r="E117" s="49"/>
      <c r="F117" s="49"/>
      <c r="G117" s="49"/>
      <c r="H117" s="49"/>
      <c r="I117" s="49"/>
      <c r="J117" s="49"/>
      <c r="K117" s="49"/>
      <c r="L117" s="49"/>
    </row>
    <row r="118" ht="15.75" customHeight="1">
      <c r="A118" s="58">
        <f t="shared" ref="A118:A120" si="19">B117</f>
        <v>17</v>
      </c>
      <c r="B118" s="52">
        <f t="shared" ref="B118:B120" si="20">D117</f>
        <v>9</v>
      </c>
      <c r="C118" s="52">
        <f t="shared" si="17"/>
        <v>1</v>
      </c>
      <c r="D118" s="52">
        <f t="shared" si="18"/>
        <v>8</v>
      </c>
      <c r="E118" s="49"/>
      <c r="F118" s="49"/>
      <c r="G118" s="49"/>
      <c r="H118" s="49"/>
      <c r="I118" s="49"/>
      <c r="J118" s="49"/>
      <c r="K118" s="49"/>
      <c r="L118" s="49"/>
    </row>
    <row r="119" ht="15.75" customHeight="1">
      <c r="A119" s="58">
        <f t="shared" si="19"/>
        <v>9</v>
      </c>
      <c r="B119" s="52">
        <f t="shared" si="20"/>
        <v>8</v>
      </c>
      <c r="C119" s="52">
        <f t="shared" si="17"/>
        <v>1</v>
      </c>
      <c r="D119" s="52">
        <f t="shared" si="18"/>
        <v>1</v>
      </c>
      <c r="E119" s="49"/>
      <c r="F119" s="49"/>
      <c r="G119" s="49"/>
      <c r="H119" s="49"/>
      <c r="I119" s="49"/>
      <c r="J119" s="49"/>
      <c r="K119" s="49"/>
      <c r="L119" s="49"/>
    </row>
    <row r="120" ht="15.75" customHeight="1">
      <c r="A120" s="58">
        <f t="shared" si="19"/>
        <v>8</v>
      </c>
      <c r="B120" s="52">
        <f t="shared" si="20"/>
        <v>1</v>
      </c>
      <c r="C120" s="52">
        <f t="shared" si="17"/>
        <v>8</v>
      </c>
      <c r="D120" s="52">
        <f t="shared" si="18"/>
        <v>0</v>
      </c>
      <c r="E120" s="49"/>
      <c r="F120" s="49"/>
      <c r="G120" s="49"/>
      <c r="H120" s="49"/>
      <c r="I120" s="49"/>
      <c r="J120" s="49"/>
      <c r="K120" s="49"/>
      <c r="L120" s="49"/>
    </row>
    <row r="121" ht="15.75" customHeight="1">
      <c r="A121" s="50"/>
      <c r="B121" s="50"/>
      <c r="C121" s="49"/>
      <c r="D121" s="49"/>
      <c r="E121" s="49"/>
      <c r="F121" s="49"/>
      <c r="G121" s="49"/>
      <c r="H121" s="49"/>
      <c r="I121" s="49"/>
      <c r="J121" s="49"/>
      <c r="K121" s="49"/>
      <c r="L121" s="49"/>
    </row>
    <row r="122" ht="15.75" customHeight="1">
      <c r="A122" s="54" t="s">
        <v>63</v>
      </c>
      <c r="B122" s="57" t="s">
        <v>64</v>
      </c>
      <c r="C122" s="49"/>
      <c r="D122" s="49"/>
      <c r="E122" s="49"/>
      <c r="F122" s="49"/>
      <c r="G122" s="49"/>
      <c r="H122" s="49"/>
      <c r="I122" s="49"/>
      <c r="J122" s="49"/>
      <c r="K122" s="49"/>
      <c r="L122" s="49"/>
    </row>
    <row r="123" ht="15.75" customHeight="1">
      <c r="A123" s="58">
        <v>0.0</v>
      </c>
      <c r="B123" s="52">
        <v>0.0</v>
      </c>
      <c r="C123" s="49"/>
      <c r="D123" s="49"/>
      <c r="E123" s="49"/>
      <c r="F123" s="49"/>
      <c r="G123" s="49"/>
      <c r="H123" s="49"/>
      <c r="I123" s="49"/>
      <c r="J123" s="49"/>
      <c r="K123" s="49"/>
      <c r="L123" s="49"/>
    </row>
    <row r="124" ht="15.75" customHeight="1">
      <c r="A124" s="58">
        <f t="shared" ref="A124:A127" si="21">SUM(A123+1)</f>
        <v>1</v>
      </c>
      <c r="B124" s="52">
        <v>1.0</v>
      </c>
      <c r="C124" s="49"/>
      <c r="D124" s="49"/>
      <c r="E124" s="49"/>
      <c r="F124" s="49"/>
      <c r="G124" s="49"/>
      <c r="H124" s="49"/>
      <c r="I124" s="49"/>
      <c r="J124" s="49"/>
      <c r="K124" s="49"/>
      <c r="L124" s="49"/>
    </row>
    <row r="125" ht="15.75" customHeight="1">
      <c r="A125" s="58">
        <f t="shared" si="21"/>
        <v>2</v>
      </c>
      <c r="B125" s="52">
        <f t="shared" ref="B125:B127" si="22">MOD(B123-(C117*B124),26)</f>
        <v>25</v>
      </c>
      <c r="C125" s="49"/>
      <c r="D125" s="49"/>
      <c r="E125" s="49"/>
      <c r="F125" s="49"/>
      <c r="G125" s="49"/>
      <c r="H125" s="49"/>
      <c r="I125" s="49"/>
      <c r="J125" s="49"/>
      <c r="K125" s="49"/>
      <c r="L125" s="49"/>
    </row>
    <row r="126" ht="15.75" customHeight="1">
      <c r="A126" s="58">
        <f t="shared" si="21"/>
        <v>3</v>
      </c>
      <c r="B126" s="52">
        <f t="shared" si="22"/>
        <v>2</v>
      </c>
      <c r="C126" s="49"/>
      <c r="D126" s="49"/>
      <c r="E126" s="49"/>
      <c r="F126" s="49"/>
      <c r="G126" s="49"/>
      <c r="H126" s="49"/>
      <c r="I126" s="49"/>
      <c r="J126" s="49"/>
      <c r="K126" s="49"/>
      <c r="L126" s="49"/>
    </row>
    <row r="127" ht="15.75" customHeight="1">
      <c r="A127" s="58">
        <f t="shared" si="21"/>
        <v>4</v>
      </c>
      <c r="B127" s="52">
        <f t="shared" si="22"/>
        <v>23</v>
      </c>
      <c r="C127" s="49"/>
      <c r="D127" s="49"/>
      <c r="E127" s="49"/>
      <c r="F127" s="49"/>
      <c r="G127" s="49"/>
      <c r="H127" s="49"/>
      <c r="I127" s="49"/>
      <c r="J127" s="49"/>
      <c r="K127" s="49"/>
      <c r="L127" s="49"/>
    </row>
    <row r="128" ht="15.75" customHeight="1">
      <c r="A128" s="49"/>
      <c r="B128" s="49"/>
      <c r="C128" s="49"/>
      <c r="D128" s="49"/>
      <c r="E128" s="49"/>
      <c r="F128" s="49"/>
      <c r="G128" s="49"/>
      <c r="H128" s="49"/>
      <c r="I128" s="49"/>
      <c r="J128" s="49"/>
      <c r="K128" s="49"/>
      <c r="L128" s="49"/>
    </row>
    <row r="129" ht="15.75" customHeight="1">
      <c r="A129" s="49"/>
      <c r="B129" s="49"/>
      <c r="C129" s="49"/>
      <c r="D129" s="49"/>
      <c r="E129" s="49"/>
      <c r="F129" s="49"/>
      <c r="G129" s="49"/>
      <c r="H129" s="49"/>
      <c r="I129" s="49"/>
      <c r="J129" s="49"/>
      <c r="K129" s="49"/>
      <c r="L129" s="49"/>
    </row>
    <row r="130" ht="15.75" customHeight="1">
      <c r="A130" s="55" t="s">
        <v>65</v>
      </c>
      <c r="B130" s="49"/>
      <c r="C130" s="49"/>
      <c r="D130" s="49"/>
      <c r="E130" s="49"/>
      <c r="F130" s="49"/>
      <c r="G130" s="49"/>
      <c r="H130" s="49"/>
      <c r="I130" s="49"/>
      <c r="J130" s="49"/>
      <c r="K130" s="49"/>
      <c r="L130" s="49"/>
    </row>
    <row r="131" ht="15.75" customHeight="1">
      <c r="A131" s="50"/>
      <c r="B131" s="50"/>
      <c r="C131" s="50"/>
      <c r="D131" s="49"/>
      <c r="E131" s="49"/>
      <c r="F131" s="49"/>
      <c r="G131" s="49"/>
      <c r="H131" s="49"/>
      <c r="I131" s="49"/>
      <c r="J131" s="49"/>
      <c r="K131" s="49"/>
      <c r="L131" s="49"/>
    </row>
    <row r="132" ht="15.75" customHeight="1">
      <c r="A132" s="58">
        <f t="array" ref="A132:C134">MINVERSE(B94:D96)</f>
        <v>-0.04846553748</v>
      </c>
      <c r="B132" s="52">
        <v>0.025658225725306055</v>
      </c>
      <c r="C132" s="52">
        <v>0.033707865168539325</v>
      </c>
      <c r="D132" s="49"/>
      <c r="E132" s="49"/>
      <c r="F132" s="49"/>
      <c r="G132" s="49"/>
      <c r="H132" s="49"/>
      <c r="I132" s="49"/>
      <c r="J132" s="49"/>
      <c r="K132" s="49"/>
      <c r="L132" s="49"/>
    </row>
    <row r="133" ht="15.75" customHeight="1">
      <c r="A133" s="58">
        <v>0.018614791212476937</v>
      </c>
      <c r="B133" s="52">
        <v>0.04896863994633574</v>
      </c>
      <c r="C133" s="52">
        <v>-0.03370786516853933</v>
      </c>
      <c r="D133" s="49"/>
      <c r="E133" s="49"/>
      <c r="F133" s="49"/>
      <c r="G133" s="49"/>
      <c r="H133" s="49"/>
      <c r="I133" s="49"/>
      <c r="J133" s="49"/>
      <c r="K133" s="49"/>
      <c r="L133" s="49"/>
    </row>
    <row r="134" ht="15.75" customHeight="1">
      <c r="A134" s="58">
        <v>0.0684219352674828</v>
      </c>
      <c r="B134" s="52">
        <v>-0.03622337749454972</v>
      </c>
      <c r="C134" s="52">
        <v>0.011235955056179773</v>
      </c>
      <c r="D134" s="49"/>
      <c r="E134" s="49"/>
      <c r="F134" s="49"/>
      <c r="G134" s="49"/>
      <c r="H134" s="49"/>
      <c r="I134" s="49"/>
      <c r="J134" s="49"/>
      <c r="K134" s="49"/>
      <c r="L134" s="49"/>
    </row>
    <row r="135" ht="15.75" customHeight="1">
      <c r="A135" s="49"/>
      <c r="B135" s="49"/>
      <c r="C135" s="49"/>
      <c r="D135" s="49"/>
      <c r="E135" s="49"/>
      <c r="F135" s="49"/>
      <c r="G135" s="49"/>
      <c r="H135" s="49"/>
      <c r="I135" s="49"/>
      <c r="J135" s="49"/>
      <c r="K135" s="49"/>
      <c r="L135" s="49"/>
    </row>
    <row r="136" ht="15.75" customHeight="1">
      <c r="A136" s="56" t="s">
        <v>66</v>
      </c>
      <c r="B136" s="50"/>
      <c r="C136" s="50"/>
      <c r="D136" s="49"/>
      <c r="E136" s="49"/>
      <c r="F136" s="49"/>
      <c r="G136" s="49"/>
      <c r="H136" s="49"/>
      <c r="I136" s="49"/>
      <c r="J136" s="49"/>
      <c r="K136" s="49"/>
      <c r="L136" s="49"/>
    </row>
    <row r="137" ht="15.75" customHeight="1">
      <c r="A137" s="58">
        <f t="shared" ref="A137:C137" si="23">A132*$B$112</f>
        <v>289</v>
      </c>
      <c r="B137" s="58">
        <f t="shared" si="23"/>
        <v>-153</v>
      </c>
      <c r="C137" s="58">
        <f t="shared" si="23"/>
        <v>-201</v>
      </c>
      <c r="D137" s="49"/>
      <c r="E137" s="49"/>
      <c r="F137" s="49"/>
      <c r="G137" s="49"/>
      <c r="H137" s="49"/>
      <c r="I137" s="49"/>
      <c r="J137" s="49"/>
      <c r="K137" s="49"/>
      <c r="L137" s="49"/>
    </row>
    <row r="138" ht="15.75" customHeight="1">
      <c r="A138" s="58">
        <f t="shared" ref="A138:C138" si="24">A133*$B$112</f>
        <v>-111</v>
      </c>
      <c r="B138" s="58">
        <f t="shared" si="24"/>
        <v>-292</v>
      </c>
      <c r="C138" s="58">
        <f t="shared" si="24"/>
        <v>201</v>
      </c>
      <c r="D138" s="49"/>
      <c r="E138" s="49"/>
      <c r="F138" s="49"/>
      <c r="G138" s="49"/>
      <c r="H138" s="49"/>
      <c r="I138" s="49"/>
      <c r="J138" s="49"/>
      <c r="K138" s="49"/>
      <c r="L138" s="49"/>
    </row>
    <row r="139" ht="15.75" customHeight="1">
      <c r="A139" s="58">
        <f t="shared" ref="A139:C139" si="25">A134*$B$112</f>
        <v>-408</v>
      </c>
      <c r="B139" s="58">
        <f t="shared" si="25"/>
        <v>216</v>
      </c>
      <c r="C139" s="58">
        <f t="shared" si="25"/>
        <v>-67</v>
      </c>
      <c r="D139" s="49"/>
      <c r="E139" s="49"/>
      <c r="F139" s="49"/>
      <c r="G139" s="49"/>
      <c r="H139" s="49"/>
      <c r="I139" s="49"/>
      <c r="J139" s="49"/>
      <c r="K139" s="49"/>
      <c r="L139" s="49"/>
    </row>
    <row r="140" ht="15.75" customHeight="1">
      <c r="A140" s="49"/>
      <c r="B140" s="49"/>
      <c r="C140" s="49"/>
      <c r="D140" s="49"/>
      <c r="E140" s="49"/>
      <c r="F140" s="49"/>
      <c r="G140" s="49"/>
      <c r="H140" s="49"/>
      <c r="I140" s="49"/>
      <c r="J140" s="49"/>
      <c r="K140" s="49"/>
      <c r="L140" s="49"/>
    </row>
    <row r="141" ht="15.75" customHeight="1">
      <c r="A141" s="56" t="s">
        <v>67</v>
      </c>
      <c r="B141" s="50"/>
      <c r="C141" s="50"/>
      <c r="D141" s="49"/>
      <c r="E141" s="49"/>
      <c r="F141" s="49"/>
      <c r="G141" s="49"/>
      <c r="H141" s="49"/>
      <c r="I141" s="49"/>
      <c r="J141" s="49"/>
      <c r="K141" s="49"/>
      <c r="L141" s="49"/>
    </row>
    <row r="142" ht="15.75" customHeight="1">
      <c r="A142" s="58">
        <f t="shared" ref="A142:C142" si="26">MOD(A137*$B$106,26)</f>
        <v>24</v>
      </c>
      <c r="B142" s="52">
        <f t="shared" si="26"/>
        <v>24</v>
      </c>
      <c r="C142" s="52">
        <f t="shared" si="26"/>
        <v>4</v>
      </c>
      <c r="D142" s="49"/>
      <c r="E142" s="49"/>
      <c r="F142" s="49"/>
      <c r="G142" s="49"/>
      <c r="H142" s="49"/>
      <c r="I142" s="49"/>
      <c r="J142" s="49"/>
      <c r="K142" s="49"/>
      <c r="L142" s="49"/>
    </row>
    <row r="143" ht="15.75" customHeight="1">
      <c r="A143" s="58">
        <f t="shared" ref="A143:C143" si="27">MOD(A138*$B$106,26)</f>
        <v>22</v>
      </c>
      <c r="B143" s="52">
        <f t="shared" si="27"/>
        <v>4</v>
      </c>
      <c r="C143" s="52">
        <f t="shared" si="27"/>
        <v>22</v>
      </c>
      <c r="D143" s="49"/>
      <c r="E143" s="49"/>
      <c r="F143" s="49"/>
      <c r="G143" s="49"/>
      <c r="H143" s="49"/>
      <c r="I143" s="49"/>
      <c r="J143" s="49"/>
      <c r="K143" s="49"/>
      <c r="L143" s="49"/>
    </row>
    <row r="144" ht="15.75" customHeight="1">
      <c r="A144" s="58">
        <f t="shared" ref="A144:C144" si="28">MOD(A139*$B$106,26)</f>
        <v>12</v>
      </c>
      <c r="B144" s="52">
        <f t="shared" si="28"/>
        <v>12</v>
      </c>
      <c r="C144" s="52">
        <f t="shared" si="28"/>
        <v>10</v>
      </c>
      <c r="D144" s="49"/>
      <c r="E144" s="49"/>
      <c r="F144" s="49"/>
      <c r="G144" s="49"/>
      <c r="H144" s="49"/>
      <c r="I144" s="49"/>
      <c r="J144" s="49"/>
      <c r="K144" s="49"/>
      <c r="L144" s="49"/>
    </row>
    <row r="145" ht="15.75" customHeight="1">
      <c r="A145" s="49"/>
      <c r="B145" s="49"/>
      <c r="C145" s="49"/>
      <c r="D145" s="49"/>
      <c r="E145" s="49"/>
      <c r="F145" s="49"/>
      <c r="G145" s="49"/>
      <c r="H145" s="49"/>
      <c r="I145" s="49"/>
      <c r="J145" s="49"/>
      <c r="K145" s="49"/>
      <c r="L145" s="49"/>
    </row>
    <row r="146" ht="15.75" customHeight="1">
      <c r="A146" s="55" t="s">
        <v>68</v>
      </c>
      <c r="B146" s="49"/>
      <c r="C146" s="49"/>
      <c r="D146" s="49"/>
      <c r="E146" s="49"/>
      <c r="F146" s="49"/>
      <c r="G146" s="49"/>
      <c r="H146" s="49"/>
      <c r="I146" s="49"/>
      <c r="J146" s="49"/>
      <c r="K146" s="49"/>
      <c r="L146" s="49"/>
    </row>
    <row r="147" ht="15.75" customHeight="1">
      <c r="A147" s="49"/>
      <c r="B147" s="49"/>
      <c r="C147" s="49"/>
      <c r="D147" s="49"/>
      <c r="E147" s="49"/>
      <c r="F147" s="49"/>
      <c r="G147" s="49"/>
      <c r="H147" s="49"/>
      <c r="I147" s="49"/>
      <c r="J147" s="49"/>
      <c r="K147" s="49"/>
      <c r="L147" s="49"/>
    </row>
    <row r="148" ht="15.75" customHeight="1">
      <c r="A148" s="50"/>
      <c r="B148" s="50"/>
      <c r="C148" s="50"/>
      <c r="D148" s="50"/>
      <c r="E148" s="50"/>
      <c r="F148" s="50"/>
      <c r="G148" s="50"/>
      <c r="H148" s="49"/>
      <c r="I148" s="49"/>
      <c r="J148" s="49"/>
      <c r="K148" s="49"/>
      <c r="L148" s="49"/>
    </row>
    <row r="149" ht="15.75" customHeight="1">
      <c r="A149" s="58">
        <v>17.00000000000091</v>
      </c>
      <c r="B149" s="52">
        <v>16.999999999999545</v>
      </c>
      <c r="C149" s="52">
        <v>4.9999999999990905</v>
      </c>
      <c r="D149" s="52">
        <v>16.0</v>
      </c>
      <c r="E149" s="52">
        <f t="array" ref="E149:E151">MMULT(A149:C151,D149:D151)</f>
        <v>743</v>
      </c>
      <c r="F149" s="52">
        <f t="shared" ref="F149:F151" si="29">MOD(E149,26)</f>
        <v>15</v>
      </c>
      <c r="G149" s="57" t="str">
        <f t="shared" ref="G149:G151" si="30">CHAR(F149+CODE("A"))</f>
        <v>P</v>
      </c>
    </row>
    <row r="150" ht="15.75" customHeight="1">
      <c r="A150" s="58">
        <v>21.0</v>
      </c>
      <c r="B150" s="52">
        <v>17.99999999999909</v>
      </c>
      <c r="C150" s="52">
        <v>21.00000000000091</v>
      </c>
      <c r="D150" s="52">
        <v>23.0</v>
      </c>
      <c r="E150" s="52">
        <v>1085.9999999999936</v>
      </c>
      <c r="F150" s="52">
        <f t="shared" si="29"/>
        <v>20</v>
      </c>
      <c r="G150" s="57" t="str">
        <f t="shared" si="30"/>
        <v>U</v>
      </c>
    </row>
    <row r="151" ht="15.75" customHeight="1">
      <c r="A151" s="59">
        <v>2.0</v>
      </c>
      <c r="B151" s="59">
        <v>2.0000000000009095</v>
      </c>
      <c r="C151" s="59">
        <v>19.0</v>
      </c>
      <c r="D151" s="59">
        <v>16.0</v>
      </c>
      <c r="E151" s="59">
        <v>382.0000000000209</v>
      </c>
      <c r="F151" s="59">
        <f t="shared" si="29"/>
        <v>18</v>
      </c>
      <c r="G151" s="47" t="str">
        <f t="shared" si="30"/>
        <v>S</v>
      </c>
    </row>
    <row r="152" ht="15.75" customHeight="1">
      <c r="A152" s="60"/>
    </row>
    <row r="153" ht="15.75" customHeight="1">
      <c r="A153" s="59">
        <v>17.00000000000091</v>
      </c>
      <c r="B153" s="59">
        <v>16.999999999999545</v>
      </c>
      <c r="C153" s="59">
        <v>4.9999999999990905</v>
      </c>
      <c r="D153" s="59">
        <v>5.0</v>
      </c>
      <c r="E153" s="61">
        <f t="array" ref="E153:E155">MMULT(A153:C155,D153:D155)</f>
        <v>346</v>
      </c>
      <c r="F153" s="59">
        <f t="shared" ref="F153:F155" si="31">MOD(E153,26)</f>
        <v>8</v>
      </c>
      <c r="G153" s="47" t="str">
        <f t="shared" ref="G153:G155" si="32">CHAR(F153+CODE("A"))</f>
        <v>I</v>
      </c>
    </row>
    <row r="154" ht="15.75" customHeight="1">
      <c r="A154" s="58">
        <v>21.0</v>
      </c>
      <c r="B154" s="52">
        <v>17.99999999999909</v>
      </c>
      <c r="C154" s="52">
        <v>21.00000000000091</v>
      </c>
      <c r="D154" s="52">
        <v>13.0</v>
      </c>
      <c r="E154" s="52">
        <v>506.99999999999545</v>
      </c>
      <c r="F154" s="52">
        <f t="shared" si="31"/>
        <v>13</v>
      </c>
      <c r="G154" s="57" t="str">
        <f t="shared" si="32"/>
        <v>N</v>
      </c>
    </row>
    <row r="155" ht="15.75" customHeight="1">
      <c r="A155" s="58">
        <v>2.0</v>
      </c>
      <c r="B155" s="52">
        <v>2.0000000000009095</v>
      </c>
      <c r="C155" s="52">
        <v>19.0</v>
      </c>
      <c r="D155" s="52">
        <v>8.0</v>
      </c>
      <c r="E155" s="52">
        <v>188.00000000001182</v>
      </c>
      <c r="F155" s="52">
        <f t="shared" si="31"/>
        <v>6</v>
      </c>
      <c r="G155" s="57" t="str">
        <f t="shared" si="32"/>
        <v>G</v>
      </c>
    </row>
    <row r="156" ht="15.75" customHeight="1">
      <c r="A156" s="50"/>
      <c r="B156" s="50"/>
      <c r="C156" s="49"/>
      <c r="D156" s="49"/>
      <c r="E156" s="49"/>
      <c r="F156" s="49"/>
      <c r="G156" s="49"/>
      <c r="H156" s="49"/>
      <c r="I156" s="49"/>
      <c r="J156" s="49"/>
      <c r="K156" s="49"/>
      <c r="L156" s="49"/>
    </row>
    <row r="157" ht="15.75" customHeight="1">
      <c r="A157" s="54" t="s">
        <v>49</v>
      </c>
      <c r="B157" s="57" t="s">
        <v>69</v>
      </c>
      <c r="C157" s="49"/>
      <c r="D157" s="49"/>
      <c r="E157" s="49"/>
      <c r="F157" s="49"/>
      <c r="G157" s="49"/>
      <c r="H157" s="49"/>
      <c r="I157" s="49"/>
      <c r="J157" s="49"/>
      <c r="K157" s="49"/>
      <c r="L157" s="49"/>
    </row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9">
    <mergeCell ref="A94:A96"/>
    <mergeCell ref="A152:L152"/>
    <mergeCell ref="A3:A4"/>
    <mergeCell ref="A5:A6"/>
    <mergeCell ref="A7:A8"/>
    <mergeCell ref="A12:A13"/>
    <mergeCell ref="A14:A15"/>
    <mergeCell ref="A16:A17"/>
    <mergeCell ref="A62:B62"/>
  </mergeCells>
  <drawing r:id="rId2"/>
  <legacyDrawing r:id="rId3"/>
</worksheet>
</file>