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d\OneDrive\Desktop\Pranali\Apply\Fedex\"/>
    </mc:Choice>
  </mc:AlternateContent>
  <xr:revisionPtr revIDLastSave="0" documentId="13_ncr:1_{48F4CE10-9B57-47DE-B011-EBAEF7514490}" xr6:coauthVersionLast="46" xr6:coauthVersionMax="46" xr10:uidLastSave="{00000000-0000-0000-0000-000000000000}"/>
  <bookViews>
    <workbookView xWindow="-120" yWindow="-120" windowWidth="20730" windowHeight="11160" xr2:uid="{00B214B4-33B5-46C6-8EE7-BE47C76E0681}"/>
  </bookViews>
  <sheets>
    <sheet name="Sheet3" sheetId="3" r:id="rId1"/>
    <sheet name="Sheet1 (2)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D5" i="2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F4" i="2"/>
  <c r="E4" i="2"/>
  <c r="D4" i="2"/>
  <c r="C38" i="3"/>
  <c r="C46" i="3"/>
  <c r="C54" i="3"/>
  <c r="H2" i="3"/>
  <c r="C39" i="3"/>
  <c r="C47" i="3"/>
  <c r="C55" i="3"/>
  <c r="H3" i="3"/>
  <c r="C40" i="3"/>
  <c r="C48" i="3"/>
  <c r="C56" i="3"/>
  <c r="H4" i="3"/>
  <c r="C41" i="3"/>
  <c r="C49" i="3"/>
  <c r="C57" i="3"/>
  <c r="H5" i="3"/>
  <c r="C61" i="3"/>
  <c r="C42" i="3"/>
  <c r="C50" i="3"/>
  <c r="C58" i="3"/>
  <c r="H6" i="3"/>
  <c r="C43" i="3"/>
  <c r="C51" i="3"/>
  <c r="C59" i="3"/>
  <c r="H7" i="3"/>
  <c r="C53" i="3"/>
  <c r="C44" i="3"/>
  <c r="C52" i="3"/>
  <c r="C60" i="3"/>
  <c r="H8" i="3"/>
  <c r="C45" i="3"/>
  <c r="E45" i="3"/>
  <c r="D53" i="3"/>
  <c r="D58" i="3"/>
  <c r="D57" i="3"/>
  <c r="D48" i="3"/>
  <c r="D39" i="3"/>
  <c r="E48" i="3"/>
  <c r="E54" i="3"/>
  <c r="E47" i="3"/>
  <c r="D45" i="3"/>
  <c r="E53" i="3"/>
  <c r="E58" i="3"/>
  <c r="E57" i="3"/>
  <c r="E39" i="3"/>
  <c r="E55" i="3"/>
  <c r="D60" i="3"/>
  <c r="D59" i="3"/>
  <c r="E50" i="3"/>
  <c r="D49" i="3"/>
  <c r="D40" i="3"/>
  <c r="D54" i="3"/>
  <c r="E40" i="3"/>
  <c r="E38" i="3"/>
  <c r="E60" i="3"/>
  <c r="E59" i="3"/>
  <c r="D50" i="3"/>
  <c r="E49" i="3"/>
  <c r="E43" i="3"/>
  <c r="D52" i="3"/>
  <c r="D51" i="3"/>
  <c r="D42" i="3"/>
  <c r="D41" i="3"/>
  <c r="D55" i="3"/>
  <c r="D46" i="3"/>
  <c r="E46" i="3"/>
  <c r="E52" i="3"/>
  <c r="E51" i="3"/>
  <c r="E42" i="3"/>
  <c r="E41" i="3"/>
  <c r="E61" i="3"/>
  <c r="D44" i="3"/>
  <c r="D43" i="3"/>
  <c r="D61" i="3"/>
  <c r="D56" i="3"/>
  <c r="D47" i="3"/>
  <c r="D38" i="3"/>
  <c r="E44" i="3"/>
  <c r="E56" i="3"/>
</calcChain>
</file>

<file path=xl/sharedStrings.xml><?xml version="1.0" encoding="utf-8"?>
<sst xmlns="http://schemas.openxmlformats.org/spreadsheetml/2006/main" count="20" uniqueCount="18">
  <si>
    <t>MM-YY</t>
  </si>
  <si>
    <t>Period</t>
  </si>
  <si>
    <t>Sales(St)</t>
  </si>
  <si>
    <t>Forecast(a=0.4)</t>
  </si>
  <si>
    <t>Forecast(a=0.2)</t>
  </si>
  <si>
    <t>Forecast(a=0.9)</t>
  </si>
  <si>
    <t>Forecast(Sales(St))</t>
  </si>
  <si>
    <t>Lower Confidence Bound(Sales(St))</t>
  </si>
  <si>
    <t>Upper Confidence Bound(Sales(St))</t>
  </si>
  <si>
    <t>Statistic</t>
  </si>
  <si>
    <t>Value</t>
  </si>
  <si>
    <t>Alpha</t>
  </si>
  <si>
    <t>Beta</t>
  </si>
  <si>
    <t>Gamma</t>
  </si>
  <si>
    <t>MASE</t>
  </si>
  <si>
    <t>SMAPE</t>
  </si>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</sst>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" fontId="0" fillId="0" borderId="0" xfId="0" applyNumberFormat="1"/>
    <xf numFmtId="0" fontId="0" fillId="0" borderId="0" xfId="0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4">
    <dxf>
      <numFmt numFmtId="4" formatCode="#,##0.00"/>
    </dxf>
    <dxf>
      <numFmt numFmtId="2" formatCode="0.00"/>
    </dxf>
    <dxf>
      <numFmt numFmtId="2" formatCode="0.00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Sales(St)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Sheet3!$B$2:$B$61</c:f>
              <c:numCache>
                <c:formatCode>General</c:formatCode>
                <c:ptCount val="60"/>
                <c:pt idx="0">
                  <c:v>3303</c:v>
                </c:pt>
                <c:pt idx="1">
                  <c:v>3360</c:v>
                </c:pt>
                <c:pt idx="2">
                  <c:v>3828</c:v>
                </c:pt>
                <c:pt idx="3">
                  <c:v>4257</c:v>
                </c:pt>
                <c:pt idx="4">
                  <c:v>5508</c:v>
                </c:pt>
                <c:pt idx="5">
                  <c:v>5205</c:v>
                </c:pt>
                <c:pt idx="6">
                  <c:v>5190</c:v>
                </c:pt>
                <c:pt idx="7">
                  <c:v>5058</c:v>
                </c:pt>
                <c:pt idx="8">
                  <c:v>5307</c:v>
                </c:pt>
                <c:pt idx="9">
                  <c:v>4563</c:v>
                </c:pt>
                <c:pt idx="10">
                  <c:v>4512</c:v>
                </c:pt>
                <c:pt idx="11">
                  <c:v>4434</c:v>
                </c:pt>
                <c:pt idx="12">
                  <c:v>4440</c:v>
                </c:pt>
                <c:pt idx="13">
                  <c:v>5178</c:v>
                </c:pt>
                <c:pt idx="14">
                  <c:v>5277</c:v>
                </c:pt>
                <c:pt idx="15">
                  <c:v>6411</c:v>
                </c:pt>
                <c:pt idx="16">
                  <c:v>7308</c:v>
                </c:pt>
                <c:pt idx="17">
                  <c:v>7275</c:v>
                </c:pt>
                <c:pt idx="18">
                  <c:v>7065</c:v>
                </c:pt>
                <c:pt idx="19">
                  <c:v>7497</c:v>
                </c:pt>
                <c:pt idx="20">
                  <c:v>7326</c:v>
                </c:pt>
                <c:pt idx="21">
                  <c:v>6207</c:v>
                </c:pt>
                <c:pt idx="22">
                  <c:v>5976</c:v>
                </c:pt>
                <c:pt idx="23">
                  <c:v>5874</c:v>
                </c:pt>
                <c:pt idx="24">
                  <c:v>5970</c:v>
                </c:pt>
                <c:pt idx="25">
                  <c:v>6666</c:v>
                </c:pt>
                <c:pt idx="26">
                  <c:v>7575</c:v>
                </c:pt>
                <c:pt idx="27">
                  <c:v>8367</c:v>
                </c:pt>
                <c:pt idx="28">
                  <c:v>9051</c:v>
                </c:pt>
                <c:pt idx="29">
                  <c:v>9696</c:v>
                </c:pt>
                <c:pt idx="30">
                  <c:v>9594</c:v>
                </c:pt>
                <c:pt idx="31">
                  <c:v>9084</c:v>
                </c:pt>
                <c:pt idx="32">
                  <c:v>8955</c:v>
                </c:pt>
                <c:pt idx="33">
                  <c:v>8235</c:v>
                </c:pt>
                <c:pt idx="34">
                  <c:v>8055</c:v>
                </c:pt>
                <c:pt idx="35">
                  <c:v>7767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79-4528-A8B6-1415217CA594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Forecast(Sales(St))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Sheet3!$A$2:$A$61</c:f>
              <c:numCache>
                <c:formatCode>d\-mmm</c:formatCode>
                <c:ptCount val="60"/>
                <c:pt idx="0">
                  <c:v>39995</c:v>
                </c:pt>
                <c:pt idx="1">
                  <c:v>40026</c:v>
                </c:pt>
                <c:pt idx="2">
                  <c:v>40057</c:v>
                </c:pt>
                <c:pt idx="3">
                  <c:v>40087</c:v>
                </c:pt>
                <c:pt idx="4">
                  <c:v>40118</c:v>
                </c:pt>
                <c:pt idx="5">
                  <c:v>40148</c:v>
                </c:pt>
                <c:pt idx="6">
                  <c:v>40179</c:v>
                </c:pt>
                <c:pt idx="7">
                  <c:v>40210</c:v>
                </c:pt>
                <c:pt idx="8">
                  <c:v>40238</c:v>
                </c:pt>
                <c:pt idx="9">
                  <c:v>40269</c:v>
                </c:pt>
                <c:pt idx="10">
                  <c:v>40299</c:v>
                </c:pt>
                <c:pt idx="11">
                  <c:v>40330</c:v>
                </c:pt>
                <c:pt idx="12">
                  <c:v>40360</c:v>
                </c:pt>
                <c:pt idx="13">
                  <c:v>40391</c:v>
                </c:pt>
                <c:pt idx="14">
                  <c:v>40422</c:v>
                </c:pt>
                <c:pt idx="15">
                  <c:v>40452</c:v>
                </c:pt>
                <c:pt idx="16">
                  <c:v>40483</c:v>
                </c:pt>
                <c:pt idx="17">
                  <c:v>40513</c:v>
                </c:pt>
                <c:pt idx="18">
                  <c:v>40544</c:v>
                </c:pt>
                <c:pt idx="19">
                  <c:v>40575</c:v>
                </c:pt>
                <c:pt idx="20">
                  <c:v>40603</c:v>
                </c:pt>
                <c:pt idx="21">
                  <c:v>40634</c:v>
                </c:pt>
                <c:pt idx="22">
                  <c:v>40664</c:v>
                </c:pt>
                <c:pt idx="23">
                  <c:v>40695</c:v>
                </c:pt>
                <c:pt idx="24">
                  <c:v>40725</c:v>
                </c:pt>
                <c:pt idx="25">
                  <c:v>40756</c:v>
                </c:pt>
                <c:pt idx="26">
                  <c:v>40787</c:v>
                </c:pt>
                <c:pt idx="27">
                  <c:v>40817</c:v>
                </c:pt>
                <c:pt idx="28">
                  <c:v>40848</c:v>
                </c:pt>
                <c:pt idx="29">
                  <c:v>40878</c:v>
                </c:pt>
                <c:pt idx="30">
                  <c:v>40909</c:v>
                </c:pt>
                <c:pt idx="31">
                  <c:v>40940</c:v>
                </c:pt>
                <c:pt idx="32">
                  <c:v>40969</c:v>
                </c:pt>
                <c:pt idx="33">
                  <c:v>41000</c:v>
                </c:pt>
                <c:pt idx="34">
                  <c:v>41030</c:v>
                </c:pt>
                <c:pt idx="35">
                  <c:v>41061</c:v>
                </c:pt>
                <c:pt idx="36">
                  <c:v>41091</c:v>
                </c:pt>
                <c:pt idx="37">
                  <c:v>41122</c:v>
                </c:pt>
                <c:pt idx="38">
                  <c:v>41153</c:v>
                </c:pt>
                <c:pt idx="39">
                  <c:v>41183</c:v>
                </c:pt>
                <c:pt idx="40">
                  <c:v>41214</c:v>
                </c:pt>
                <c:pt idx="41">
                  <c:v>41244</c:v>
                </c:pt>
                <c:pt idx="42">
                  <c:v>41275</c:v>
                </c:pt>
                <c:pt idx="43">
                  <c:v>41306</c:v>
                </c:pt>
                <c:pt idx="44">
                  <c:v>41334</c:v>
                </c:pt>
                <c:pt idx="45">
                  <c:v>41365</c:v>
                </c:pt>
                <c:pt idx="46">
                  <c:v>41395</c:v>
                </c:pt>
                <c:pt idx="47">
                  <c:v>41426</c:v>
                </c:pt>
                <c:pt idx="48">
                  <c:v>41456</c:v>
                </c:pt>
                <c:pt idx="49">
                  <c:v>41487</c:v>
                </c:pt>
                <c:pt idx="50">
                  <c:v>41518</c:v>
                </c:pt>
                <c:pt idx="51">
                  <c:v>41548</c:v>
                </c:pt>
                <c:pt idx="52">
                  <c:v>41579</c:v>
                </c:pt>
                <c:pt idx="53">
                  <c:v>41609</c:v>
                </c:pt>
                <c:pt idx="54">
                  <c:v>41640</c:v>
                </c:pt>
                <c:pt idx="55">
                  <c:v>41671</c:v>
                </c:pt>
                <c:pt idx="56">
                  <c:v>41699</c:v>
                </c:pt>
                <c:pt idx="57">
                  <c:v>41730</c:v>
                </c:pt>
                <c:pt idx="58">
                  <c:v>41760</c:v>
                </c:pt>
                <c:pt idx="59">
                  <c:v>41791</c:v>
                </c:pt>
              </c:numCache>
            </c:numRef>
          </c:cat>
          <c:val>
            <c:numRef>
              <c:f>Sheet3!$C$2:$C$61</c:f>
              <c:numCache>
                <c:formatCode>General</c:formatCode>
                <c:ptCount val="60"/>
                <c:pt idx="35">
                  <c:v>7767</c:v>
                </c:pt>
                <c:pt idx="36">
                  <c:v>7878.0519274085127</c:v>
                </c:pt>
                <c:pt idx="37">
                  <c:v>8518.6639458470454</c:v>
                </c:pt>
                <c:pt idx="38">
                  <c:v>8844.5780247004295</c:v>
                </c:pt>
                <c:pt idx="39">
                  <c:v>9698.6067145857651</c:v>
                </c:pt>
                <c:pt idx="40">
                  <c:v>10673.127542874261</c:v>
                </c:pt>
                <c:pt idx="41">
                  <c:v>10750.443922554159</c:v>
                </c:pt>
                <c:pt idx="42">
                  <c:v>10503.157006912828</c:v>
                </c:pt>
                <c:pt idx="43">
                  <c:v>10502.283124901589</c:v>
                </c:pt>
                <c:pt idx="44">
                  <c:v>10618.889439540684</c:v>
                </c:pt>
                <c:pt idx="45">
                  <c:v>9809.1992944339509</c:v>
                </c:pt>
                <c:pt idx="46">
                  <c:v>9640.4997538959869</c:v>
                </c:pt>
                <c:pt idx="47">
                  <c:v>9622.4238665829344</c:v>
                </c:pt>
                <c:pt idx="48">
                  <c:v>9733.4757939914471</c:v>
                </c:pt>
                <c:pt idx="49">
                  <c:v>10374.08781242998</c:v>
                </c:pt>
                <c:pt idx="50">
                  <c:v>10700.001891283366</c:v>
                </c:pt>
                <c:pt idx="51">
                  <c:v>11554.030581168701</c:v>
                </c:pt>
                <c:pt idx="52">
                  <c:v>12528.551409457195</c:v>
                </c:pt>
                <c:pt idx="53">
                  <c:v>12605.867789137093</c:v>
                </c:pt>
                <c:pt idx="54">
                  <c:v>12358.580873495765</c:v>
                </c:pt>
                <c:pt idx="55">
                  <c:v>12357.706991484523</c:v>
                </c:pt>
                <c:pt idx="56">
                  <c:v>12474.31330612362</c:v>
                </c:pt>
                <c:pt idx="57">
                  <c:v>11664.623161016885</c:v>
                </c:pt>
                <c:pt idx="58">
                  <c:v>11495.923620478921</c:v>
                </c:pt>
                <c:pt idx="59">
                  <c:v>11477.847733165871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79-4528-A8B6-1415217CA594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Lower Confidence Bound(Sales(St))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Sheet3!$A$2:$A$61</c:f>
              <c:numCache>
                <c:formatCode>d\-mmm</c:formatCode>
                <c:ptCount val="60"/>
                <c:pt idx="0">
                  <c:v>39995</c:v>
                </c:pt>
                <c:pt idx="1">
                  <c:v>40026</c:v>
                </c:pt>
                <c:pt idx="2">
                  <c:v>40057</c:v>
                </c:pt>
                <c:pt idx="3">
                  <c:v>40087</c:v>
                </c:pt>
                <c:pt idx="4">
                  <c:v>40118</c:v>
                </c:pt>
                <c:pt idx="5">
                  <c:v>40148</c:v>
                </c:pt>
                <c:pt idx="6">
                  <c:v>40179</c:v>
                </c:pt>
                <c:pt idx="7">
                  <c:v>40210</c:v>
                </c:pt>
                <c:pt idx="8">
                  <c:v>40238</c:v>
                </c:pt>
                <c:pt idx="9">
                  <c:v>40269</c:v>
                </c:pt>
                <c:pt idx="10">
                  <c:v>40299</c:v>
                </c:pt>
                <c:pt idx="11">
                  <c:v>40330</c:v>
                </c:pt>
                <c:pt idx="12">
                  <c:v>40360</c:v>
                </c:pt>
                <c:pt idx="13">
                  <c:v>40391</c:v>
                </c:pt>
                <c:pt idx="14">
                  <c:v>40422</c:v>
                </c:pt>
                <c:pt idx="15">
                  <c:v>40452</c:v>
                </c:pt>
                <c:pt idx="16">
                  <c:v>40483</c:v>
                </c:pt>
                <c:pt idx="17">
                  <c:v>40513</c:v>
                </c:pt>
                <c:pt idx="18">
                  <c:v>40544</c:v>
                </c:pt>
                <c:pt idx="19">
                  <c:v>40575</c:v>
                </c:pt>
                <c:pt idx="20">
                  <c:v>40603</c:v>
                </c:pt>
                <c:pt idx="21">
                  <c:v>40634</c:v>
                </c:pt>
                <c:pt idx="22">
                  <c:v>40664</c:v>
                </c:pt>
                <c:pt idx="23">
                  <c:v>40695</c:v>
                </c:pt>
                <c:pt idx="24">
                  <c:v>40725</c:v>
                </c:pt>
                <c:pt idx="25">
                  <c:v>40756</c:v>
                </c:pt>
                <c:pt idx="26">
                  <c:v>40787</c:v>
                </c:pt>
                <c:pt idx="27">
                  <c:v>40817</c:v>
                </c:pt>
                <c:pt idx="28">
                  <c:v>40848</c:v>
                </c:pt>
                <c:pt idx="29">
                  <c:v>40878</c:v>
                </c:pt>
                <c:pt idx="30">
                  <c:v>40909</c:v>
                </c:pt>
                <c:pt idx="31">
                  <c:v>40940</c:v>
                </c:pt>
                <c:pt idx="32">
                  <c:v>40969</c:v>
                </c:pt>
                <c:pt idx="33">
                  <c:v>41000</c:v>
                </c:pt>
                <c:pt idx="34">
                  <c:v>41030</c:v>
                </c:pt>
                <c:pt idx="35">
                  <c:v>41061</c:v>
                </c:pt>
                <c:pt idx="36">
                  <c:v>41091</c:v>
                </c:pt>
                <c:pt idx="37">
                  <c:v>41122</c:v>
                </c:pt>
                <c:pt idx="38">
                  <c:v>41153</c:v>
                </c:pt>
                <c:pt idx="39">
                  <c:v>41183</c:v>
                </c:pt>
                <c:pt idx="40">
                  <c:v>41214</c:v>
                </c:pt>
                <c:pt idx="41">
                  <c:v>41244</c:v>
                </c:pt>
                <c:pt idx="42">
                  <c:v>41275</c:v>
                </c:pt>
                <c:pt idx="43">
                  <c:v>41306</c:v>
                </c:pt>
                <c:pt idx="44">
                  <c:v>41334</c:v>
                </c:pt>
                <c:pt idx="45">
                  <c:v>41365</c:v>
                </c:pt>
                <c:pt idx="46">
                  <c:v>41395</c:v>
                </c:pt>
                <c:pt idx="47">
                  <c:v>41426</c:v>
                </c:pt>
                <c:pt idx="48">
                  <c:v>41456</c:v>
                </c:pt>
                <c:pt idx="49">
                  <c:v>41487</c:v>
                </c:pt>
                <c:pt idx="50">
                  <c:v>41518</c:v>
                </c:pt>
                <c:pt idx="51">
                  <c:v>41548</c:v>
                </c:pt>
                <c:pt idx="52">
                  <c:v>41579</c:v>
                </c:pt>
                <c:pt idx="53">
                  <c:v>41609</c:v>
                </c:pt>
                <c:pt idx="54">
                  <c:v>41640</c:v>
                </c:pt>
                <c:pt idx="55">
                  <c:v>41671</c:v>
                </c:pt>
                <c:pt idx="56">
                  <c:v>41699</c:v>
                </c:pt>
                <c:pt idx="57">
                  <c:v>41730</c:v>
                </c:pt>
                <c:pt idx="58">
                  <c:v>41760</c:v>
                </c:pt>
                <c:pt idx="59">
                  <c:v>41791</c:v>
                </c:pt>
              </c:numCache>
            </c:numRef>
          </c:cat>
          <c:val>
            <c:numRef>
              <c:f>Sheet3!$D$2:$D$61</c:f>
              <c:numCache>
                <c:formatCode>General</c:formatCode>
                <c:ptCount val="60"/>
                <c:pt idx="35" formatCode="0.00">
                  <c:v>7767</c:v>
                </c:pt>
                <c:pt idx="36" formatCode="0.00">
                  <c:v>7166.8256784271471</c:v>
                </c:pt>
                <c:pt idx="37" formatCode="0.00">
                  <c:v>7663.4815223944752</c:v>
                </c:pt>
                <c:pt idx="38" formatCode="0.00">
                  <c:v>7866.0550804491468</c:v>
                </c:pt>
                <c:pt idx="39" formatCode="0.00">
                  <c:v>8610.3262755179567</c:v>
                </c:pt>
                <c:pt idx="40" formatCode="0.00">
                  <c:v>9484.9021964176081</c:v>
                </c:pt>
                <c:pt idx="41" formatCode="0.00">
                  <c:v>9469.7864180569632</c:v>
                </c:pt>
                <c:pt idx="42" formatCode="0.00">
                  <c:v>9136.0550226658434</c:v>
                </c:pt>
                <c:pt idx="43" formatCode="0.00">
                  <c:v>9053.6516810316352</c:v>
                </c:pt>
                <c:pt idx="44" formatCode="0.00">
                  <c:v>9092.8552557752409</c:v>
                </c:pt>
                <c:pt idx="45" formatCode="0.00">
                  <c:v>8209.289716809848</c:v>
                </c:pt>
                <c:pt idx="46" formatCode="0.00">
                  <c:v>7969.7738483350749</c:v>
                </c:pt>
                <c:pt idx="47" formatCode="0.00">
                  <c:v>7883.5666192727385</c:v>
                </c:pt>
                <c:pt idx="48" formatCode="0.00">
                  <c:v>7893.6131632535171</c:v>
                </c:pt>
                <c:pt idx="49" formatCode="0.00">
                  <c:v>8471.7820614537704</c:v>
                </c:pt>
                <c:pt idx="50" formatCode="0.00">
                  <c:v>8737.0632892030662</c:v>
                </c:pt>
                <c:pt idx="51" formatCode="0.00">
                  <c:v>9532.1062829589846</c:v>
                </c:pt>
                <c:pt idx="52" formatCode="0.00">
                  <c:v>10449.14814930192</c:v>
                </c:pt>
                <c:pt idx="53" formatCode="0.00">
                  <c:v>10470.370395277032</c:v>
                </c:pt>
                <c:pt idx="54" formatCode="0.00">
                  <c:v>10168.267543879976</c:v>
                </c:pt>
                <c:pt idx="55" formatCode="0.00">
                  <c:v>10113.762023763971</c:v>
                </c:pt>
                <c:pt idx="56" formatCode="0.00">
                  <c:v>10177.837802299109</c:v>
                </c:pt>
                <c:pt idx="57" formatCode="0.00">
                  <c:v>9316.6441027412147</c:v>
                </c:pt>
                <c:pt idx="58" formatCode="0.00">
                  <c:v>9097.4016203402643</c:v>
                </c:pt>
                <c:pt idx="59" formatCode="0.00">
                  <c:v>9029.6837001616077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79-4528-A8B6-1415217CA594}"/>
            </c:ext>
          </c:extLst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Upper Confidence Bound(Sales(St))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Sheet3!$A$2:$A$61</c:f>
              <c:numCache>
                <c:formatCode>d\-mmm</c:formatCode>
                <c:ptCount val="60"/>
                <c:pt idx="0">
                  <c:v>39995</c:v>
                </c:pt>
                <c:pt idx="1">
                  <c:v>40026</c:v>
                </c:pt>
                <c:pt idx="2">
                  <c:v>40057</c:v>
                </c:pt>
                <c:pt idx="3">
                  <c:v>40087</c:v>
                </c:pt>
                <c:pt idx="4">
                  <c:v>40118</c:v>
                </c:pt>
                <c:pt idx="5">
                  <c:v>40148</c:v>
                </c:pt>
                <c:pt idx="6">
                  <c:v>40179</c:v>
                </c:pt>
                <c:pt idx="7">
                  <c:v>40210</c:v>
                </c:pt>
                <c:pt idx="8">
                  <c:v>40238</c:v>
                </c:pt>
                <c:pt idx="9">
                  <c:v>40269</c:v>
                </c:pt>
                <c:pt idx="10">
                  <c:v>40299</c:v>
                </c:pt>
                <c:pt idx="11">
                  <c:v>40330</c:v>
                </c:pt>
                <c:pt idx="12">
                  <c:v>40360</c:v>
                </c:pt>
                <c:pt idx="13">
                  <c:v>40391</c:v>
                </c:pt>
                <c:pt idx="14">
                  <c:v>40422</c:v>
                </c:pt>
                <c:pt idx="15">
                  <c:v>40452</c:v>
                </c:pt>
                <c:pt idx="16">
                  <c:v>40483</c:v>
                </c:pt>
                <c:pt idx="17">
                  <c:v>40513</c:v>
                </c:pt>
                <c:pt idx="18">
                  <c:v>40544</c:v>
                </c:pt>
                <c:pt idx="19">
                  <c:v>40575</c:v>
                </c:pt>
                <c:pt idx="20">
                  <c:v>40603</c:v>
                </c:pt>
                <c:pt idx="21">
                  <c:v>40634</c:v>
                </c:pt>
                <c:pt idx="22">
                  <c:v>40664</c:v>
                </c:pt>
                <c:pt idx="23">
                  <c:v>40695</c:v>
                </c:pt>
                <c:pt idx="24">
                  <c:v>40725</c:v>
                </c:pt>
                <c:pt idx="25">
                  <c:v>40756</c:v>
                </c:pt>
                <c:pt idx="26">
                  <c:v>40787</c:v>
                </c:pt>
                <c:pt idx="27">
                  <c:v>40817</c:v>
                </c:pt>
                <c:pt idx="28">
                  <c:v>40848</c:v>
                </c:pt>
                <c:pt idx="29">
                  <c:v>40878</c:v>
                </c:pt>
                <c:pt idx="30">
                  <c:v>40909</c:v>
                </c:pt>
                <c:pt idx="31">
                  <c:v>40940</c:v>
                </c:pt>
                <c:pt idx="32">
                  <c:v>40969</c:v>
                </c:pt>
                <c:pt idx="33">
                  <c:v>41000</c:v>
                </c:pt>
                <c:pt idx="34">
                  <c:v>41030</c:v>
                </c:pt>
                <c:pt idx="35">
                  <c:v>41061</c:v>
                </c:pt>
                <c:pt idx="36">
                  <c:v>41091</c:v>
                </c:pt>
                <c:pt idx="37">
                  <c:v>41122</c:v>
                </c:pt>
                <c:pt idx="38">
                  <c:v>41153</c:v>
                </c:pt>
                <c:pt idx="39">
                  <c:v>41183</c:v>
                </c:pt>
                <c:pt idx="40">
                  <c:v>41214</c:v>
                </c:pt>
                <c:pt idx="41">
                  <c:v>41244</c:v>
                </c:pt>
                <c:pt idx="42">
                  <c:v>41275</c:v>
                </c:pt>
                <c:pt idx="43">
                  <c:v>41306</c:v>
                </c:pt>
                <c:pt idx="44">
                  <c:v>41334</c:v>
                </c:pt>
                <c:pt idx="45">
                  <c:v>41365</c:v>
                </c:pt>
                <c:pt idx="46">
                  <c:v>41395</c:v>
                </c:pt>
                <c:pt idx="47">
                  <c:v>41426</c:v>
                </c:pt>
                <c:pt idx="48">
                  <c:v>41456</c:v>
                </c:pt>
                <c:pt idx="49">
                  <c:v>41487</c:v>
                </c:pt>
                <c:pt idx="50">
                  <c:v>41518</c:v>
                </c:pt>
                <c:pt idx="51">
                  <c:v>41548</c:v>
                </c:pt>
                <c:pt idx="52">
                  <c:v>41579</c:v>
                </c:pt>
                <c:pt idx="53">
                  <c:v>41609</c:v>
                </c:pt>
                <c:pt idx="54">
                  <c:v>41640</c:v>
                </c:pt>
                <c:pt idx="55">
                  <c:v>41671</c:v>
                </c:pt>
                <c:pt idx="56">
                  <c:v>41699</c:v>
                </c:pt>
                <c:pt idx="57">
                  <c:v>41730</c:v>
                </c:pt>
                <c:pt idx="58">
                  <c:v>41760</c:v>
                </c:pt>
                <c:pt idx="59">
                  <c:v>41791</c:v>
                </c:pt>
              </c:numCache>
            </c:numRef>
          </c:cat>
          <c:val>
            <c:numRef>
              <c:f>Sheet3!$E$2:$E$61</c:f>
              <c:numCache>
                <c:formatCode>General</c:formatCode>
                <c:ptCount val="60"/>
                <c:pt idx="35" formatCode="0.00">
                  <c:v>7767</c:v>
                </c:pt>
                <c:pt idx="36" formatCode="0.00">
                  <c:v>8589.2781763898784</c:v>
                </c:pt>
                <c:pt idx="37" formatCode="0.00">
                  <c:v>9373.8463692996156</c:v>
                </c:pt>
                <c:pt idx="38" formatCode="0.00">
                  <c:v>9823.1009689517123</c:v>
                </c:pt>
                <c:pt idx="39" formatCode="0.00">
                  <c:v>10786.887153653573</c:v>
                </c:pt>
                <c:pt idx="40" formatCode="0.00">
                  <c:v>11861.352889330914</c:v>
                </c:pt>
                <c:pt idx="41" formatCode="0.00">
                  <c:v>12031.101427051355</c:v>
                </c:pt>
                <c:pt idx="42" formatCode="0.00">
                  <c:v>11870.258991159813</c:v>
                </c:pt>
                <c:pt idx="43" formatCode="0.00">
                  <c:v>11950.914568771543</c:v>
                </c:pt>
                <c:pt idx="44" formatCode="0.00">
                  <c:v>12144.923623306127</c:v>
                </c:pt>
                <c:pt idx="45" formatCode="0.00">
                  <c:v>11409.108872058054</c:v>
                </c:pt>
                <c:pt idx="46" formatCode="0.00">
                  <c:v>11311.225659456899</c:v>
                </c:pt>
                <c:pt idx="47" formatCode="0.00">
                  <c:v>11361.28111389313</c:v>
                </c:pt>
                <c:pt idx="48" formatCode="0.00">
                  <c:v>11573.338424729376</c:v>
                </c:pt>
                <c:pt idx="49" formatCode="0.00">
                  <c:v>12276.393563406189</c:v>
                </c:pt>
                <c:pt idx="50" formatCode="0.00">
                  <c:v>12662.940493363665</c:v>
                </c:pt>
                <c:pt idx="51" formatCode="0.00">
                  <c:v>13575.954879378418</c:v>
                </c:pt>
                <c:pt idx="52" formatCode="0.00">
                  <c:v>14607.954669612471</c:v>
                </c:pt>
                <c:pt idx="53" formatCode="0.00">
                  <c:v>14741.365182997155</c:v>
                </c:pt>
                <c:pt idx="54" formatCode="0.00">
                  <c:v>14548.894203111553</c:v>
                </c:pt>
                <c:pt idx="55" formatCode="0.00">
                  <c:v>14601.651959205075</c:v>
                </c:pt>
                <c:pt idx="56" formatCode="0.00">
                  <c:v>14770.788809948132</c:v>
                </c:pt>
                <c:pt idx="57" formatCode="0.00">
                  <c:v>14012.602219292556</c:v>
                </c:pt>
                <c:pt idx="58" formatCode="0.00">
                  <c:v>13894.445620617578</c:v>
                </c:pt>
                <c:pt idx="59" formatCode="0.00">
                  <c:v>13926.011766170133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79-4528-A8B6-1415217CA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3108287"/>
        <c:axId val="1313098719"/>
      </c:lineChart>
      <c:catAx>
        <c:axId val="1313108287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098719"/>
        <c:crosses val="autoZero"/>
        <c:auto val="1"/>
        <c:lblAlgn val="ctr"/>
        <c:lblOffset val="100"/>
        <c:noMultiLvlLbl val="0"/>
      </c:catAx>
      <c:valAx>
        <c:axId val="131309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10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0</xdr:row>
      <xdr:rowOff>19050</xdr:rowOff>
    </xdr:from>
    <xdr:to>
      <xdr:col>5</xdr:col>
      <xdr:colOff>581025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0ED13-D932-47B3-86F8-E71C45F50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DB643-9284-455F-9BE3-FBD7125485E7}" name="Table1" displayName="Table1" ref="A1:E61" totalsRowShown="0">
  <autoFilter ref="A1:E61" xr:uid="{7E27CE57-3C08-45CC-8DF4-B6E547314707}"/>
  <tableColumns count="5">
    <tableColumn id="1" xr3:uid="{EF66B747-77AD-4792-9665-D59FC2DF278B}" name="MM-YY" dataDxfId="3"/>
    <tableColumn id="2" xr3:uid="{C7A56DB7-B96C-461F-A19C-419009D4993B}" name="Sales(St)"/>
    <tableColumn id="3" xr3:uid="{66D5B7DD-51F0-4426-A101-D6D284D7375F}" name="Forecast(Sales(St))">
      <calculatedColumnFormula>_xlfn.FORECAST.ETS(A2,$B$2:$B$37,$A$2:$A$37,1,1)</calculatedColumnFormula>
    </tableColumn>
    <tableColumn id="4" xr3:uid="{05737F01-89C5-4696-9E2E-6FBB7E8554C5}" name="Lower Confidence Bound(Sales(St))" dataDxfId="2">
      <calculatedColumnFormula>C2-_xlfn.FORECAST.ETS.CONFINT(A2,$B$2:$B$37,$A$2:$A$37,0.95,1,1)</calculatedColumnFormula>
    </tableColumn>
    <tableColumn id="5" xr3:uid="{7743AE30-643A-4090-85CF-40BCF702DF7A}" name="Upper Confidence Bound(Sales(St))" dataDxfId="1">
      <calculatedColumnFormula>C2+_xlfn.FORECAST.ETS.CONFINT(A2,$B$2:$B$37,$A$2:$A$37,0.95,1,1)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1B057-A2FA-4198-95E9-8539B239CA32}" name="Table2" displayName="Table2" ref="G1:H8" totalsRowShown="0">
  <autoFilter ref="G1:H8" xr:uid="{3ADEFF12-2DDC-4E00-AFB1-D00C574DE309}"/>
  <tableColumns count="2">
    <tableColumn id="1" xr3:uid="{80B4FB93-7500-416B-B3DA-C06F0243C774}" name="Statistic"/>
    <tableColumn id="2" xr3:uid="{3D4644C7-34DC-4D32-839E-504D89261BC3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F5ED-D111-40E5-BB65-891515DE9472}">
  <dimension ref="A1:H61"/>
  <sheetViews>
    <sheetView tabSelected="1" workbookViewId="0">
      <selection activeCell="I14" sqref="I14"/>
    </sheetView>
  </sheetViews>
  <sheetFormatPr defaultRowHeight="15" x14ac:dyDescent="0.25"/>
  <cols>
    <col min="1" max="1" width="9.85546875" customWidth="1"/>
    <col min="2" max="2" width="10.85546875" customWidth="1"/>
    <col min="3" max="3" width="19.7109375" customWidth="1"/>
    <col min="4" max="4" width="34.42578125" customWidth="1"/>
    <col min="5" max="5" width="34.5703125" customWidth="1"/>
    <col min="7" max="7" width="10.140625" customWidth="1"/>
    <col min="8" max="8" width="8.2851562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G1" t="s">
        <v>9</v>
      </c>
      <c r="H1" t="s">
        <v>10</v>
      </c>
    </row>
    <row r="2" spans="1:8" x14ac:dyDescent="0.25">
      <c r="A2" s="2">
        <v>39995</v>
      </c>
      <c r="B2" s="3">
        <v>3303</v>
      </c>
      <c r="G2" t="s">
        <v>11</v>
      </c>
      <c r="H2" s="5">
        <f>_xlfn.FORECAST.ETS.STAT($B$2:$B$37,$A$2:$A$37,1,1,1)</f>
        <v>0.66666700000000001</v>
      </c>
    </row>
    <row r="3" spans="1:8" x14ac:dyDescent="0.25">
      <c r="A3" s="2">
        <v>40026</v>
      </c>
      <c r="B3" s="3">
        <v>3360</v>
      </c>
      <c r="G3" t="s">
        <v>12</v>
      </c>
      <c r="H3" s="5">
        <f>_xlfn.FORECAST.ETS.STAT($B$2:$B$37,$A$2:$A$37,2,1,1)</f>
        <v>1E-3</v>
      </c>
    </row>
    <row r="4" spans="1:8" x14ac:dyDescent="0.25">
      <c r="A4" s="2">
        <v>40057</v>
      </c>
      <c r="B4" s="3">
        <v>3828</v>
      </c>
      <c r="G4" t="s">
        <v>13</v>
      </c>
      <c r="H4" s="5">
        <f>_xlfn.FORECAST.ETS.STAT($B$2:$B$37,$A$2:$A$37,3,1,1)</f>
        <v>0.16666700000000001</v>
      </c>
    </row>
    <row r="5" spans="1:8" x14ac:dyDescent="0.25">
      <c r="A5" s="2">
        <v>40087</v>
      </c>
      <c r="B5" s="3">
        <v>4257</v>
      </c>
      <c r="G5" t="s">
        <v>14</v>
      </c>
      <c r="H5" s="5">
        <f>_xlfn.FORECAST.ETS.STAT($B$2:$B$37,$A$2:$A$37,4,1,1)</f>
        <v>0.86359736299217771</v>
      </c>
    </row>
    <row r="6" spans="1:8" x14ac:dyDescent="0.25">
      <c r="A6" s="2">
        <v>40118</v>
      </c>
      <c r="B6" s="3">
        <v>5508</v>
      </c>
      <c r="G6" t="s">
        <v>15</v>
      </c>
      <c r="H6" s="5">
        <f>_xlfn.FORECAST.ETS.STAT($B$2:$B$37,$A$2:$A$37,5,1,1)</f>
        <v>4.2472183487340213E-2</v>
      </c>
    </row>
    <row r="7" spans="1:8" x14ac:dyDescent="0.25">
      <c r="A7" s="2">
        <v>40148</v>
      </c>
      <c r="B7" s="3">
        <v>5205</v>
      </c>
      <c r="G7" t="s">
        <v>16</v>
      </c>
      <c r="H7" s="5">
        <f>_xlfn.FORECAST.ETS.STAT($B$2:$B$37,$A$2:$A$37,6,1,1)</f>
        <v>354.32166093050489</v>
      </c>
    </row>
    <row r="8" spans="1:8" x14ac:dyDescent="0.25">
      <c r="A8" s="2">
        <v>40179</v>
      </c>
      <c r="B8" s="3">
        <v>5190</v>
      </c>
      <c r="G8" t="s">
        <v>17</v>
      </c>
      <c r="H8" s="5">
        <f>_xlfn.FORECAST.ETS.STAT($B$2:$B$37,$A$2:$A$37,7,1,1)</f>
        <v>448.79227978466298</v>
      </c>
    </row>
    <row r="9" spans="1:8" x14ac:dyDescent="0.25">
      <c r="A9" s="2">
        <v>40210</v>
      </c>
      <c r="B9" s="3">
        <v>5058</v>
      </c>
    </row>
    <row r="10" spans="1:8" x14ac:dyDescent="0.25">
      <c r="A10" s="2">
        <v>40238</v>
      </c>
      <c r="B10" s="3">
        <v>5307</v>
      </c>
    </row>
    <row r="11" spans="1:8" x14ac:dyDescent="0.25">
      <c r="A11" s="2">
        <v>40269</v>
      </c>
      <c r="B11" s="3">
        <v>4563</v>
      </c>
    </row>
    <row r="12" spans="1:8" x14ac:dyDescent="0.25">
      <c r="A12" s="2">
        <v>40299</v>
      </c>
      <c r="B12" s="3">
        <v>4512</v>
      </c>
    </row>
    <row r="13" spans="1:8" x14ac:dyDescent="0.25">
      <c r="A13" s="2">
        <v>40330</v>
      </c>
      <c r="B13" s="3">
        <v>4434</v>
      </c>
    </row>
    <row r="14" spans="1:8" x14ac:dyDescent="0.25">
      <c r="A14" s="2">
        <v>40360</v>
      </c>
      <c r="B14" s="3">
        <v>4440</v>
      </c>
    </row>
    <row r="15" spans="1:8" x14ac:dyDescent="0.25">
      <c r="A15" s="2">
        <v>40391</v>
      </c>
      <c r="B15" s="3">
        <v>5178</v>
      </c>
    </row>
    <row r="16" spans="1:8" x14ac:dyDescent="0.25">
      <c r="A16" s="2">
        <v>40422</v>
      </c>
      <c r="B16" s="3">
        <v>5277</v>
      </c>
    </row>
    <row r="17" spans="1:2" x14ac:dyDescent="0.25">
      <c r="A17" s="2">
        <v>40452</v>
      </c>
      <c r="B17" s="3">
        <v>6411</v>
      </c>
    </row>
    <row r="18" spans="1:2" x14ac:dyDescent="0.25">
      <c r="A18" s="2">
        <v>40483</v>
      </c>
      <c r="B18" s="3">
        <v>7308</v>
      </c>
    </row>
    <row r="19" spans="1:2" x14ac:dyDescent="0.25">
      <c r="A19" s="2">
        <v>40513</v>
      </c>
      <c r="B19" s="3">
        <v>7275</v>
      </c>
    </row>
    <row r="20" spans="1:2" x14ac:dyDescent="0.25">
      <c r="A20" s="2">
        <v>40544</v>
      </c>
      <c r="B20" s="3">
        <v>7065</v>
      </c>
    </row>
    <row r="21" spans="1:2" x14ac:dyDescent="0.25">
      <c r="A21" s="2">
        <v>40575</v>
      </c>
      <c r="B21" s="3">
        <v>7497</v>
      </c>
    </row>
    <row r="22" spans="1:2" x14ac:dyDescent="0.25">
      <c r="A22" s="2">
        <v>40603</v>
      </c>
      <c r="B22" s="3">
        <v>7326</v>
      </c>
    </row>
    <row r="23" spans="1:2" x14ac:dyDescent="0.25">
      <c r="A23" s="2">
        <v>40634</v>
      </c>
      <c r="B23" s="3">
        <v>6207</v>
      </c>
    </row>
    <row r="24" spans="1:2" x14ac:dyDescent="0.25">
      <c r="A24" s="2">
        <v>40664</v>
      </c>
      <c r="B24" s="3">
        <v>5976</v>
      </c>
    </row>
    <row r="25" spans="1:2" x14ac:dyDescent="0.25">
      <c r="A25" s="2">
        <v>40695</v>
      </c>
      <c r="B25" s="3">
        <v>5874</v>
      </c>
    </row>
    <row r="26" spans="1:2" x14ac:dyDescent="0.25">
      <c r="A26" s="2">
        <v>40725</v>
      </c>
      <c r="B26" s="3">
        <v>5970</v>
      </c>
    </row>
    <row r="27" spans="1:2" x14ac:dyDescent="0.25">
      <c r="A27" s="2">
        <v>40756</v>
      </c>
      <c r="B27" s="3">
        <v>6666</v>
      </c>
    </row>
    <row r="28" spans="1:2" x14ac:dyDescent="0.25">
      <c r="A28" s="2">
        <v>40787</v>
      </c>
      <c r="B28" s="3">
        <v>7575</v>
      </c>
    </row>
    <row r="29" spans="1:2" x14ac:dyDescent="0.25">
      <c r="A29" s="2">
        <v>40817</v>
      </c>
      <c r="B29" s="3">
        <v>8367</v>
      </c>
    </row>
    <row r="30" spans="1:2" x14ac:dyDescent="0.25">
      <c r="A30" s="2">
        <v>40848</v>
      </c>
      <c r="B30" s="3">
        <v>9051</v>
      </c>
    </row>
    <row r="31" spans="1:2" x14ac:dyDescent="0.25">
      <c r="A31" s="2">
        <v>40878</v>
      </c>
      <c r="B31" s="3">
        <v>9696</v>
      </c>
    </row>
    <row r="32" spans="1:2" x14ac:dyDescent="0.25">
      <c r="A32" s="2">
        <v>40909</v>
      </c>
      <c r="B32" s="3">
        <v>9594</v>
      </c>
    </row>
    <row r="33" spans="1:5" x14ac:dyDescent="0.25">
      <c r="A33" s="2">
        <v>40940</v>
      </c>
      <c r="B33" s="3">
        <v>9084</v>
      </c>
    </row>
    <row r="34" spans="1:5" x14ac:dyDescent="0.25">
      <c r="A34" s="2">
        <v>40969</v>
      </c>
      <c r="B34" s="3">
        <v>8955</v>
      </c>
    </row>
    <row r="35" spans="1:5" x14ac:dyDescent="0.25">
      <c r="A35" s="2">
        <v>41000</v>
      </c>
      <c r="B35" s="3">
        <v>8235</v>
      </c>
    </row>
    <row r="36" spans="1:5" x14ac:dyDescent="0.25">
      <c r="A36" s="2">
        <v>41030</v>
      </c>
      <c r="B36" s="3">
        <v>8055</v>
      </c>
    </row>
    <row r="37" spans="1:5" x14ac:dyDescent="0.25">
      <c r="A37" s="2">
        <v>41061</v>
      </c>
      <c r="B37" s="3">
        <v>7767</v>
      </c>
      <c r="C37" s="3">
        <v>7767</v>
      </c>
      <c r="D37" s="4">
        <v>7767</v>
      </c>
      <c r="E37" s="4">
        <v>7767</v>
      </c>
    </row>
    <row r="38" spans="1:5" x14ac:dyDescent="0.25">
      <c r="A38" s="2">
        <v>41091</v>
      </c>
      <c r="C38" s="3">
        <f>_xlfn.FORECAST.ETS(A38,$B$2:$B$37,$A$2:$A$37,1,1)</f>
        <v>7878.0519274085127</v>
      </c>
      <c r="D38" s="4">
        <f>C38-_xlfn.FORECAST.ETS.CONFINT(A38,$B$2:$B$37,$A$2:$A$37,0.95,1,1)</f>
        <v>7166.8256784271471</v>
      </c>
      <c r="E38" s="4">
        <f>C38+_xlfn.FORECAST.ETS.CONFINT(A38,$B$2:$B$37,$A$2:$A$37,0.95,1,1)</f>
        <v>8589.2781763898784</v>
      </c>
    </row>
    <row r="39" spans="1:5" x14ac:dyDescent="0.25">
      <c r="A39" s="2">
        <v>41122</v>
      </c>
      <c r="C39" s="3">
        <f>_xlfn.FORECAST.ETS(A39,$B$2:$B$37,$A$2:$A$37,1,1)</f>
        <v>8518.6639458470454</v>
      </c>
      <c r="D39" s="4">
        <f>C39-_xlfn.FORECAST.ETS.CONFINT(A39,$B$2:$B$37,$A$2:$A$37,0.95,1,1)</f>
        <v>7663.4815223944752</v>
      </c>
      <c r="E39" s="4">
        <f>C39+_xlfn.FORECAST.ETS.CONFINT(A39,$B$2:$B$37,$A$2:$A$37,0.95,1,1)</f>
        <v>9373.8463692996156</v>
      </c>
    </row>
    <row r="40" spans="1:5" x14ac:dyDescent="0.25">
      <c r="A40" s="2">
        <v>41153</v>
      </c>
      <c r="C40" s="3">
        <f>_xlfn.FORECAST.ETS(A40,$B$2:$B$37,$A$2:$A$37,1,1)</f>
        <v>8844.5780247004295</v>
      </c>
      <c r="D40" s="4">
        <f>C40-_xlfn.FORECAST.ETS.CONFINT(A40,$B$2:$B$37,$A$2:$A$37,0.95,1,1)</f>
        <v>7866.0550804491468</v>
      </c>
      <c r="E40" s="4">
        <f>C40+_xlfn.FORECAST.ETS.CONFINT(A40,$B$2:$B$37,$A$2:$A$37,0.95,1,1)</f>
        <v>9823.1009689517123</v>
      </c>
    </row>
    <row r="41" spans="1:5" x14ac:dyDescent="0.25">
      <c r="A41" s="2">
        <v>41183</v>
      </c>
      <c r="C41" s="3">
        <f>_xlfn.FORECAST.ETS(A41,$B$2:$B$37,$A$2:$A$37,1,1)</f>
        <v>9698.6067145857651</v>
      </c>
      <c r="D41" s="4">
        <f>C41-_xlfn.FORECAST.ETS.CONFINT(A41,$B$2:$B$37,$A$2:$A$37,0.95,1,1)</f>
        <v>8610.3262755179567</v>
      </c>
      <c r="E41" s="4">
        <f>C41+_xlfn.FORECAST.ETS.CONFINT(A41,$B$2:$B$37,$A$2:$A$37,0.95,1,1)</f>
        <v>10786.887153653573</v>
      </c>
    </row>
    <row r="42" spans="1:5" x14ac:dyDescent="0.25">
      <c r="A42" s="2">
        <v>41214</v>
      </c>
      <c r="C42" s="3">
        <f>_xlfn.FORECAST.ETS(A42,$B$2:$B$37,$A$2:$A$37,1,1)</f>
        <v>10673.127542874261</v>
      </c>
      <c r="D42" s="4">
        <f>C42-_xlfn.FORECAST.ETS.CONFINT(A42,$B$2:$B$37,$A$2:$A$37,0.95,1,1)</f>
        <v>9484.9021964176081</v>
      </c>
      <c r="E42" s="4">
        <f>C42+_xlfn.FORECAST.ETS.CONFINT(A42,$B$2:$B$37,$A$2:$A$37,0.95,1,1)</f>
        <v>11861.352889330914</v>
      </c>
    </row>
    <row r="43" spans="1:5" x14ac:dyDescent="0.25">
      <c r="A43" s="2">
        <v>41244</v>
      </c>
      <c r="C43" s="3">
        <f>_xlfn.FORECAST.ETS(A43,$B$2:$B$37,$A$2:$A$37,1,1)</f>
        <v>10750.443922554159</v>
      </c>
      <c r="D43" s="4">
        <f>C43-_xlfn.FORECAST.ETS.CONFINT(A43,$B$2:$B$37,$A$2:$A$37,0.95,1,1)</f>
        <v>9469.7864180569632</v>
      </c>
      <c r="E43" s="4">
        <f>C43+_xlfn.FORECAST.ETS.CONFINT(A43,$B$2:$B$37,$A$2:$A$37,0.95,1,1)</f>
        <v>12031.101427051355</v>
      </c>
    </row>
    <row r="44" spans="1:5" x14ac:dyDescent="0.25">
      <c r="A44" s="2">
        <v>41275</v>
      </c>
      <c r="C44" s="3">
        <f>_xlfn.FORECAST.ETS(A44,$B$2:$B$37,$A$2:$A$37,1,1)</f>
        <v>10503.157006912828</v>
      </c>
      <c r="D44" s="4">
        <f>C44-_xlfn.FORECAST.ETS.CONFINT(A44,$B$2:$B$37,$A$2:$A$37,0.95,1,1)</f>
        <v>9136.0550226658434</v>
      </c>
      <c r="E44" s="4">
        <f>C44+_xlfn.FORECAST.ETS.CONFINT(A44,$B$2:$B$37,$A$2:$A$37,0.95,1,1)</f>
        <v>11870.258991159813</v>
      </c>
    </row>
    <row r="45" spans="1:5" x14ac:dyDescent="0.25">
      <c r="A45" s="2">
        <v>41306</v>
      </c>
      <c r="C45" s="3">
        <f>_xlfn.FORECAST.ETS(A45,$B$2:$B$37,$A$2:$A$37,1,1)</f>
        <v>10502.283124901589</v>
      </c>
      <c r="D45" s="4">
        <f>C45-_xlfn.FORECAST.ETS.CONFINT(A45,$B$2:$B$37,$A$2:$A$37,0.95,1,1)</f>
        <v>9053.6516810316352</v>
      </c>
      <c r="E45" s="4">
        <f>C45+_xlfn.FORECAST.ETS.CONFINT(A45,$B$2:$B$37,$A$2:$A$37,0.95,1,1)</f>
        <v>11950.914568771543</v>
      </c>
    </row>
    <row r="46" spans="1:5" x14ac:dyDescent="0.25">
      <c r="A46" s="2">
        <v>41334</v>
      </c>
      <c r="C46" s="3">
        <f>_xlfn.FORECAST.ETS(A46,$B$2:$B$37,$A$2:$A$37,1,1)</f>
        <v>10618.889439540684</v>
      </c>
      <c r="D46" s="4">
        <f>C46-_xlfn.FORECAST.ETS.CONFINT(A46,$B$2:$B$37,$A$2:$A$37,0.95,1,1)</f>
        <v>9092.8552557752409</v>
      </c>
      <c r="E46" s="4">
        <f>C46+_xlfn.FORECAST.ETS.CONFINT(A46,$B$2:$B$37,$A$2:$A$37,0.95,1,1)</f>
        <v>12144.923623306127</v>
      </c>
    </row>
    <row r="47" spans="1:5" x14ac:dyDescent="0.25">
      <c r="A47" s="2">
        <v>41365</v>
      </c>
      <c r="C47" s="3">
        <f>_xlfn.FORECAST.ETS(A47,$B$2:$B$37,$A$2:$A$37,1,1)</f>
        <v>9809.1992944339509</v>
      </c>
      <c r="D47" s="4">
        <f>C47-_xlfn.FORECAST.ETS.CONFINT(A47,$B$2:$B$37,$A$2:$A$37,0.95,1,1)</f>
        <v>8209.289716809848</v>
      </c>
      <c r="E47" s="4">
        <f>C47+_xlfn.FORECAST.ETS.CONFINT(A47,$B$2:$B$37,$A$2:$A$37,0.95,1,1)</f>
        <v>11409.108872058054</v>
      </c>
    </row>
    <row r="48" spans="1:5" x14ac:dyDescent="0.25">
      <c r="A48" s="2">
        <v>41395</v>
      </c>
      <c r="C48" s="3">
        <f>_xlfn.FORECAST.ETS(A48,$B$2:$B$37,$A$2:$A$37,1,1)</f>
        <v>9640.4997538959869</v>
      </c>
      <c r="D48" s="4">
        <f>C48-_xlfn.FORECAST.ETS.CONFINT(A48,$B$2:$B$37,$A$2:$A$37,0.95,1,1)</f>
        <v>7969.7738483350749</v>
      </c>
      <c r="E48" s="4">
        <f>C48+_xlfn.FORECAST.ETS.CONFINT(A48,$B$2:$B$37,$A$2:$A$37,0.95,1,1)</f>
        <v>11311.225659456899</v>
      </c>
    </row>
    <row r="49" spans="1:5" x14ac:dyDescent="0.25">
      <c r="A49" s="2">
        <v>41426</v>
      </c>
      <c r="C49" s="3">
        <f>_xlfn.FORECAST.ETS(A49,$B$2:$B$37,$A$2:$A$37,1,1)</f>
        <v>9622.4238665829344</v>
      </c>
      <c r="D49" s="4">
        <f>C49-_xlfn.FORECAST.ETS.CONFINT(A49,$B$2:$B$37,$A$2:$A$37,0.95,1,1)</f>
        <v>7883.5666192727385</v>
      </c>
      <c r="E49" s="4">
        <f>C49+_xlfn.FORECAST.ETS.CONFINT(A49,$B$2:$B$37,$A$2:$A$37,0.95,1,1)</f>
        <v>11361.28111389313</v>
      </c>
    </row>
    <row r="50" spans="1:5" x14ac:dyDescent="0.25">
      <c r="A50" s="2">
        <v>41456</v>
      </c>
      <c r="C50" s="3">
        <f>_xlfn.FORECAST.ETS(A50,$B$2:$B$37,$A$2:$A$37,1,1)</f>
        <v>9733.4757939914471</v>
      </c>
      <c r="D50" s="4">
        <f>C50-_xlfn.FORECAST.ETS.CONFINT(A50,$B$2:$B$37,$A$2:$A$37,0.95,1,1)</f>
        <v>7893.6131632535171</v>
      </c>
      <c r="E50" s="4">
        <f>C50+_xlfn.FORECAST.ETS.CONFINT(A50,$B$2:$B$37,$A$2:$A$37,0.95,1,1)</f>
        <v>11573.338424729376</v>
      </c>
    </row>
    <row r="51" spans="1:5" x14ac:dyDescent="0.25">
      <c r="A51" s="2">
        <v>41487</v>
      </c>
      <c r="C51" s="3">
        <f>_xlfn.FORECAST.ETS(A51,$B$2:$B$37,$A$2:$A$37,1,1)</f>
        <v>10374.08781242998</v>
      </c>
      <c r="D51" s="4">
        <f>C51-_xlfn.FORECAST.ETS.CONFINT(A51,$B$2:$B$37,$A$2:$A$37,0.95,1,1)</f>
        <v>8471.7820614537704</v>
      </c>
      <c r="E51" s="4">
        <f>C51+_xlfn.FORECAST.ETS.CONFINT(A51,$B$2:$B$37,$A$2:$A$37,0.95,1,1)</f>
        <v>12276.393563406189</v>
      </c>
    </row>
    <row r="52" spans="1:5" x14ac:dyDescent="0.25">
      <c r="A52" s="2">
        <v>41518</v>
      </c>
      <c r="C52" s="3">
        <f>_xlfn.FORECAST.ETS(A52,$B$2:$B$37,$A$2:$A$37,1,1)</f>
        <v>10700.001891283366</v>
      </c>
      <c r="D52" s="4">
        <f>C52-_xlfn.FORECAST.ETS.CONFINT(A52,$B$2:$B$37,$A$2:$A$37,0.95,1,1)</f>
        <v>8737.0632892030662</v>
      </c>
      <c r="E52" s="4">
        <f>C52+_xlfn.FORECAST.ETS.CONFINT(A52,$B$2:$B$37,$A$2:$A$37,0.95,1,1)</f>
        <v>12662.940493363665</v>
      </c>
    </row>
    <row r="53" spans="1:5" x14ac:dyDescent="0.25">
      <c r="A53" s="2">
        <v>41548</v>
      </c>
      <c r="C53" s="3">
        <f>_xlfn.FORECAST.ETS(A53,$B$2:$B$37,$A$2:$A$37,1,1)</f>
        <v>11554.030581168701</v>
      </c>
      <c r="D53" s="4">
        <f>C53-_xlfn.FORECAST.ETS.CONFINT(A53,$B$2:$B$37,$A$2:$A$37,0.95,1,1)</f>
        <v>9532.1062829589846</v>
      </c>
      <c r="E53" s="4">
        <f>C53+_xlfn.FORECAST.ETS.CONFINT(A53,$B$2:$B$37,$A$2:$A$37,0.95,1,1)</f>
        <v>13575.954879378418</v>
      </c>
    </row>
    <row r="54" spans="1:5" x14ac:dyDescent="0.25">
      <c r="A54" s="2">
        <v>41579</v>
      </c>
      <c r="C54" s="3">
        <f>_xlfn.FORECAST.ETS(A54,$B$2:$B$37,$A$2:$A$37,1,1)</f>
        <v>12528.551409457195</v>
      </c>
      <c r="D54" s="4">
        <f>C54-_xlfn.FORECAST.ETS.CONFINT(A54,$B$2:$B$37,$A$2:$A$37,0.95,1,1)</f>
        <v>10449.14814930192</v>
      </c>
      <c r="E54" s="4">
        <f>C54+_xlfn.FORECAST.ETS.CONFINT(A54,$B$2:$B$37,$A$2:$A$37,0.95,1,1)</f>
        <v>14607.954669612471</v>
      </c>
    </row>
    <row r="55" spans="1:5" x14ac:dyDescent="0.25">
      <c r="A55" s="2">
        <v>41609</v>
      </c>
      <c r="C55" s="3">
        <f>_xlfn.FORECAST.ETS(A55,$B$2:$B$37,$A$2:$A$37,1,1)</f>
        <v>12605.867789137093</v>
      </c>
      <c r="D55" s="4">
        <f>C55-_xlfn.FORECAST.ETS.CONFINT(A55,$B$2:$B$37,$A$2:$A$37,0.95,1,1)</f>
        <v>10470.370395277032</v>
      </c>
      <c r="E55" s="4">
        <f>C55+_xlfn.FORECAST.ETS.CONFINT(A55,$B$2:$B$37,$A$2:$A$37,0.95,1,1)</f>
        <v>14741.365182997155</v>
      </c>
    </row>
    <row r="56" spans="1:5" x14ac:dyDescent="0.25">
      <c r="A56" s="2">
        <v>41640</v>
      </c>
      <c r="C56" s="3">
        <f>_xlfn.FORECAST.ETS(A56,$B$2:$B$37,$A$2:$A$37,1,1)</f>
        <v>12358.580873495765</v>
      </c>
      <c r="D56" s="4">
        <f>C56-_xlfn.FORECAST.ETS.CONFINT(A56,$B$2:$B$37,$A$2:$A$37,0.95,1,1)</f>
        <v>10168.267543879976</v>
      </c>
      <c r="E56" s="4">
        <f>C56+_xlfn.FORECAST.ETS.CONFINT(A56,$B$2:$B$37,$A$2:$A$37,0.95,1,1)</f>
        <v>14548.894203111553</v>
      </c>
    </row>
    <row r="57" spans="1:5" x14ac:dyDescent="0.25">
      <c r="A57" s="2">
        <v>41671</v>
      </c>
      <c r="C57" s="3">
        <f>_xlfn.FORECAST.ETS(A57,$B$2:$B$37,$A$2:$A$37,1,1)</f>
        <v>12357.706991484523</v>
      </c>
      <c r="D57" s="4">
        <f>C57-_xlfn.FORECAST.ETS.CONFINT(A57,$B$2:$B$37,$A$2:$A$37,0.95,1,1)</f>
        <v>10113.762023763971</v>
      </c>
      <c r="E57" s="4">
        <f>C57+_xlfn.FORECAST.ETS.CONFINT(A57,$B$2:$B$37,$A$2:$A$37,0.95,1,1)</f>
        <v>14601.651959205075</v>
      </c>
    </row>
    <row r="58" spans="1:5" x14ac:dyDescent="0.25">
      <c r="A58" s="2">
        <v>41699</v>
      </c>
      <c r="C58" s="3">
        <f>_xlfn.FORECAST.ETS(A58,$B$2:$B$37,$A$2:$A$37,1,1)</f>
        <v>12474.31330612362</v>
      </c>
      <c r="D58" s="4">
        <f>C58-_xlfn.FORECAST.ETS.CONFINT(A58,$B$2:$B$37,$A$2:$A$37,0.95,1,1)</f>
        <v>10177.837802299109</v>
      </c>
      <c r="E58" s="4">
        <f>C58+_xlfn.FORECAST.ETS.CONFINT(A58,$B$2:$B$37,$A$2:$A$37,0.95,1,1)</f>
        <v>14770.788809948132</v>
      </c>
    </row>
    <row r="59" spans="1:5" x14ac:dyDescent="0.25">
      <c r="A59" s="2">
        <v>41730</v>
      </c>
      <c r="C59" s="3">
        <f>_xlfn.FORECAST.ETS(A59,$B$2:$B$37,$A$2:$A$37,1,1)</f>
        <v>11664.623161016885</v>
      </c>
      <c r="D59" s="4">
        <f>C59-_xlfn.FORECAST.ETS.CONFINT(A59,$B$2:$B$37,$A$2:$A$37,0.95,1,1)</f>
        <v>9316.6441027412147</v>
      </c>
      <c r="E59" s="4">
        <f>C59+_xlfn.FORECAST.ETS.CONFINT(A59,$B$2:$B$37,$A$2:$A$37,0.95,1,1)</f>
        <v>14012.602219292556</v>
      </c>
    </row>
    <row r="60" spans="1:5" x14ac:dyDescent="0.25">
      <c r="A60" s="2">
        <v>41760</v>
      </c>
      <c r="C60" s="3">
        <f>_xlfn.FORECAST.ETS(A60,$B$2:$B$37,$A$2:$A$37,1,1)</f>
        <v>11495.923620478921</v>
      </c>
      <c r="D60" s="4">
        <f>C60-_xlfn.FORECAST.ETS.CONFINT(A60,$B$2:$B$37,$A$2:$A$37,0.95,1,1)</f>
        <v>9097.4016203402643</v>
      </c>
      <c r="E60" s="4">
        <f>C60+_xlfn.FORECAST.ETS.CONFINT(A60,$B$2:$B$37,$A$2:$A$37,0.95,1,1)</f>
        <v>13894.445620617578</v>
      </c>
    </row>
    <row r="61" spans="1:5" x14ac:dyDescent="0.25">
      <c r="A61" s="2">
        <v>41791</v>
      </c>
      <c r="C61" s="3">
        <f>_xlfn.FORECAST.ETS(A61,$B$2:$B$37,$A$2:$A$37,1,1)</f>
        <v>11477.847733165871</v>
      </c>
      <c r="D61" s="4">
        <f>C61-_xlfn.FORECAST.ETS.CONFINT(A61,$B$2:$B$37,$A$2:$A$37,0.95,1,1)</f>
        <v>9029.6837001616077</v>
      </c>
      <c r="E61" s="4">
        <f>C61+_xlfn.FORECAST.ETS.CONFINT(A61,$B$2:$B$37,$A$2:$A$37,0.95,1,1)</f>
        <v>13926.011766170133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7717-6BD5-4619-9F1C-E2CECE31251C}">
  <dimension ref="A1:F43"/>
  <sheetViews>
    <sheetView zoomScale="85" zoomScaleNormal="85" workbookViewId="0">
      <pane ySplit="1" topLeftCell="A23" activePane="bottomLeft" state="frozen"/>
      <selection pane="bottomLeft" activeCell="A37" sqref="A1:F37"/>
    </sheetView>
  </sheetViews>
  <sheetFormatPr defaultRowHeight="15" x14ac:dyDescent="0.25"/>
  <cols>
    <col min="4" max="4" width="14.5703125" bestFit="1" customWidth="1"/>
    <col min="5" max="5" width="18.28515625" bestFit="1" customWidth="1"/>
    <col min="6" max="6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39995</v>
      </c>
      <c r="B2">
        <v>1</v>
      </c>
      <c r="C2">
        <v>3303</v>
      </c>
    </row>
    <row r="3" spans="1:6" x14ac:dyDescent="0.25">
      <c r="A3" s="1">
        <v>40026</v>
      </c>
      <c r="B3">
        <v>2</v>
      </c>
      <c r="C3">
        <v>3360</v>
      </c>
      <c r="D3">
        <v>3303</v>
      </c>
      <c r="E3">
        <v>3303</v>
      </c>
      <c r="F3">
        <v>3303</v>
      </c>
    </row>
    <row r="4" spans="1:6" x14ac:dyDescent="0.25">
      <c r="A4" s="1">
        <v>40057</v>
      </c>
      <c r="B4">
        <v>3</v>
      </c>
      <c r="C4">
        <v>3828</v>
      </c>
      <c r="D4">
        <f>ROUND((0.4*C3+(1-0.4)*D3),0)</f>
        <v>3326</v>
      </c>
      <c r="E4">
        <f>ROUND((0.2*C3+(1-0.2)*E3),0)</f>
        <v>3314</v>
      </c>
      <c r="F4">
        <f>ROUND((0.9*C3+(1-0.9)*F3),0)</f>
        <v>3354</v>
      </c>
    </row>
    <row r="5" spans="1:6" x14ac:dyDescent="0.25">
      <c r="A5" s="1">
        <v>40087</v>
      </c>
      <c r="B5">
        <v>4</v>
      </c>
      <c r="C5">
        <v>4257</v>
      </c>
      <c r="D5">
        <f t="shared" ref="D5:D37" si="0">ROUND((0.4*C4+(1-0.4)*D4),0)</f>
        <v>3527</v>
      </c>
      <c r="E5">
        <f t="shared" ref="E5:E37" si="1">ROUND((0.2*C4+(1-0.2)*E4),0)</f>
        <v>3417</v>
      </c>
      <c r="F5">
        <f t="shared" ref="F5:F37" si="2">ROUND((0.9*C4+(1-0.9)*F4),0)</f>
        <v>3781</v>
      </c>
    </row>
    <row r="6" spans="1:6" x14ac:dyDescent="0.25">
      <c r="A6" s="1">
        <v>40118</v>
      </c>
      <c r="B6">
        <v>5</v>
      </c>
      <c r="C6">
        <v>5508</v>
      </c>
      <c r="D6">
        <f t="shared" si="0"/>
        <v>3819</v>
      </c>
      <c r="E6">
        <f t="shared" si="1"/>
        <v>3585</v>
      </c>
      <c r="F6">
        <f t="shared" si="2"/>
        <v>4209</v>
      </c>
    </row>
    <row r="7" spans="1:6" x14ac:dyDescent="0.25">
      <c r="A7" s="1">
        <v>40148</v>
      </c>
      <c r="B7">
        <v>6</v>
      </c>
      <c r="C7">
        <v>5205</v>
      </c>
      <c r="D7">
        <f t="shared" si="0"/>
        <v>4495</v>
      </c>
      <c r="E7">
        <f t="shared" si="1"/>
        <v>3970</v>
      </c>
      <c r="F7">
        <f t="shared" si="2"/>
        <v>5378</v>
      </c>
    </row>
    <row r="8" spans="1:6" x14ac:dyDescent="0.25">
      <c r="A8" s="1">
        <v>40179</v>
      </c>
      <c r="B8">
        <v>7</v>
      </c>
      <c r="C8">
        <v>5190</v>
      </c>
      <c r="D8">
        <f t="shared" si="0"/>
        <v>4779</v>
      </c>
      <c r="E8">
        <f t="shared" si="1"/>
        <v>4217</v>
      </c>
      <c r="F8">
        <f t="shared" si="2"/>
        <v>5222</v>
      </c>
    </row>
    <row r="9" spans="1:6" x14ac:dyDescent="0.25">
      <c r="A9" s="1">
        <v>40210</v>
      </c>
      <c r="B9">
        <v>8</v>
      </c>
      <c r="C9">
        <v>5058</v>
      </c>
      <c r="D9">
        <f t="shared" si="0"/>
        <v>4943</v>
      </c>
      <c r="E9">
        <f t="shared" si="1"/>
        <v>4412</v>
      </c>
      <c r="F9">
        <f t="shared" si="2"/>
        <v>5193</v>
      </c>
    </row>
    <row r="10" spans="1:6" x14ac:dyDescent="0.25">
      <c r="A10" s="1">
        <v>40238</v>
      </c>
      <c r="B10">
        <v>9</v>
      </c>
      <c r="C10">
        <v>5307</v>
      </c>
      <c r="D10">
        <f t="shared" si="0"/>
        <v>4989</v>
      </c>
      <c r="E10">
        <f t="shared" si="1"/>
        <v>4541</v>
      </c>
      <c r="F10">
        <f t="shared" si="2"/>
        <v>5072</v>
      </c>
    </row>
    <row r="11" spans="1:6" x14ac:dyDescent="0.25">
      <c r="A11" s="1">
        <v>40269</v>
      </c>
      <c r="B11">
        <v>10</v>
      </c>
      <c r="C11">
        <v>4563</v>
      </c>
      <c r="D11">
        <f t="shared" si="0"/>
        <v>5116</v>
      </c>
      <c r="E11">
        <f t="shared" si="1"/>
        <v>4694</v>
      </c>
      <c r="F11">
        <f t="shared" si="2"/>
        <v>5284</v>
      </c>
    </row>
    <row r="12" spans="1:6" x14ac:dyDescent="0.25">
      <c r="A12" s="1">
        <v>40299</v>
      </c>
      <c r="B12">
        <v>11</v>
      </c>
      <c r="C12">
        <v>4512</v>
      </c>
      <c r="D12">
        <f t="shared" si="0"/>
        <v>4895</v>
      </c>
      <c r="E12">
        <f t="shared" si="1"/>
        <v>4668</v>
      </c>
      <c r="F12">
        <f t="shared" si="2"/>
        <v>4635</v>
      </c>
    </row>
    <row r="13" spans="1:6" x14ac:dyDescent="0.25">
      <c r="A13" s="1">
        <v>40330</v>
      </c>
      <c r="B13">
        <v>12</v>
      </c>
      <c r="C13">
        <v>4434</v>
      </c>
      <c r="D13">
        <f t="shared" si="0"/>
        <v>4742</v>
      </c>
      <c r="E13">
        <f t="shared" si="1"/>
        <v>4637</v>
      </c>
      <c r="F13">
        <f t="shared" si="2"/>
        <v>4524</v>
      </c>
    </row>
    <row r="14" spans="1:6" x14ac:dyDescent="0.25">
      <c r="A14" s="1">
        <v>40360</v>
      </c>
      <c r="B14">
        <v>13</v>
      </c>
      <c r="C14">
        <v>4440</v>
      </c>
      <c r="D14">
        <f t="shared" si="0"/>
        <v>4619</v>
      </c>
      <c r="E14">
        <f t="shared" si="1"/>
        <v>4596</v>
      </c>
      <c r="F14">
        <f t="shared" si="2"/>
        <v>4443</v>
      </c>
    </row>
    <row r="15" spans="1:6" x14ac:dyDescent="0.25">
      <c r="A15" s="1">
        <v>40391</v>
      </c>
      <c r="B15">
        <v>14</v>
      </c>
      <c r="C15">
        <v>5178</v>
      </c>
      <c r="D15">
        <f t="shared" si="0"/>
        <v>4547</v>
      </c>
      <c r="E15">
        <f t="shared" si="1"/>
        <v>4565</v>
      </c>
      <c r="F15">
        <f t="shared" si="2"/>
        <v>4440</v>
      </c>
    </row>
    <row r="16" spans="1:6" x14ac:dyDescent="0.25">
      <c r="A16" s="1">
        <v>40422</v>
      </c>
      <c r="B16">
        <v>15</v>
      </c>
      <c r="C16">
        <v>5277</v>
      </c>
      <c r="D16">
        <f t="shared" si="0"/>
        <v>4799</v>
      </c>
      <c r="E16">
        <f t="shared" si="1"/>
        <v>4688</v>
      </c>
      <c r="F16">
        <f t="shared" si="2"/>
        <v>5104</v>
      </c>
    </row>
    <row r="17" spans="1:6" x14ac:dyDescent="0.25">
      <c r="A17" s="1">
        <v>40452</v>
      </c>
      <c r="B17">
        <v>16</v>
      </c>
      <c r="C17">
        <v>6411</v>
      </c>
      <c r="D17">
        <f t="shared" si="0"/>
        <v>4990</v>
      </c>
      <c r="E17">
        <f t="shared" si="1"/>
        <v>4806</v>
      </c>
      <c r="F17">
        <f t="shared" si="2"/>
        <v>5260</v>
      </c>
    </row>
    <row r="18" spans="1:6" x14ac:dyDescent="0.25">
      <c r="A18" s="1">
        <v>40483</v>
      </c>
      <c r="B18">
        <v>17</v>
      </c>
      <c r="C18">
        <v>7308</v>
      </c>
      <c r="D18">
        <f t="shared" si="0"/>
        <v>5558</v>
      </c>
      <c r="E18">
        <f t="shared" si="1"/>
        <v>5127</v>
      </c>
      <c r="F18">
        <f t="shared" si="2"/>
        <v>6296</v>
      </c>
    </row>
    <row r="19" spans="1:6" x14ac:dyDescent="0.25">
      <c r="A19" s="1">
        <v>40513</v>
      </c>
      <c r="B19">
        <v>18</v>
      </c>
      <c r="C19">
        <v>7275</v>
      </c>
      <c r="D19">
        <f t="shared" si="0"/>
        <v>6258</v>
      </c>
      <c r="E19">
        <f t="shared" si="1"/>
        <v>5563</v>
      </c>
      <c r="F19">
        <f t="shared" si="2"/>
        <v>7207</v>
      </c>
    </row>
    <row r="20" spans="1:6" x14ac:dyDescent="0.25">
      <c r="A20" s="1">
        <v>40544</v>
      </c>
      <c r="B20">
        <v>19</v>
      </c>
      <c r="C20">
        <v>7065</v>
      </c>
      <c r="D20">
        <f t="shared" si="0"/>
        <v>6665</v>
      </c>
      <c r="E20">
        <f t="shared" si="1"/>
        <v>5905</v>
      </c>
      <c r="F20">
        <f t="shared" si="2"/>
        <v>7268</v>
      </c>
    </row>
    <row r="21" spans="1:6" x14ac:dyDescent="0.25">
      <c r="A21" s="1">
        <v>40575</v>
      </c>
      <c r="B21">
        <v>20</v>
      </c>
      <c r="C21">
        <v>7497</v>
      </c>
      <c r="D21">
        <f t="shared" si="0"/>
        <v>6825</v>
      </c>
      <c r="E21">
        <f t="shared" si="1"/>
        <v>6137</v>
      </c>
      <c r="F21">
        <f t="shared" si="2"/>
        <v>7085</v>
      </c>
    </row>
    <row r="22" spans="1:6" x14ac:dyDescent="0.25">
      <c r="A22" s="1">
        <v>40603</v>
      </c>
      <c r="B22">
        <v>21</v>
      </c>
      <c r="C22">
        <v>7326</v>
      </c>
      <c r="D22">
        <f t="shared" si="0"/>
        <v>7094</v>
      </c>
      <c r="E22">
        <f t="shared" si="1"/>
        <v>6409</v>
      </c>
      <c r="F22">
        <f t="shared" si="2"/>
        <v>7456</v>
      </c>
    </row>
    <row r="23" spans="1:6" x14ac:dyDescent="0.25">
      <c r="A23" s="1">
        <v>40634</v>
      </c>
      <c r="B23">
        <v>22</v>
      </c>
      <c r="C23">
        <v>6207</v>
      </c>
      <c r="D23">
        <f t="shared" si="0"/>
        <v>7187</v>
      </c>
      <c r="E23">
        <f t="shared" si="1"/>
        <v>6592</v>
      </c>
      <c r="F23">
        <f t="shared" si="2"/>
        <v>7339</v>
      </c>
    </row>
    <row r="24" spans="1:6" x14ac:dyDescent="0.25">
      <c r="A24" s="1">
        <v>40664</v>
      </c>
      <c r="B24">
        <v>23</v>
      </c>
      <c r="C24">
        <v>5976</v>
      </c>
      <c r="D24">
        <f t="shared" si="0"/>
        <v>6795</v>
      </c>
      <c r="E24">
        <f t="shared" si="1"/>
        <v>6515</v>
      </c>
      <c r="F24">
        <f t="shared" si="2"/>
        <v>6320</v>
      </c>
    </row>
    <row r="25" spans="1:6" x14ac:dyDescent="0.25">
      <c r="A25" s="1">
        <v>40695</v>
      </c>
      <c r="B25">
        <v>24</v>
      </c>
      <c r="C25">
        <v>5874</v>
      </c>
      <c r="D25">
        <f t="shared" si="0"/>
        <v>6467</v>
      </c>
      <c r="E25">
        <f t="shared" si="1"/>
        <v>6407</v>
      </c>
      <c r="F25">
        <f t="shared" si="2"/>
        <v>6010</v>
      </c>
    </row>
    <row r="26" spans="1:6" x14ac:dyDescent="0.25">
      <c r="A26" s="1">
        <v>40725</v>
      </c>
      <c r="B26">
        <v>25</v>
      </c>
      <c r="C26">
        <v>5970</v>
      </c>
      <c r="D26">
        <f t="shared" si="0"/>
        <v>6230</v>
      </c>
      <c r="E26">
        <f t="shared" si="1"/>
        <v>6300</v>
      </c>
      <c r="F26">
        <f t="shared" si="2"/>
        <v>5888</v>
      </c>
    </row>
    <row r="27" spans="1:6" x14ac:dyDescent="0.25">
      <c r="A27" s="1">
        <v>40756</v>
      </c>
      <c r="B27">
        <v>26</v>
      </c>
      <c r="C27">
        <v>6666</v>
      </c>
      <c r="D27">
        <f t="shared" si="0"/>
        <v>6126</v>
      </c>
      <c r="E27">
        <f t="shared" si="1"/>
        <v>6234</v>
      </c>
      <c r="F27">
        <f t="shared" si="2"/>
        <v>5962</v>
      </c>
    </row>
    <row r="28" spans="1:6" x14ac:dyDescent="0.25">
      <c r="A28" s="1">
        <v>40787</v>
      </c>
      <c r="B28">
        <v>27</v>
      </c>
      <c r="C28">
        <v>7575</v>
      </c>
      <c r="D28">
        <f t="shared" si="0"/>
        <v>6342</v>
      </c>
      <c r="E28">
        <f t="shared" si="1"/>
        <v>6320</v>
      </c>
      <c r="F28">
        <f t="shared" si="2"/>
        <v>6596</v>
      </c>
    </row>
    <row r="29" spans="1:6" x14ac:dyDescent="0.25">
      <c r="A29" s="1">
        <v>40817</v>
      </c>
      <c r="B29">
        <v>28</v>
      </c>
      <c r="C29">
        <v>8367</v>
      </c>
      <c r="D29">
        <f t="shared" si="0"/>
        <v>6835</v>
      </c>
      <c r="E29">
        <f t="shared" si="1"/>
        <v>6571</v>
      </c>
      <c r="F29">
        <f t="shared" si="2"/>
        <v>7477</v>
      </c>
    </row>
    <row r="30" spans="1:6" x14ac:dyDescent="0.25">
      <c r="A30" s="1">
        <v>40848</v>
      </c>
      <c r="B30">
        <v>29</v>
      </c>
      <c r="C30">
        <v>9051</v>
      </c>
      <c r="D30">
        <f t="shared" si="0"/>
        <v>7448</v>
      </c>
      <c r="E30">
        <f t="shared" si="1"/>
        <v>6930</v>
      </c>
      <c r="F30">
        <f t="shared" si="2"/>
        <v>8278</v>
      </c>
    </row>
    <row r="31" spans="1:6" x14ac:dyDescent="0.25">
      <c r="A31" s="1">
        <v>40878</v>
      </c>
      <c r="B31">
        <v>30</v>
      </c>
      <c r="C31">
        <v>9696</v>
      </c>
      <c r="D31">
        <f t="shared" si="0"/>
        <v>8089</v>
      </c>
      <c r="E31">
        <f t="shared" si="1"/>
        <v>7354</v>
      </c>
      <c r="F31">
        <f t="shared" si="2"/>
        <v>8974</v>
      </c>
    </row>
    <row r="32" spans="1:6" x14ac:dyDescent="0.25">
      <c r="A32" s="1">
        <v>40909</v>
      </c>
      <c r="B32">
        <v>31</v>
      </c>
      <c r="C32">
        <v>9594</v>
      </c>
      <c r="D32">
        <f t="shared" si="0"/>
        <v>8732</v>
      </c>
      <c r="E32">
        <f t="shared" si="1"/>
        <v>7822</v>
      </c>
      <c r="F32">
        <f t="shared" si="2"/>
        <v>9624</v>
      </c>
    </row>
    <row r="33" spans="1:6" x14ac:dyDescent="0.25">
      <c r="A33" s="1">
        <v>40940</v>
      </c>
      <c r="B33">
        <v>32</v>
      </c>
      <c r="C33">
        <v>9084</v>
      </c>
      <c r="D33">
        <f t="shared" si="0"/>
        <v>9077</v>
      </c>
      <c r="E33">
        <f t="shared" si="1"/>
        <v>8176</v>
      </c>
      <c r="F33">
        <f t="shared" si="2"/>
        <v>9597</v>
      </c>
    </row>
    <row r="34" spans="1:6" x14ac:dyDescent="0.25">
      <c r="A34" s="1">
        <v>40969</v>
      </c>
      <c r="B34">
        <v>33</v>
      </c>
      <c r="C34">
        <v>8955</v>
      </c>
      <c r="D34">
        <f t="shared" si="0"/>
        <v>9080</v>
      </c>
      <c r="E34">
        <f t="shared" si="1"/>
        <v>8358</v>
      </c>
      <c r="F34">
        <f t="shared" si="2"/>
        <v>9135</v>
      </c>
    </row>
    <row r="35" spans="1:6" x14ac:dyDescent="0.25">
      <c r="A35" s="1">
        <v>41000</v>
      </c>
      <c r="B35">
        <v>34</v>
      </c>
      <c r="C35">
        <v>8235</v>
      </c>
      <c r="D35">
        <f t="shared" si="0"/>
        <v>9030</v>
      </c>
      <c r="E35">
        <f t="shared" si="1"/>
        <v>8477</v>
      </c>
      <c r="F35">
        <f t="shared" si="2"/>
        <v>8973</v>
      </c>
    </row>
    <row r="36" spans="1:6" x14ac:dyDescent="0.25">
      <c r="A36" s="1">
        <v>41030</v>
      </c>
      <c r="B36">
        <v>35</v>
      </c>
      <c r="C36">
        <v>8055</v>
      </c>
      <c r="D36">
        <f t="shared" si="0"/>
        <v>8712</v>
      </c>
      <c r="E36">
        <f t="shared" si="1"/>
        <v>8429</v>
      </c>
      <c r="F36">
        <f t="shared" si="2"/>
        <v>8309</v>
      </c>
    </row>
    <row r="37" spans="1:6" x14ac:dyDescent="0.25">
      <c r="A37" s="1">
        <v>41061</v>
      </c>
      <c r="B37">
        <v>36</v>
      </c>
      <c r="C37">
        <v>7767</v>
      </c>
      <c r="D37">
        <f t="shared" si="0"/>
        <v>8449</v>
      </c>
      <c r="E37">
        <f t="shared" si="1"/>
        <v>8354</v>
      </c>
      <c r="F37">
        <f t="shared" si="2"/>
        <v>8080</v>
      </c>
    </row>
    <row r="38" spans="1:6" x14ac:dyDescent="0.25">
      <c r="A38" s="1"/>
    </row>
    <row r="39" spans="1:6" x14ac:dyDescent="0.25">
      <c r="A39" s="1"/>
    </row>
    <row r="40" spans="1:6" x14ac:dyDescent="0.25">
      <c r="A40" s="1"/>
    </row>
    <row r="41" spans="1:6" x14ac:dyDescent="0.25">
      <c r="A41" s="1"/>
    </row>
    <row r="42" spans="1:6" x14ac:dyDescent="0.25">
      <c r="A42" s="1"/>
    </row>
    <row r="43" spans="1:6" x14ac:dyDescent="0.25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FC8F-4DD5-453B-A3E2-C3F3668A9A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 Kanade</dc:creator>
  <cp:lastModifiedBy>Pranali Kanade</cp:lastModifiedBy>
  <dcterms:created xsi:type="dcterms:W3CDTF">2021-04-15T07:34:36Z</dcterms:created>
  <dcterms:modified xsi:type="dcterms:W3CDTF">2021-04-15T09:33:51Z</dcterms:modified>
</cp:coreProperties>
</file>