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Voltage 5_0" sheetId="2" state="visible" r:id="rId3"/>
    <sheet name="Voltage 2_9_2_3_Decimal Value" sheetId="3" state="visible" r:id="rId4"/>
    <sheet name="Divisor" sheetId="4" state="visible" r:id="rId5"/>
    <sheet name="Condition when lowest condition" sheetId="5" state="visible" r:id="rId6"/>
    <sheet name="Condition when Voltage 0.674 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<sst xmlns="http://schemas.openxmlformats.org/spreadsheetml/2006/main" count="699" uniqueCount="227">
  <si>
    <t xml:space="preserve">Live Value of AFT</t>
  </si>
  <si>
    <r>
      <rPr>
        <sz val="11"/>
        <color rgb="FF000000"/>
        <rFont val="Calibri"/>
        <family val="2"/>
        <charset val="1"/>
      </rPr>
      <t xml:space="preserve">                                </t>
    </r>
    <r>
      <rPr>
        <sz val="11"/>
        <color rgb="FFF5F5F5"/>
        <rFont val="Calibri"/>
        <family val="2"/>
        <charset val="1"/>
      </rPr>
      <t xml:space="preserve">  Calibration Values at AFT</t>
    </r>
  </si>
  <si>
    <t xml:space="preserve">Average 
Divisor Over 20</t>
  </si>
  <si>
    <t xml:space="preserve">AVDIVL_OVER20</t>
  </si>
  <si>
    <t xml:space="preserve">F2</t>
  </si>
  <si>
    <t xml:space="preserve">P1 at
 Calibration</t>
  </si>
  <si>
    <t xml:space="preserve">3A</t>
  </si>
  <si>
    <t xml:space="preserve">P1EMPTYL</t>
  </si>
  <si>
    <t xml:space="preserve">0xC7</t>
  </si>
  <si>
    <t xml:space="preserve">AVDIVH_OVER20</t>
  </si>
  <si>
    <t xml:space="preserve">A2</t>
  </si>
  <si>
    <t xml:space="preserve">3B</t>
  </si>
  <si>
    <t xml:space="preserve">P1EMPTYH</t>
  </si>
  <si>
    <t xml:space="preserve">0x39</t>
  </si>
  <si>
    <t xml:space="preserve">Final 
Divisor</t>
  </si>
  <si>
    <t xml:space="preserve">02C</t>
  </si>
  <si>
    <t xml:space="preserve">DIVUSEDL</t>
  </si>
  <si>
    <t xml:space="preserve">P2 at
 Calibration</t>
  </si>
  <si>
    <t xml:space="preserve">P2EMPTYL</t>
  </si>
  <si>
    <t xml:space="preserve">0xA1</t>
  </si>
  <si>
    <t xml:space="preserve">02D</t>
  </si>
  <si>
    <t xml:space="preserve">DIVUSEDH</t>
  </si>
  <si>
    <t xml:space="preserve">P2EMPTYH</t>
  </si>
  <si>
    <t xml:space="preserve">0x3A</t>
  </si>
  <si>
    <t xml:space="preserve">Live P1</t>
  </si>
  <si>
    <t xml:space="preserve">TMR1HP1</t>
  </si>
  <si>
    <t xml:space="preserve">P0 at
 Calibration</t>
  </si>
  <si>
    <t xml:space="preserve">P0EMPTYL</t>
  </si>
  <si>
    <t xml:space="preserve">0x1D</t>
  </si>
  <si>
    <t xml:space="preserve">TMR1UP1</t>
  </si>
  <si>
    <t xml:space="preserve">5E</t>
  </si>
  <si>
    <t xml:space="preserve">P0EMPTYH</t>
  </si>
  <si>
    <t xml:space="preserve">0x26</t>
  </si>
  <si>
    <t xml:space="preserve">Live P2</t>
  </si>
  <si>
    <t xml:space="preserve">TMR1HP2</t>
  </si>
  <si>
    <t xml:space="preserve">F9</t>
  </si>
  <si>
    <t xml:space="preserve">Constant 
1.4</t>
  </si>
  <si>
    <t xml:space="preserve">P1DFL</t>
  </si>
  <si>
    <t xml:space="preserve">0x66</t>
  </si>
  <si>
    <t xml:space="preserve">TMR1UP2</t>
  </si>
  <si>
    <t xml:space="preserve">4C</t>
  </si>
  <si>
    <t xml:space="preserve">P1DFH</t>
  </si>
  <si>
    <t xml:space="preserve">0x01</t>
  </si>
  <si>
    <t xml:space="preserve">Live P0</t>
  </si>
  <si>
    <t xml:space="preserve">TMR1HP0</t>
  </si>
  <si>
    <t xml:space="preserve">1E</t>
  </si>
  <si>
    <t xml:space="preserve">Constant 
1.05</t>
  </si>
  <si>
    <t xml:space="preserve">P2DFL</t>
  </si>
  <si>
    <t xml:space="preserve">0x0D</t>
  </si>
  <si>
    <t xml:space="preserve">TMR1UP0</t>
  </si>
  <si>
    <t xml:space="preserve">P2DFH</t>
  </si>
  <si>
    <t xml:space="preserve">Current level
 In Probe 1</t>
  </si>
  <si>
    <t xml:space="preserve">CALCP1L</t>
  </si>
  <si>
    <t xml:space="preserve">m at 
Calibration </t>
  </si>
  <si>
    <t xml:space="preserve">6A</t>
  </si>
  <si>
    <t xml:space="preserve">M12L</t>
  </si>
  <si>
    <t xml:space="preserve">0xEA</t>
  </si>
  <si>
    <t xml:space="preserve">CALCP1H</t>
  </si>
  <si>
    <t xml:space="preserve">6B</t>
  </si>
  <si>
    <t xml:space="preserve">M12H</t>
  </si>
  <si>
    <t xml:space="preserve">0x03</t>
  </si>
  <si>
    <t xml:space="preserve">Current level
 In Probe 2</t>
  </si>
  <si>
    <t xml:space="preserve">CALCP2L</t>
  </si>
  <si>
    <t xml:space="preserve">Divisor at 
Calibration </t>
  </si>
  <si>
    <t xml:space="preserve">DIVATCALL</t>
  </si>
  <si>
    <t xml:space="preserve">0x06</t>
  </si>
  <si>
    <t xml:space="preserve">CALCP2H</t>
  </si>
  <si>
    <t xml:space="preserve">DIVATCALH</t>
  </si>
  <si>
    <t xml:space="preserve">0xA3</t>
  </si>
  <si>
    <t xml:space="preserve">Current 
Divisor</t>
  </si>
  <si>
    <t xml:space="preserve">5A</t>
  </si>
  <si>
    <t xml:space="preserve">CURRDIVL</t>
  </si>
  <si>
    <t xml:space="preserve">F3</t>
  </si>
  <si>
    <t xml:space="preserve">Span at
Calibration </t>
  </si>
  <si>
    <t xml:space="preserve">02A</t>
  </si>
  <si>
    <t xml:space="preserve">P1SPANATCALL</t>
  </si>
  <si>
    <t xml:space="preserve">0x94</t>
  </si>
  <si>
    <t xml:space="preserve">CURRDIVH</t>
  </si>
  <si>
    <t xml:space="preserve">02B</t>
  </si>
  <si>
    <t xml:space="preserve">P1SPANATCALH</t>
  </si>
  <si>
    <t xml:space="preserve">Average 
Divisor</t>
  </si>
  <si>
    <t xml:space="preserve">5D</t>
  </si>
  <si>
    <t xml:space="preserve">AVDIVL</t>
  </si>
  <si>
    <t xml:space="preserve">P1dfL</t>
  </si>
  <si>
    <t xml:space="preserve">0x29</t>
  </si>
  <si>
    <t xml:space="preserve">5C</t>
  </si>
  <si>
    <t xml:space="preserve">AVDIVH</t>
  </si>
  <si>
    <t xml:space="preserve">NAVCOUNT</t>
  </si>
  <si>
    <t xml:space="preserve">0x02</t>
  </si>
  <si>
    <t xml:space="preserve">Average 
Divisor at 97 condition</t>
  </si>
  <si>
    <t xml:space="preserve">06E</t>
  </si>
  <si>
    <t xml:space="preserve">DIVATCAL97L	</t>
  </si>
  <si>
    <t xml:space="preserve">EE</t>
  </si>
  <si>
    <t xml:space="preserve">n_av</t>
  </si>
  <si>
    <t xml:space="preserve">0x90</t>
  </si>
  <si>
    <t xml:space="preserve">06F</t>
  </si>
  <si>
    <t xml:space="preserve">DIVATCAL97H</t>
  </si>
  <si>
    <t xml:space="preserve">9D</t>
  </si>
  <si>
    <t xml:space="preserve">PWM</t>
  </si>
  <si>
    <t xml:space="preserve">PWML</t>
  </si>
  <si>
    <t xml:space="preserve">FE</t>
  </si>
  <si>
    <t xml:space="preserve">PWMH</t>
  </si>
  <si>
    <t xml:space="preserve">0x00</t>
  </si>
  <si>
    <t xml:space="preserve">0xFF</t>
  </si>
  <si>
    <t xml:space="preserve">AVDIVL_OVER2</t>
  </si>
  <si>
    <t xml:space="preserve">0xC3</t>
  </si>
  <si>
    <t xml:space="preserve">0x56</t>
  </si>
  <si>
    <t xml:space="preserve">0x76</t>
  </si>
  <si>
    <t xml:space="preserve">0x5C</t>
  </si>
  <si>
    <t xml:space="preserve">0x09</t>
  </si>
  <si>
    <t xml:space="preserve">0x4A</t>
  </si>
  <si>
    <t xml:space="preserve">0x2E</t>
  </si>
  <si>
    <t xml:space="preserve">0xD4</t>
  </si>
  <si>
    <t xml:space="preserve">0x0E</t>
  </si>
  <si>
    <t xml:space="preserve">AVDIVH_OVER2</t>
  </si>
  <si>
    <t xml:space="preserve">0x28</t>
  </si>
  <si>
    <t xml:space="preserve">0x47</t>
  </si>
  <si>
    <t xml:space="preserve">0x6F</t>
  </si>
  <si>
    <t xml:space="preserve">0x7C</t>
  </si>
  <si>
    <t xml:space="preserve">0x86</t>
  </si>
  <si>
    <t xml:space="preserve">0x8D</t>
  </si>
  <si>
    <t xml:space="preserve">0x9F</t>
  </si>
  <si>
    <t xml:space="preserve">0xA0</t>
  </si>
  <si>
    <t xml:space="preserve">0xEE</t>
  </si>
  <si>
    <t xml:space="preserve">0x9D</t>
  </si>
  <si>
    <t xml:space="preserve">0x5B</t>
  </si>
  <si>
    <t xml:space="preserve">0x5D</t>
  </si>
  <si>
    <t xml:space="preserve">0x5E</t>
  </si>
  <si>
    <t xml:space="preserve">0xD1</t>
  </si>
  <si>
    <t xml:space="preserve">0xD2</t>
  </si>
  <si>
    <t xml:space="preserve">0x4C</t>
  </si>
  <si>
    <t xml:space="preserve">0x1A</t>
  </si>
  <si>
    <t xml:space="preserve">AARGB3</t>
  </si>
  <si>
    <t xml:space="preserve">0xB5</t>
  </si>
  <si>
    <t xml:space="preserve">0xAD</t>
  </si>
  <si>
    <t xml:space="preserve">0xA8</t>
  </si>
  <si>
    <t xml:space="preserve">0x9E</t>
  </si>
  <si>
    <t xml:space="preserve">0x64</t>
  </si>
  <si>
    <t xml:space="preserve">AARGB2</t>
  </si>
  <si>
    <t xml:space="preserve">0x99</t>
  </si>
  <si>
    <t xml:space="preserve">0x98</t>
  </si>
  <si>
    <t xml:space="preserve">0x9A</t>
  </si>
  <si>
    <t xml:space="preserve">0x24</t>
  </si>
  <si>
    <t xml:space="preserve">0x33</t>
  </si>
  <si>
    <t xml:space="preserve">0x34</t>
  </si>
  <si>
    <t xml:space="preserve">0x12</t>
  </si>
  <si>
    <t xml:space="preserve">DIVATCAL97L</t>
  </si>
  <si>
    <t xml:space="preserve">0xF0</t>
  </si>
  <si>
    <t xml:space="preserve">F0</t>
  </si>
  <si>
    <t xml:space="preserve">0xD0</t>
  </si>
  <si>
    <t xml:space="preserve">0xC0</t>
  </si>
  <si>
    <t xml:space="preserve">0x20</t>
  </si>
  <si>
    <t xml:space="preserve">0x60</t>
  </si>
  <si>
    <t xml:space="preserve">0x50</t>
  </si>
  <si>
    <t xml:space="preserve">Voltage 5v</t>
  </si>
  <si>
    <t xml:space="preserve">Voltage 0.454V</t>
  </si>
  <si>
    <t xml:space="preserve">Voltage 1.719v</t>
  </si>
  <si>
    <t xml:space="preserve">Voltage 2.923v</t>
  </si>
  <si>
    <t xml:space="preserve">0xDB</t>
  </si>
  <si>
    <t xml:space="preserve">live p1</t>
  </si>
  <si>
    <t xml:space="preserve">0x36</t>
  </si>
  <si>
    <t xml:space="preserve">0xAB</t>
  </si>
  <si>
    <t xml:space="preserve">live p2</t>
  </si>
  <si>
    <t xml:space="preserve">0x38</t>
  </si>
  <si>
    <t xml:space="preserve">0x1C</t>
  </si>
  <si>
    <t xml:space="preserve">live p0</t>
  </si>
  <si>
    <t xml:space="preserve">Pox</t>
  </si>
  <si>
    <t xml:space="preserve">If Pox values to be comes out to be negative than it will add in p1  n same with p2
If Pox values to be comes out to be positive than it will add in p1 n ame with p2</t>
  </si>
  <si>
    <t xml:space="preserve">Pox            </t>
  </si>
  <si>
    <t xml:space="preserve">P1_drift_factor</t>
  </si>
  <si>
    <t xml:space="preserve">P2_drift_factor</t>
  </si>
  <si>
    <t xml:space="preserve">p1</t>
  </si>
  <si>
    <t xml:space="preserve">If p1 is coming out to be negative than it will be considered to be 0.</t>
  </si>
  <si>
    <t xml:space="preserve">p2</t>
  </si>
  <si>
    <t xml:space="preserve">If p2 is coming out to be negative than p2 will be considered to be 0.
And also p2 = 0,used divisor at calibration time.</t>
  </si>
  <si>
    <t xml:space="preserve">Note:</t>
  </si>
  <si>
    <t xml:space="preserve">we calculate new p1 = p1 * 4096 but it found it value to be coming 
 0 , because p1 comes out to be negative(p1 = 0)</t>
  </si>
  <si>
    <t xml:space="preserve">This condition occur when there is no material in liquid , in that we used 
only offset value to be givenPWM is 50(which minimum value that is 50 ) 
In voltage comes out to be 0.500.</t>
  </si>
  <si>
    <t xml:space="preserve">0x6D</t>
  </si>
  <si>
    <t xml:space="preserve">0x51</t>
  </si>
  <si>
    <t xml:space="preserve">0xE0</t>
  </si>
  <si>
    <t xml:space="preserve">0xA9</t>
  </si>
  <si>
    <t xml:space="preserve">0x1E</t>
  </si>
  <si>
    <t xml:space="preserve">0xEB</t>
  </si>
  <si>
    <t xml:space="preserve">0x08</t>
  </si>
  <si>
    <t xml:space="preserve">P0x</t>
  </si>
  <si>
    <t xml:space="preserve">0xE4</t>
  </si>
  <si>
    <t xml:space="preserve">97% of Calibration Divisor</t>
  </si>
  <si>
    <t xml:space="preserve">(P1- P1_at_empty=Result)</t>
  </si>
  <si>
    <t xml:space="preserve">0x6E</t>
  </si>
  <si>
    <t xml:space="preserve">(Result-P1_drift_factor)</t>
  </si>
  <si>
    <t xml:space="preserve">0.97 comes out to be
=Calibrated Divisor/32
Than result = Calibrated Divisor/32
After that Calibrated Divisor – result
Than we get 0.97 divisor</t>
  </si>
  <si>
    <t xml:space="preserve">(P2- P2_at_empty=Result)</t>
  </si>
  <si>
    <t xml:space="preserve">0x54</t>
  </si>
  <si>
    <t xml:space="preserve">(Result-P2_drift_factor)</t>
  </si>
  <si>
    <t xml:space="preserve">m x p1</t>
  </si>
  <si>
    <t xml:space="preserve">Result22</t>
  </si>
  <si>
    <t xml:space="preserve">AARGB0  </t>
  </si>
  <si>
    <t xml:space="preserve">AARGB1 </t>
  </si>
  <si>
    <t xml:space="preserve">0x05</t>
  </si>
  <si>
    <t xml:space="preserve">Result22/p2</t>
  </si>
  <si>
    <t xml:space="preserve">AARGB2 </t>
  </si>
  <si>
    <t xml:space="preserve">AARGB3 </t>
  </si>
  <si>
    <t xml:space="preserve">0xfa</t>
  </si>
  <si>
    <t xml:space="preserve">Const 6.3 x 4096</t>
  </si>
  <si>
    <t xml:space="preserve">Here subract result coming out from(m x (p1/p2)) from Const 6.3X 4096(25804)</t>
  </si>
  <si>
    <t xml:space="preserve">Result22/p2-const 6.3</t>
  </si>
  <si>
    <t xml:space="preserve">0x42</t>
  </si>
  <si>
    <t xml:space="preserve">0xAC</t>
  </si>
  <si>
    <t xml:space="preserve">Now multiply p1 with 4096 =p1*4096</t>
  </si>
  <si>
    <t xml:space="preserve">CALCNEWP1</t>
  </si>
  <si>
    <t xml:space="preserve">0x16</t>
  </si>
  <si>
    <t xml:space="preserve">Note:Two things to be considered i.e
 if live average divisor &lt;  than 0.97 of calibrated divisor
(DIVATCALL) than we used 0.97 of calibrated divisor
if live average divisor &gt;  than 0.97 of calibrated divisor
than we used live average Divisor.(AVDIVL)
You also Table of Observation you only considered(DIVUSEDL)so you find we used first DIVATCAL97L
After sometime used AVDIVL</t>
  </si>
  <si>
    <t xml:space="preserve">Now NEW CALCNEWP1 / which DIVISOR
In this used is 0.97 of Calibration because live 
Average divisor less than  0.97 of Calibration divisor</t>
  </si>
  <si>
    <t xml:space="preserve">This for Refernce purpose only of Current Divisor Used </t>
  </si>
  <si>
    <t xml:space="preserve">p1/divisor</t>
  </si>
  <si>
    <t xml:space="preserve">(Result11)</t>
  </si>
  <si>
    <t xml:space="preserve">Range</t>
  </si>
  <si>
    <t xml:space="preserve">After two things considered 
1.There is range to be taken so range is 460.
2.There is range to be considered as of offset i.e. 50</t>
  </si>
  <si>
    <t xml:space="preserve">PROBE1L</t>
  </si>
  <si>
    <t xml:space="preserve">0x25</t>
  </si>
  <si>
    <t xml:space="preserve">PROBE1H</t>
  </si>
  <si>
    <t xml:space="preserve">(Result22)*460</t>
  </si>
  <si>
    <t xml:space="preserve">Result23</t>
  </si>
  <si>
    <t xml:space="preserve">0x7c</t>
  </si>
  <si>
    <t xml:space="preserve">Now Divide (Result22)*460 with p1_span Calibrated</t>
  </si>
  <si>
    <t xml:space="preserve">Result23/p1_span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</si>
</sst>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EEEEE"/>
      <name val="Calibri"/>
      <family val="2"/>
      <charset val="1"/>
    </font>
    <font>
      <sz val="11"/>
      <color rgb="FFF5F5F5"/>
      <name val="Calibri"/>
      <family val="2"/>
      <charset val="1"/>
    </font>
    <font>
      <sz val="11"/>
      <color rgb="FFFFECB3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F3E5F5"/>
      <name val="Calibri"/>
      <family val="2"/>
      <charset val="1"/>
    </font>
    <font>
      <sz val="11"/>
      <color rgb="FFEF9A9A"/>
      <name val="Calibri"/>
      <family val="2"/>
      <charset val="1"/>
    </font>
    <font>
      <sz val="11"/>
      <color rgb="FFFFD740"/>
      <name val="Calibri"/>
      <family val="2"/>
      <charset val="1"/>
    </font>
    <font>
      <sz val="11"/>
      <color rgb="FFFAFAFA"/>
      <name val="Calibri"/>
      <family val="2"/>
      <charset val="1"/>
    </font>
    <font>
      <sz val="11"/>
      <color rgb="FFD1C4E9"/>
      <name val="Calibri"/>
      <family val="2"/>
      <charset val="1"/>
    </font>
    <font>
      <sz val="11"/>
      <color rgb="FFFFCDD2"/>
      <name val="Calibri"/>
      <family val="2"/>
      <charset val="1"/>
    </font>
    <font>
      <sz val="11"/>
      <color rgb="FFFFF59D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040FB"/>
        <bgColor rgb="FFEC407A"/>
      </patternFill>
    </fill>
    <fill>
      <patternFill patternType="solid">
        <fgColor rgb="FFFFFF00"/>
        <bgColor rgb="FFFFEE58"/>
      </patternFill>
    </fill>
    <fill>
      <patternFill patternType="solid">
        <fgColor rgb="FFFFB300"/>
        <bgColor rgb="FFFFA000"/>
      </patternFill>
    </fill>
    <fill>
      <patternFill patternType="solid">
        <fgColor rgb="FFB39DDB"/>
        <bgColor rgb="FF9999FF"/>
      </patternFill>
    </fill>
    <fill>
      <patternFill patternType="solid">
        <fgColor rgb="FFEC407A"/>
        <bgColor rgb="FFE040FB"/>
      </patternFill>
    </fill>
    <fill>
      <patternFill patternType="solid">
        <fgColor rgb="FFFFEE58"/>
        <bgColor rgb="FFFFD740"/>
      </patternFill>
    </fill>
    <fill>
      <patternFill patternType="solid">
        <fgColor rgb="FF212121"/>
        <bgColor rgb="FF333300"/>
      </patternFill>
    </fill>
    <fill>
      <patternFill patternType="solid">
        <fgColor rgb="FF616161"/>
        <bgColor rgb="FF808080"/>
      </patternFill>
    </fill>
    <fill>
      <patternFill patternType="solid">
        <fgColor rgb="FF000000"/>
        <bgColor rgb="FF212121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A000"/>
      </left>
      <right style="thin">
        <color rgb="FFFFA000"/>
      </right>
      <top style="thin">
        <color rgb="FFFFA000"/>
      </top>
      <bottom style="thin">
        <color rgb="FFFFA000"/>
      </bottom>
      <diagonal/>
    </border>
    <border diagonalUp="false" diagonalDown="false">
      <left style="hair">
        <color rgb="FFFFA000"/>
      </left>
      <right style="hair">
        <color rgb="FFFFA000"/>
      </right>
      <top style="hair">
        <color rgb="FFFFA000"/>
      </top>
      <bottom style="hair">
        <color rgb="FFFFA000"/>
      </bottom>
      <diagonal/>
    </border>
    <border diagonalUp="false" diagonalDown="false">
      <left style="thin"/>
      <right style="thin">
        <color rgb="FFF57F17"/>
      </right>
      <top style="thin"/>
      <bottom style="thin">
        <color rgb="FFF57F17"/>
      </bottom>
      <diagonal/>
    </border>
    <border diagonalUp="false" diagonalDown="false">
      <left style="thin">
        <color rgb="FFF57F17"/>
      </left>
      <right style="thin">
        <color rgb="FFF57F17"/>
      </right>
      <top style="thin"/>
      <bottom/>
      <diagonal/>
    </border>
    <border diagonalUp="false" diagonalDown="false">
      <left style="thin">
        <color rgb="FFF57F17"/>
      </left>
      <right style="thin">
        <color rgb="FFF57F17"/>
      </right>
      <top style="thin"/>
      <bottom style="thin">
        <color rgb="FFF57F17"/>
      </bottom>
      <diagonal/>
    </border>
    <border diagonalUp="false" diagonalDown="false">
      <left style="thin">
        <color rgb="FFF57F17"/>
      </left>
      <right style="thin"/>
      <top style="thin"/>
      <bottom style="thin">
        <color rgb="FFF57F17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E040FB"/>
      <rgbColor rgb="FF00FFFF"/>
      <rgbColor rgb="FF800000"/>
      <rgbColor rgb="FF008000"/>
      <rgbColor rgb="FF000080"/>
      <rgbColor rgb="FF808000"/>
      <rgbColor rgb="FF800080"/>
      <rgbColor rgb="FF008080"/>
      <rgbColor rgb="FFFFD740"/>
      <rgbColor rgb="FF808080"/>
      <rgbColor rgb="FF9999FF"/>
      <rgbColor rgb="FFEC407A"/>
      <rgbColor rgb="FFF5F5F5"/>
      <rgbColor rgb="FFEEEEEE"/>
      <rgbColor rgb="FF660066"/>
      <rgbColor rgb="FFFF8080"/>
      <rgbColor rgb="FF0066CC"/>
      <rgbColor rgb="FFD1C4E9"/>
      <rgbColor rgb="FF000080"/>
      <rgbColor rgb="FFFF00FF"/>
      <rgbColor rgb="FFFFEE58"/>
      <rgbColor rgb="FF00FFFF"/>
      <rgbColor rgb="FF800080"/>
      <rgbColor rgb="FF800000"/>
      <rgbColor rgb="FF008080"/>
      <rgbColor rgb="FF0000FF"/>
      <rgbColor rgb="FF00CCFF"/>
      <rgbColor rgb="FFF3E5F5"/>
      <rgbColor rgb="FFFFECB3"/>
      <rgbColor rgb="FFFFF59D"/>
      <rgbColor rgb="FF99CCFF"/>
      <rgbColor rgb="FFEF9A9A"/>
      <rgbColor rgb="FFB39DDB"/>
      <rgbColor rgb="FFFFCDD2"/>
      <rgbColor rgb="FF3366FF"/>
      <rgbColor rgb="FF33CCCC"/>
      <rgbColor rgb="FF99CC00"/>
      <rgbColor rgb="FFFFB300"/>
      <rgbColor rgb="FFFFA000"/>
      <rgbColor rgb="FFF57F17"/>
      <rgbColor rgb="FF61616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7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440640</xdr:colOff>
      <xdr:row>10</xdr:row>
      <xdr:rowOff>148320</xdr:rowOff>
    </xdr:from>
    <xdr:to>
      <xdr:col>14</xdr:col>
      <xdr:colOff>109080</xdr:colOff>
      <xdr:row>12</xdr:row>
      <xdr:rowOff>138960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589680" y="1900800"/>
          <a:ext cx="1899720" cy="34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649080</xdr:colOff>
      <xdr:row>16</xdr:row>
      <xdr:rowOff>140040</xdr:rowOff>
    </xdr:from>
    <xdr:to>
      <xdr:col>14</xdr:col>
      <xdr:colOff>360360</xdr:colOff>
      <xdr:row>18</xdr:row>
      <xdr:rowOff>137160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8981640" y="2944080"/>
          <a:ext cx="2759040" cy="34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474120</xdr:colOff>
      <xdr:row>17</xdr:row>
      <xdr:rowOff>3960</xdr:rowOff>
    </xdr:from>
    <xdr:to>
      <xdr:col>18</xdr:col>
      <xdr:colOff>85320</xdr:colOff>
      <xdr:row>18</xdr:row>
      <xdr:rowOff>138240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1854440" y="2983320"/>
          <a:ext cx="2877840" cy="30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288360</xdr:colOff>
      <xdr:row>12</xdr:row>
      <xdr:rowOff>52560</xdr:rowOff>
    </xdr:from>
    <xdr:to>
      <xdr:col>9</xdr:col>
      <xdr:colOff>782280</xdr:colOff>
      <xdr:row>14</xdr:row>
      <xdr:rowOff>43200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150680" y="2155680"/>
          <a:ext cx="1898640" cy="34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170640</xdr:colOff>
      <xdr:row>18</xdr:row>
      <xdr:rowOff>360</xdr:rowOff>
    </xdr:from>
    <xdr:to>
      <xdr:col>10</xdr:col>
      <xdr:colOff>708480</xdr:colOff>
      <xdr:row>19</xdr:row>
      <xdr:rowOff>172800</xdr:rowOff>
    </xdr:to>
    <xdr:pic>
      <xdr:nvPicPr>
        <xdr:cNvPr id="4" name="Image 5" descr=""/>
        <xdr:cNvPicPr/>
      </xdr:nvPicPr>
      <xdr:blipFill>
        <a:blip r:embed="rId2"/>
        <a:stretch/>
      </xdr:blipFill>
      <xdr:spPr>
        <a:xfrm>
          <a:off x="7032960" y="3155040"/>
          <a:ext cx="2757960" cy="34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720000</xdr:colOff>
      <xdr:row>24</xdr:row>
      <xdr:rowOff>61200</xdr:rowOff>
    </xdr:from>
    <xdr:to>
      <xdr:col>10</xdr:col>
      <xdr:colOff>321840</xdr:colOff>
      <xdr:row>26</xdr:row>
      <xdr:rowOff>135000</xdr:rowOff>
    </xdr:to>
    <xdr:pic>
      <xdr:nvPicPr>
        <xdr:cNvPr id="5" name="Image 6" descr=""/>
        <xdr:cNvPicPr/>
      </xdr:nvPicPr>
      <xdr:blipFill>
        <a:blip r:embed="rId3"/>
        <a:stretch/>
      </xdr:blipFill>
      <xdr:spPr>
        <a:xfrm>
          <a:off x="6767280" y="4241880"/>
          <a:ext cx="2637000" cy="39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50040</xdr:colOff>
      <xdr:row>36</xdr:row>
      <xdr:rowOff>27360</xdr:rowOff>
    </xdr:from>
    <xdr:to>
      <xdr:col>10</xdr:col>
      <xdr:colOff>536760</xdr:colOff>
      <xdr:row>38</xdr:row>
      <xdr:rowOff>6120</xdr:rowOff>
    </xdr:to>
    <xdr:pic>
      <xdr:nvPicPr>
        <xdr:cNvPr id="6" name="Image 7" descr=""/>
        <xdr:cNvPicPr/>
      </xdr:nvPicPr>
      <xdr:blipFill>
        <a:blip r:embed="rId4"/>
        <a:stretch/>
      </xdr:blipFill>
      <xdr:spPr>
        <a:xfrm>
          <a:off x="6912360" y="6273360"/>
          <a:ext cx="2706840" cy="30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780120</xdr:colOff>
      <xdr:row>30</xdr:row>
      <xdr:rowOff>34560</xdr:rowOff>
    </xdr:from>
    <xdr:to>
      <xdr:col>10</xdr:col>
      <xdr:colOff>624240</xdr:colOff>
      <xdr:row>32</xdr:row>
      <xdr:rowOff>83160</xdr:rowOff>
    </xdr:to>
    <xdr:pic>
      <xdr:nvPicPr>
        <xdr:cNvPr id="7" name="Image 8" descr=""/>
        <xdr:cNvPicPr/>
      </xdr:nvPicPr>
      <xdr:blipFill>
        <a:blip r:embed="rId5"/>
        <a:stretch/>
      </xdr:blipFill>
      <xdr:spPr>
        <a:xfrm>
          <a:off x="6827400" y="5241600"/>
          <a:ext cx="2879280" cy="39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135720</xdr:colOff>
      <xdr:row>42</xdr:row>
      <xdr:rowOff>51840</xdr:rowOff>
    </xdr:from>
    <xdr:to>
      <xdr:col>9</xdr:col>
      <xdr:colOff>724320</xdr:colOff>
      <xdr:row>44</xdr:row>
      <xdr:rowOff>94320</xdr:rowOff>
    </xdr:to>
    <xdr:pic>
      <xdr:nvPicPr>
        <xdr:cNvPr id="8" name="Image 9" descr=""/>
        <xdr:cNvPicPr/>
      </xdr:nvPicPr>
      <xdr:blipFill>
        <a:blip r:embed="rId6"/>
        <a:stretch/>
      </xdr:blipFill>
      <xdr:spPr>
        <a:xfrm>
          <a:off x="6998040" y="7298640"/>
          <a:ext cx="1993320" cy="36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254160</xdr:colOff>
      <xdr:row>70</xdr:row>
      <xdr:rowOff>21600</xdr:rowOff>
    </xdr:from>
    <xdr:to>
      <xdr:col>10</xdr:col>
      <xdr:colOff>111240</xdr:colOff>
      <xdr:row>72</xdr:row>
      <xdr:rowOff>34560</xdr:rowOff>
    </xdr:to>
    <xdr:pic>
      <xdr:nvPicPr>
        <xdr:cNvPr id="9" name="Image 10" descr=""/>
        <xdr:cNvPicPr/>
      </xdr:nvPicPr>
      <xdr:blipFill>
        <a:blip r:embed="rId7"/>
        <a:stretch/>
      </xdr:blipFill>
      <xdr:spPr>
        <a:xfrm>
          <a:off x="7116480" y="12198960"/>
          <a:ext cx="2077200" cy="363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3" activeCellId="0" sqref="Q3"/>
    </sheetView>
  </sheetViews>
  <sheetFormatPr defaultColWidth="8.53515625" defaultRowHeight="13.8" zeroHeight="false" outlineLevelRow="0" outlineLevelCol="0"/>
  <cols>
    <col collapsed="false" customWidth="true" hidden="false" outlineLevel="0" max="4" min="4" style="0" width="19.91"/>
    <col collapsed="false" customWidth="true" hidden="false" outlineLevel="0" max="6" min="6" style="0" width="15.72"/>
    <col collapsed="false" customWidth="true" hidden="false" outlineLevel="0" max="7" min="7" style="0" width="15.19"/>
    <col collapsed="false" customWidth="true" hidden="false" outlineLevel="0" max="11" min="11" style="0" width="10.92"/>
    <col collapsed="false" customWidth="true" hidden="false" outlineLevel="0" max="12" min="12" style="1" width="8.46"/>
    <col collapsed="false" customWidth="true" hidden="false" outlineLevel="0" max="13" min="13" style="0" width="13.89"/>
    <col collapsed="false" customWidth="true" hidden="false" outlineLevel="0" max="1024" min="982" style="0" width="11.52"/>
  </cols>
  <sheetData>
    <row r="1" customFormat="false" ht="13.8" hidden="false" customHeight="false" outlineLevel="0" collapsed="false">
      <c r="D1" s="2" t="s">
        <v>0</v>
      </c>
      <c r="E1" s="2"/>
      <c r="F1" s="2"/>
      <c r="G1" s="2"/>
      <c r="H1" s="2"/>
      <c r="I1" s="2"/>
      <c r="K1" s="3" t="s">
        <v>1</v>
      </c>
      <c r="L1" s="3"/>
      <c r="M1" s="3"/>
      <c r="N1" s="3"/>
      <c r="O1" s="3"/>
      <c r="P1" s="3"/>
      <c r="Q1" s="3"/>
    </row>
    <row r="2" customFormat="false" ht="13.8" hidden="false" customHeight="false" outlineLevel="0" collapsed="false">
      <c r="B2" s="0" t="n">
        <v>28</v>
      </c>
      <c r="D2" s="2"/>
      <c r="E2" s="2"/>
      <c r="F2" s="2"/>
      <c r="G2" s="2"/>
      <c r="H2" s="2"/>
      <c r="I2" s="2"/>
      <c r="K2" s="3"/>
      <c r="L2" s="3"/>
      <c r="M2" s="3"/>
      <c r="N2" s="3"/>
      <c r="O2" s="3"/>
      <c r="P2" s="3"/>
      <c r="Q2" s="3"/>
    </row>
    <row r="3" customFormat="false" ht="13.8" hidden="false" customHeight="true" outlineLevel="0" collapsed="false">
      <c r="D3" s="4" t="s">
        <v>2</v>
      </c>
      <c r="E3" s="5" t="n">
        <v>28</v>
      </c>
      <c r="F3" s="6" t="s">
        <v>3</v>
      </c>
      <c r="G3" s="7" t="s">
        <v>4</v>
      </c>
      <c r="H3" s="6" t="str">
        <f aca="false">CONCATENATE(G4,"",G3)</f>
        <v>A2F2</v>
      </c>
      <c r="I3" s="6" t="n">
        <f aca="false">(com.sun.star.sheet.addin.Analysis.getHex2Dec(H3))</f>
        <v>41714</v>
      </c>
      <c r="J3" s="8"/>
      <c r="K3" s="4" t="s">
        <v>5</v>
      </c>
      <c r="L3" s="5" t="s">
        <v>6</v>
      </c>
      <c r="M3" s="6" t="s">
        <v>7</v>
      </c>
      <c r="N3" s="7" t="s">
        <v>8</v>
      </c>
      <c r="O3" s="7" t="str">
        <f aca="false">SUBSTITUTE(N3, "0x", "")</f>
        <v>C7</v>
      </c>
      <c r="P3" s="9" t="str">
        <f aca="false">CONCATENATE(O4,"",O3)</f>
        <v>39C7</v>
      </c>
      <c r="Q3" s="6" t="n">
        <f aca="false">(com.sun.star.sheet.addin.Analysis.getHex2Dec(P3))</f>
        <v>14791</v>
      </c>
    </row>
    <row r="4" customFormat="false" ht="13.8" hidden="false" customHeight="false" outlineLevel="0" collapsed="false">
      <c r="D4" s="4"/>
      <c r="E4" s="10" t="n">
        <v>29</v>
      </c>
      <c r="F4" s="11" t="s">
        <v>9</v>
      </c>
      <c r="G4" s="12" t="s">
        <v>10</v>
      </c>
      <c r="H4" s="11"/>
      <c r="I4" s="11"/>
      <c r="K4" s="4"/>
      <c r="L4" s="10" t="s">
        <v>11</v>
      </c>
      <c r="M4" s="11" t="s">
        <v>12</v>
      </c>
      <c r="N4" s="12" t="s">
        <v>13</v>
      </c>
      <c r="O4" s="12" t="str">
        <f aca="false">SUBSTITUTE(N4, "0x", "")</f>
        <v>39</v>
      </c>
      <c r="P4" s="9"/>
      <c r="Q4" s="13"/>
    </row>
    <row r="5" customFormat="false" ht="13.8" hidden="false" customHeight="true" outlineLevel="0" collapsed="false">
      <c r="D5" s="4" t="s">
        <v>14</v>
      </c>
      <c r="E5" s="5" t="s">
        <v>15</v>
      </c>
      <c r="F5" s="6" t="s">
        <v>16</v>
      </c>
      <c r="G5" s="7" t="s">
        <v>4</v>
      </c>
      <c r="H5" s="6" t="str">
        <f aca="false">CONCATENATE(G6,"",G5)</f>
        <v>A2F2</v>
      </c>
      <c r="I5" s="6" t="n">
        <f aca="false">(com.sun.star.sheet.addin.Analysis.getHex2Dec(H5))</f>
        <v>41714</v>
      </c>
      <c r="K5" s="4" t="s">
        <v>17</v>
      </c>
      <c r="L5" s="5" t="n">
        <v>50</v>
      </c>
      <c r="M5" s="6" t="s">
        <v>18</v>
      </c>
      <c r="N5" s="7" t="s">
        <v>19</v>
      </c>
      <c r="O5" s="7" t="str">
        <f aca="false">SUBSTITUTE(N5, "0x", "")</f>
        <v>A1</v>
      </c>
      <c r="P5" s="9" t="str">
        <f aca="false">CONCATENATE(O6,"",O5)</f>
        <v>3AA1</v>
      </c>
      <c r="Q5" s="6" t="n">
        <f aca="false">(com.sun.star.sheet.addin.Analysis.getHex2Dec(P5))</f>
        <v>15009</v>
      </c>
    </row>
    <row r="6" customFormat="false" ht="13.8" hidden="false" customHeight="false" outlineLevel="0" collapsed="false">
      <c r="D6" s="4"/>
      <c r="E6" s="10" t="s">
        <v>20</v>
      </c>
      <c r="F6" s="11" t="s">
        <v>21</v>
      </c>
      <c r="G6" s="12" t="s">
        <v>10</v>
      </c>
      <c r="H6" s="11"/>
      <c r="I6" s="11"/>
      <c r="K6" s="4"/>
      <c r="L6" s="10" t="n">
        <v>51</v>
      </c>
      <c r="M6" s="11" t="s">
        <v>22</v>
      </c>
      <c r="N6" s="12" t="s">
        <v>23</v>
      </c>
      <c r="O6" s="12" t="str">
        <f aca="false">SUBSTITUTE(N6, "0x", "")</f>
        <v>3A</v>
      </c>
      <c r="P6" s="9"/>
      <c r="Q6" s="13"/>
    </row>
    <row r="7" customFormat="false" ht="13.8" hidden="false" customHeight="true" outlineLevel="0" collapsed="false">
      <c r="D7" s="4" t="s">
        <v>24</v>
      </c>
      <c r="E7" s="5" t="n">
        <v>32</v>
      </c>
      <c r="F7" s="6" t="s">
        <v>25</v>
      </c>
      <c r="G7" s="7" t="n">
        <v>29</v>
      </c>
      <c r="H7" s="6" t="str">
        <f aca="false">CONCATENATE(G8,"",G7)</f>
        <v>5E29</v>
      </c>
      <c r="I7" s="6" t="n">
        <f aca="false">(com.sun.star.sheet.addin.Analysis.getHex2Dec(H7))</f>
        <v>24105</v>
      </c>
      <c r="K7" s="4" t="s">
        <v>26</v>
      </c>
      <c r="L7" s="5" t="n">
        <v>63</v>
      </c>
      <c r="M7" s="6" t="s">
        <v>27</v>
      </c>
      <c r="N7" s="7" t="s">
        <v>28</v>
      </c>
      <c r="O7" s="7" t="str">
        <f aca="false">SUBSTITUTE(N7, "0x", "")</f>
        <v>1D</v>
      </c>
      <c r="P7" s="9" t="str">
        <f aca="false">CONCATENATE(O8,"",O7)</f>
        <v>261D</v>
      </c>
      <c r="Q7" s="6" t="n">
        <f aca="false">(com.sun.star.sheet.addin.Analysis.getHex2Dec(P7))</f>
        <v>9757</v>
      </c>
    </row>
    <row r="8" customFormat="false" ht="13.8" hidden="false" customHeight="false" outlineLevel="0" collapsed="false">
      <c r="D8" s="4"/>
      <c r="E8" s="10" t="n">
        <v>31</v>
      </c>
      <c r="F8" s="11" t="s">
        <v>29</v>
      </c>
      <c r="G8" s="12" t="s">
        <v>30</v>
      </c>
      <c r="H8" s="11"/>
      <c r="I8" s="11"/>
      <c r="K8" s="4"/>
      <c r="L8" s="10" t="n">
        <v>64</v>
      </c>
      <c r="M8" s="11" t="s">
        <v>31</v>
      </c>
      <c r="N8" s="12" t="s">
        <v>32</v>
      </c>
      <c r="O8" s="12" t="str">
        <f aca="false">SUBSTITUTE(N8, "0x", "")</f>
        <v>26</v>
      </c>
      <c r="P8" s="9"/>
      <c r="Q8" s="13"/>
    </row>
    <row r="9" customFormat="false" ht="13.8" hidden="false" customHeight="true" outlineLevel="0" collapsed="false">
      <c r="D9" s="4" t="s">
        <v>33</v>
      </c>
      <c r="E9" s="5" t="n">
        <v>35</v>
      </c>
      <c r="F9" s="6" t="s">
        <v>34</v>
      </c>
      <c r="G9" s="7" t="s">
        <v>35</v>
      </c>
      <c r="H9" s="6" t="str">
        <f aca="false">CONCATENATE(G10,"",G9)</f>
        <v>4CF9</v>
      </c>
      <c r="I9" s="6" t="n">
        <f aca="false">(com.sun.star.sheet.addin.Analysis.getHex2Dec(H9))</f>
        <v>19705</v>
      </c>
      <c r="K9" s="4" t="s">
        <v>36</v>
      </c>
      <c r="L9" s="5" t="n">
        <v>65</v>
      </c>
      <c r="M9" s="6" t="s">
        <v>37</v>
      </c>
      <c r="N9" s="7" t="s">
        <v>38</v>
      </c>
      <c r="O9" s="7" t="str">
        <f aca="false">SUBSTITUTE(N9, "0x", "")</f>
        <v>66</v>
      </c>
      <c r="P9" s="9" t="str">
        <f aca="false">CONCATENATE(O10,"",O9)</f>
        <v>0166</v>
      </c>
      <c r="Q9" s="6" t="n">
        <f aca="false">(com.sun.star.sheet.addin.Analysis.getHex2Dec(P9))</f>
        <v>358</v>
      </c>
    </row>
    <row r="10" customFormat="false" ht="13.8" hidden="false" customHeight="false" outlineLevel="0" collapsed="false">
      <c r="D10" s="4"/>
      <c r="E10" s="10" t="n">
        <v>34</v>
      </c>
      <c r="F10" s="11" t="s">
        <v>39</v>
      </c>
      <c r="G10" s="12" t="s">
        <v>40</v>
      </c>
      <c r="H10" s="11"/>
      <c r="I10" s="11"/>
      <c r="K10" s="4"/>
      <c r="L10" s="10" t="n">
        <v>66</v>
      </c>
      <c r="M10" s="11" t="s">
        <v>41</v>
      </c>
      <c r="N10" s="12" t="s">
        <v>42</v>
      </c>
      <c r="O10" s="12" t="str">
        <f aca="false">SUBSTITUTE(N10, "0x", "")</f>
        <v>01</v>
      </c>
      <c r="P10" s="9"/>
      <c r="Q10" s="13"/>
    </row>
    <row r="11" customFormat="false" ht="13.8" hidden="false" customHeight="true" outlineLevel="0" collapsed="false">
      <c r="D11" s="4" t="s">
        <v>43</v>
      </c>
      <c r="E11" s="5" t="n">
        <v>38</v>
      </c>
      <c r="F11" s="6" t="s">
        <v>44</v>
      </c>
      <c r="G11" s="7" t="s">
        <v>45</v>
      </c>
      <c r="H11" s="6" t="str">
        <f aca="false">CONCATENATE(G12,"",G11)</f>
        <v>261E</v>
      </c>
      <c r="I11" s="6" t="n">
        <f aca="false">(com.sun.star.sheet.addin.Analysis.getHex2Dec(H11))</f>
        <v>9758</v>
      </c>
      <c r="K11" s="4" t="s">
        <v>46</v>
      </c>
      <c r="L11" s="5" t="n">
        <v>67</v>
      </c>
      <c r="M11" s="6" t="s">
        <v>47</v>
      </c>
      <c r="N11" s="7" t="s">
        <v>48</v>
      </c>
      <c r="O11" s="7" t="str">
        <f aca="false">SUBSTITUTE(N11, "0x", "")</f>
        <v>0D</v>
      </c>
      <c r="P11" s="9" t="str">
        <f aca="false">CONCATENATE(O12,"",O11)</f>
        <v>010D</v>
      </c>
      <c r="Q11" s="6" t="n">
        <f aca="false">(com.sun.star.sheet.addin.Analysis.getHex2Dec(P11))</f>
        <v>269</v>
      </c>
    </row>
    <row r="12" customFormat="false" ht="13.8" hidden="false" customHeight="false" outlineLevel="0" collapsed="false">
      <c r="D12" s="4"/>
      <c r="E12" s="10" t="n">
        <v>37</v>
      </c>
      <c r="F12" s="11" t="s">
        <v>49</v>
      </c>
      <c r="G12" s="12" t="n">
        <v>26</v>
      </c>
      <c r="H12" s="11"/>
      <c r="I12" s="11"/>
      <c r="K12" s="4"/>
      <c r="L12" s="10" t="n">
        <v>68</v>
      </c>
      <c r="M12" s="11" t="s">
        <v>50</v>
      </c>
      <c r="N12" s="12" t="s">
        <v>42</v>
      </c>
      <c r="O12" s="12" t="str">
        <f aca="false">SUBSTITUTE(N12, "0x", "")</f>
        <v>01</v>
      </c>
      <c r="P12" s="9"/>
      <c r="Q12" s="13"/>
    </row>
    <row r="13" customFormat="false" ht="13.8" hidden="false" customHeight="true" outlineLevel="0" collapsed="false">
      <c r="D13" s="4" t="s">
        <v>51</v>
      </c>
      <c r="E13" s="5" t="n">
        <v>56</v>
      </c>
      <c r="F13" s="6" t="s">
        <v>52</v>
      </c>
      <c r="G13" s="7" t="n">
        <v>61</v>
      </c>
      <c r="H13" s="6" t="str">
        <f aca="false">CONCATENATE(G14,"",G13)</f>
        <v>2461</v>
      </c>
      <c r="I13" s="6" t="n">
        <f aca="false">(com.sun.star.sheet.addin.Analysis.getHex2Dec(H13))</f>
        <v>9313</v>
      </c>
      <c r="K13" s="4" t="s">
        <v>53</v>
      </c>
      <c r="L13" s="5" t="s">
        <v>54</v>
      </c>
      <c r="M13" s="6" t="s">
        <v>55</v>
      </c>
      <c r="N13" s="7" t="s">
        <v>56</v>
      </c>
      <c r="O13" s="7" t="str">
        <f aca="false">SUBSTITUTE(N13, "0x", "")</f>
        <v>EA</v>
      </c>
      <c r="P13" s="9" t="str">
        <f aca="false">CONCATENATE(O14,"",O13)</f>
        <v>03EA</v>
      </c>
      <c r="Q13" s="6" t="n">
        <f aca="false">(com.sun.star.sheet.addin.Analysis.getHex2Dec(P13))</f>
        <v>1002</v>
      </c>
    </row>
    <row r="14" customFormat="false" ht="13.8" hidden="false" customHeight="false" outlineLevel="0" collapsed="false">
      <c r="D14" s="4"/>
      <c r="E14" s="10" t="n">
        <v>55</v>
      </c>
      <c r="F14" s="11" t="s">
        <v>57</v>
      </c>
      <c r="G14" s="12" t="n">
        <v>24</v>
      </c>
      <c r="H14" s="11"/>
      <c r="I14" s="11"/>
      <c r="K14" s="4"/>
      <c r="L14" s="10" t="s">
        <v>58</v>
      </c>
      <c r="M14" s="11" t="s">
        <v>59</v>
      </c>
      <c r="N14" s="12" t="s">
        <v>60</v>
      </c>
      <c r="O14" s="12" t="str">
        <f aca="false">SUBSTITUTE(N14, "0x", "")</f>
        <v>03</v>
      </c>
      <c r="P14" s="9"/>
      <c r="Q14" s="13"/>
    </row>
    <row r="15" customFormat="false" ht="13.8" hidden="false" customHeight="true" outlineLevel="0" collapsed="false">
      <c r="D15" s="4" t="s">
        <v>61</v>
      </c>
      <c r="E15" s="5" t="n">
        <v>58</v>
      </c>
      <c r="F15" s="6" t="s">
        <v>62</v>
      </c>
      <c r="G15" s="7" t="n">
        <v>57</v>
      </c>
      <c r="H15" s="6" t="str">
        <f aca="false">CONCATENATE(G16,"",G15)</f>
        <v>1257</v>
      </c>
      <c r="I15" s="6" t="n">
        <f aca="false">(com.sun.star.sheet.addin.Analysis.getHex2Dec(H15))</f>
        <v>4695</v>
      </c>
      <c r="K15" s="4" t="s">
        <v>63</v>
      </c>
      <c r="L15" s="5" t="n">
        <v>26</v>
      </c>
      <c r="M15" s="6" t="s">
        <v>64</v>
      </c>
      <c r="N15" s="7" t="s">
        <v>65</v>
      </c>
      <c r="O15" s="7" t="str">
        <f aca="false">SUBSTITUTE(N15, "0x", "")</f>
        <v>06</v>
      </c>
      <c r="P15" s="9" t="str">
        <f aca="false">CONCATENATE(O16,"",O15)</f>
        <v>A306</v>
      </c>
      <c r="Q15" s="6" t="n">
        <f aca="false">(com.sun.star.sheet.addin.Analysis.getHex2Dec(P15))</f>
        <v>41734</v>
      </c>
    </row>
    <row r="16" customFormat="false" ht="13.8" hidden="false" customHeight="false" outlineLevel="0" collapsed="false">
      <c r="D16" s="4"/>
      <c r="E16" s="10" t="n">
        <v>57</v>
      </c>
      <c r="F16" s="11" t="s">
        <v>66</v>
      </c>
      <c r="G16" s="12" t="n">
        <v>12</v>
      </c>
      <c r="H16" s="11"/>
      <c r="I16" s="11"/>
      <c r="K16" s="4"/>
      <c r="L16" s="10" t="n">
        <v>27</v>
      </c>
      <c r="M16" s="11" t="s">
        <v>67</v>
      </c>
      <c r="N16" s="12" t="s">
        <v>68</v>
      </c>
      <c r="O16" s="12" t="str">
        <f aca="false">SUBSTITUTE(N16, "0x", "")</f>
        <v>A3</v>
      </c>
      <c r="P16" s="9"/>
      <c r="Q16" s="13"/>
    </row>
    <row r="17" customFormat="false" ht="13.8" hidden="false" customHeight="true" outlineLevel="0" collapsed="false">
      <c r="D17" s="4" t="s">
        <v>69</v>
      </c>
      <c r="E17" s="5" t="s">
        <v>70</v>
      </c>
      <c r="F17" s="6" t="s">
        <v>71</v>
      </c>
      <c r="G17" s="7" t="s">
        <v>72</v>
      </c>
      <c r="H17" s="6" t="str">
        <f aca="false">CONCATENATE(G18,"",G17)</f>
        <v>A2F3</v>
      </c>
      <c r="I17" s="6" t="n">
        <f aca="false">(com.sun.star.sheet.addin.Analysis.getHex2Dec(H17))</f>
        <v>41715</v>
      </c>
      <c r="K17" s="4" t="s">
        <v>73</v>
      </c>
      <c r="L17" s="5" t="s">
        <v>74</v>
      </c>
      <c r="M17" s="6" t="s">
        <v>75</v>
      </c>
      <c r="N17" s="7" t="s">
        <v>76</v>
      </c>
      <c r="O17" s="7" t="str">
        <f aca="false">SUBSTITUTE(N17, "0x", "")</f>
        <v>94</v>
      </c>
      <c r="P17" s="9" t="str">
        <f aca="false">CONCATENATE(O18,"",O17)</f>
        <v>0394</v>
      </c>
      <c r="Q17" s="6" t="n">
        <f aca="false">(com.sun.star.sheet.addin.Analysis.getHex2Dec(P17))</f>
        <v>916</v>
      </c>
    </row>
    <row r="18" customFormat="false" ht="13.8" hidden="false" customHeight="false" outlineLevel="0" collapsed="false">
      <c r="D18" s="4"/>
      <c r="E18" s="10" t="n">
        <v>59</v>
      </c>
      <c r="F18" s="11" t="s">
        <v>77</v>
      </c>
      <c r="G18" s="12" t="s">
        <v>10</v>
      </c>
      <c r="H18" s="11"/>
      <c r="I18" s="11"/>
      <c r="K18" s="4"/>
      <c r="L18" s="10" t="s">
        <v>78</v>
      </c>
      <c r="M18" s="11" t="s">
        <v>79</v>
      </c>
      <c r="N18" s="12" t="s">
        <v>60</v>
      </c>
      <c r="O18" s="12" t="str">
        <f aca="false">SUBSTITUTE(N18, "0x", "")</f>
        <v>03</v>
      </c>
      <c r="P18" s="9"/>
      <c r="Q18" s="13"/>
    </row>
    <row r="19" customFormat="false" ht="13.8" hidden="false" customHeight="true" outlineLevel="0" collapsed="false">
      <c r="D19" s="4" t="s">
        <v>80</v>
      </c>
      <c r="E19" s="5" t="s">
        <v>81</v>
      </c>
      <c r="F19" s="6" t="s">
        <v>82</v>
      </c>
      <c r="G19" s="7" t="s">
        <v>4</v>
      </c>
      <c r="H19" s="6" t="str">
        <f aca="false">CONCATENATE(G20,"",G19)</f>
        <v>A2F2</v>
      </c>
      <c r="I19" s="6" t="n">
        <f aca="false">(com.sun.star.sheet.addin.Analysis.getHex2Dec(H19))</f>
        <v>41714</v>
      </c>
      <c r="K19" s="9"/>
      <c r="L19" s="14" t="n">
        <v>32</v>
      </c>
      <c r="M19" s="9" t="s">
        <v>83</v>
      </c>
      <c r="N19" s="15" t="s">
        <v>84</v>
      </c>
      <c r="O19" s="15" t="str">
        <f aca="false">SUBSTITUTE(N19, "0x", "")</f>
        <v>29</v>
      </c>
      <c r="P19" s="9" t="n">
        <v>29</v>
      </c>
      <c r="Q19" s="6" t="n">
        <f aca="false">(com.sun.star.sheet.addin.Analysis.getHex2Dec(P19))</f>
        <v>41</v>
      </c>
    </row>
    <row r="20" customFormat="false" ht="13.8" hidden="false" customHeight="false" outlineLevel="0" collapsed="false">
      <c r="D20" s="4"/>
      <c r="E20" s="10" t="s">
        <v>85</v>
      </c>
      <c r="F20" s="11" t="s">
        <v>86</v>
      </c>
      <c r="G20" s="12" t="s">
        <v>10</v>
      </c>
      <c r="H20" s="11"/>
      <c r="I20" s="11"/>
      <c r="K20" s="9"/>
      <c r="L20" s="14" t="n">
        <v>69</v>
      </c>
      <c r="M20" s="9" t="s">
        <v>87</v>
      </c>
      <c r="N20" s="15" t="s">
        <v>88</v>
      </c>
      <c r="O20" s="15" t="str">
        <f aca="false">SUBSTITUTE(N20, "0x", "")</f>
        <v>02</v>
      </c>
      <c r="P20" s="9" t="n">
        <v>2</v>
      </c>
      <c r="Q20" s="6" t="n">
        <f aca="false">(com.sun.star.sheet.addin.Analysis.getHex2Dec(P20))</f>
        <v>2</v>
      </c>
    </row>
    <row r="21" customFormat="false" ht="13.8" hidden="false" customHeight="true" outlineLevel="0" collapsed="false">
      <c r="D21" s="4" t="s">
        <v>89</v>
      </c>
      <c r="E21" s="5" t="s">
        <v>90</v>
      </c>
      <c r="F21" s="6" t="s">
        <v>91</v>
      </c>
      <c r="G21" s="7" t="s">
        <v>92</v>
      </c>
      <c r="H21" s="6" t="str">
        <f aca="false">CONCATENATE(G22,"",G21)</f>
        <v>9DEE</v>
      </c>
      <c r="I21" s="6" t="n">
        <f aca="false">(com.sun.star.sheet.addin.Analysis.getHex2Dec(H21))</f>
        <v>40430</v>
      </c>
      <c r="K21" s="9"/>
      <c r="L21" s="14" t="n">
        <v>36</v>
      </c>
      <c r="M21" s="9" t="s">
        <v>93</v>
      </c>
      <c r="N21" s="15" t="s">
        <v>94</v>
      </c>
      <c r="O21" s="15" t="str">
        <f aca="false">SUBSTITUTE(N21, "0x", "")</f>
        <v>90</v>
      </c>
      <c r="P21" s="9" t="n">
        <v>90</v>
      </c>
      <c r="Q21" s="9" t="n">
        <f aca="false">(com.sun.star.sheet.addin.Analysis.getHex2Dec(P21))</f>
        <v>144</v>
      </c>
    </row>
    <row r="22" customFormat="false" ht="13.8" hidden="false" customHeight="false" outlineLevel="0" collapsed="false">
      <c r="D22" s="4"/>
      <c r="E22" s="10" t="s">
        <v>95</v>
      </c>
      <c r="F22" s="11" t="s">
        <v>96</v>
      </c>
      <c r="G22" s="12" t="s">
        <v>97</v>
      </c>
      <c r="H22" s="11"/>
      <c r="I22" s="11"/>
      <c r="L22" s="0"/>
    </row>
    <row r="23" customFormat="false" ht="13.8" hidden="false" customHeight="true" outlineLevel="0" collapsed="false">
      <c r="D23" s="4" t="s">
        <v>98</v>
      </c>
      <c r="E23" s="5" t="n">
        <v>23</v>
      </c>
      <c r="F23" s="6" t="s">
        <v>99</v>
      </c>
      <c r="G23" s="7" t="s">
        <v>100</v>
      </c>
      <c r="H23" s="6" t="str">
        <f aca="false">CONCATENATE(G24,"",G23)</f>
        <v>0FE</v>
      </c>
      <c r="I23" s="6" t="n">
        <f aca="false">(com.sun.star.sheet.addin.Analysis.getHex2Dec(H23))</f>
        <v>254</v>
      </c>
      <c r="L23" s="0"/>
    </row>
    <row r="24" customFormat="false" ht="13.8" hidden="false" customHeight="false" outlineLevel="0" collapsed="false">
      <c r="D24" s="4"/>
      <c r="E24" s="10" t="n">
        <v>24</v>
      </c>
      <c r="F24" s="11" t="s">
        <v>101</v>
      </c>
      <c r="G24" s="12" t="n">
        <v>0</v>
      </c>
      <c r="H24" s="11"/>
      <c r="I24" s="11"/>
    </row>
    <row r="26" customFormat="false" ht="13.8" hidden="false" customHeight="false" outlineLevel="0" collapsed="false">
      <c r="E26" s="1"/>
      <c r="G26" s="16"/>
    </row>
    <row r="27" customFormat="false" ht="13.8" hidden="false" customHeight="false" outlineLevel="0" collapsed="false">
      <c r="E27" s="1"/>
      <c r="G27" s="16"/>
    </row>
    <row r="29" customFormat="false" ht="13.8" hidden="false" customHeight="false" outlineLevel="0" collapsed="false">
      <c r="E29" s="1"/>
      <c r="G29" s="16"/>
    </row>
    <row r="30" customFormat="false" ht="13.8" hidden="false" customHeight="false" outlineLevel="0" collapsed="false">
      <c r="E30" s="1"/>
      <c r="G30" s="16"/>
    </row>
  </sheetData>
  <mergeCells count="21">
    <mergeCell ref="D1:I2"/>
    <mergeCell ref="K1:Q2"/>
    <mergeCell ref="D3:D4"/>
    <mergeCell ref="K3:K4"/>
    <mergeCell ref="D5:D6"/>
    <mergeCell ref="K5:K6"/>
    <mergeCell ref="D7:D8"/>
    <mergeCell ref="K7:K8"/>
    <mergeCell ref="D9:D10"/>
    <mergeCell ref="K9:K10"/>
    <mergeCell ref="D11:D12"/>
    <mergeCell ref="K11:K12"/>
    <mergeCell ref="D13:D14"/>
    <mergeCell ref="K13:K14"/>
    <mergeCell ref="D15:D16"/>
    <mergeCell ref="K15:K16"/>
    <mergeCell ref="D17:D18"/>
    <mergeCell ref="K17:K18"/>
    <mergeCell ref="D19:D20"/>
    <mergeCell ref="D21:D22"/>
    <mergeCell ref="D23:D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26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G57" activeCellId="0" sqref="G57"/>
    </sheetView>
  </sheetViews>
  <sheetFormatPr defaultColWidth="11.625" defaultRowHeight="13.8" zeroHeight="false" outlineLevelRow="0" outlineLevelCol="0"/>
  <cols>
    <col collapsed="false" customWidth="true" hidden="false" outlineLevel="0" max="1" min="1" style="0" width="21.92"/>
  </cols>
  <sheetData>
    <row r="2" customFormat="false" ht="13.8" hidden="false" customHeight="false" outlineLevel="0" collapsed="false">
      <c r="A2" s="17" t="s">
        <v>99</v>
      </c>
      <c r="B2" s="17" t="s">
        <v>102</v>
      </c>
      <c r="C2" s="17" t="str">
        <f aca="false">SUBSTITUTE(B2,"0x","")</f>
        <v>00</v>
      </c>
      <c r="D2" s="18" t="str">
        <f aca="false">CONCATENATE(C3,"",C2)</f>
        <v>0000</v>
      </c>
      <c r="E2" s="18" t="n">
        <f aca="false">com.sun.star.sheet.addin.Analysis.getHex2Dec(D2)</f>
        <v>0</v>
      </c>
      <c r="F2" s="18"/>
      <c r="G2" s="17" t="s">
        <v>103</v>
      </c>
      <c r="H2" s="17" t="str">
        <f aca="false">SUBSTITUTE(G2,"0x","")</f>
        <v>FF</v>
      </c>
      <c r="I2" s="18" t="str">
        <f aca="false">CONCATENATE(H3,"",H2)</f>
        <v>00FF</v>
      </c>
      <c r="J2" s="19" t="n">
        <f aca="false">com.sun.star.sheet.addin.Analysis.getHex2Dec(I2)</f>
        <v>255</v>
      </c>
      <c r="K2" s="0" t="s">
        <v>103</v>
      </c>
      <c r="L2" s="17" t="str">
        <f aca="false">SUBSTITUTE(K2,"0x","")</f>
        <v>FF</v>
      </c>
      <c r="M2" s="18" t="str">
        <f aca="false">CONCATENATE(L3,"",L2)</f>
        <v>00FF</v>
      </c>
      <c r="N2" s="20" t="n">
        <f aca="false">com.sun.star.sheet.addin.Analysis.getHex2Dec(M2)</f>
        <v>255</v>
      </c>
      <c r="O2" s="0" t="s">
        <v>103</v>
      </c>
      <c r="P2" s="17" t="str">
        <f aca="false">SUBSTITUTE(O2,"0x","")</f>
        <v>FF</v>
      </c>
      <c r="Q2" s="18" t="str">
        <f aca="false">CONCATENATE(P3,"",P2)</f>
        <v>00FF</v>
      </c>
      <c r="R2" s="20" t="n">
        <f aca="false">com.sun.star.sheet.addin.Analysis.getHex2Dec(Q2)</f>
        <v>255</v>
      </c>
      <c r="S2" s="0" t="s">
        <v>103</v>
      </c>
      <c r="T2" s="17" t="str">
        <f aca="false">SUBSTITUTE(S2,"0x","")</f>
        <v>FF</v>
      </c>
      <c r="U2" s="18" t="str">
        <f aca="false">CONCATENATE(T3,"",T2)</f>
        <v>00FF</v>
      </c>
      <c r="V2" s="19" t="n">
        <f aca="false">com.sun.star.sheet.addin.Analysis.getHex2Dec(U2)</f>
        <v>255</v>
      </c>
      <c r="W2" s="0" t="s">
        <v>103</v>
      </c>
      <c r="X2" s="17" t="str">
        <f aca="false">SUBSTITUTE(W2,"0x","")</f>
        <v>FF</v>
      </c>
      <c r="Y2" s="18" t="str">
        <f aca="false">CONCATENATE(X3,"",X2)</f>
        <v>00FF</v>
      </c>
      <c r="Z2" s="19" t="n">
        <f aca="false">com.sun.star.sheet.addin.Analysis.getHex2Dec(Y2)</f>
        <v>255</v>
      </c>
      <c r="AA2" s="0" t="s">
        <v>103</v>
      </c>
      <c r="AB2" s="17" t="str">
        <f aca="false">SUBSTITUTE(AA2,"0x","")</f>
        <v>FF</v>
      </c>
      <c r="AC2" s="18" t="str">
        <f aca="false">CONCATENATE(AB3,"",AB2)</f>
        <v>00FF</v>
      </c>
      <c r="AD2" s="19" t="n">
        <f aca="false">com.sun.star.sheet.addin.Analysis.getHex2Dec(AC2)</f>
        <v>255</v>
      </c>
      <c r="AE2" s="0" t="s">
        <v>103</v>
      </c>
      <c r="AF2" s="17" t="str">
        <f aca="false">SUBSTITUTE(AE2,"0x","")</f>
        <v>FF</v>
      </c>
      <c r="AG2" s="18" t="str">
        <f aca="false">CONCATENATE(AF3,"",AF2)</f>
        <v>00FF</v>
      </c>
      <c r="AH2" s="19" t="n">
        <f aca="false">com.sun.star.sheet.addin.Analysis.getHex2Dec(AG2)</f>
        <v>255</v>
      </c>
      <c r="AI2" s="0" t="s">
        <v>103</v>
      </c>
      <c r="AJ2" s="17" t="str">
        <f aca="false">SUBSTITUTE(AI2,"0x","")</f>
        <v>FF</v>
      </c>
      <c r="AK2" s="18" t="str">
        <f aca="false">CONCATENATE(AJ3,"",AJ2)</f>
        <v>00FF</v>
      </c>
      <c r="AL2" s="19" t="n">
        <f aca="false">com.sun.star.sheet.addin.Analysis.getHex2Dec(AK2)</f>
        <v>255</v>
      </c>
      <c r="AM2" s="0" t="s">
        <v>103</v>
      </c>
      <c r="AN2" s="17" t="str">
        <f aca="false">SUBSTITUTE(AM2,"0x","")</f>
        <v>FF</v>
      </c>
      <c r="AO2" s="18" t="str">
        <f aca="false">CONCATENATE(AN3,"",AN2)</f>
        <v>00FF</v>
      </c>
      <c r="AP2" s="19" t="n">
        <f aca="false">com.sun.star.sheet.addin.Analysis.getHex2Dec(AO2)</f>
        <v>255</v>
      </c>
      <c r="AQ2" s="0" t="s">
        <v>103</v>
      </c>
      <c r="AR2" s="17" t="str">
        <f aca="false">SUBSTITUTE(AQ2,"0x","")</f>
        <v>FF</v>
      </c>
      <c r="AS2" s="18" t="str">
        <f aca="false">CONCATENATE(AR3,"",AR2)</f>
        <v>00FF</v>
      </c>
      <c r="AT2" s="19" t="n">
        <f aca="false">com.sun.star.sheet.addin.Analysis.getHex2Dec(AS2)</f>
        <v>255</v>
      </c>
    </row>
    <row r="3" customFormat="false" ht="13.8" hidden="false" customHeight="false" outlineLevel="0" collapsed="false">
      <c r="A3" s="17" t="s">
        <v>101</v>
      </c>
      <c r="B3" s="17" t="s">
        <v>102</v>
      </c>
      <c r="C3" s="17" t="str">
        <f aca="false">SUBSTITUTE(B3,"0x","")</f>
        <v>00</v>
      </c>
      <c r="D3" s="21"/>
      <c r="E3" s="21"/>
      <c r="F3" s="21"/>
      <c r="G3" s="17" t="s">
        <v>102</v>
      </c>
      <c r="H3" s="17" t="str">
        <f aca="false">SUBSTITUTE(G3,"0x","")</f>
        <v>00</v>
      </c>
      <c r="I3" s="18"/>
      <c r="J3" s="19"/>
      <c r="K3" s="0" t="s">
        <v>102</v>
      </c>
      <c r="L3" s="17" t="str">
        <f aca="false">SUBSTITUTE(K3,"0x","")</f>
        <v>00</v>
      </c>
      <c r="M3" s="18"/>
      <c r="N3" s="20" t="n">
        <f aca="false">com.sun.star.sheet.addin.Analysis.getHex2Dec(M3)</f>
        <v>0</v>
      </c>
      <c r="O3" s="0" t="s">
        <v>102</v>
      </c>
      <c r="P3" s="17" t="str">
        <f aca="false">SUBSTITUTE(O3,"0x","")</f>
        <v>00</v>
      </c>
      <c r="Q3" s="18"/>
      <c r="R3" s="20" t="n">
        <f aca="false">com.sun.star.sheet.addin.Analysis.getHex2Dec(Q3)</f>
        <v>0</v>
      </c>
      <c r="S3" s="0" t="s">
        <v>102</v>
      </c>
      <c r="T3" s="17" t="str">
        <f aca="false">SUBSTITUTE(S3,"0x","")</f>
        <v>00</v>
      </c>
      <c r="U3" s="18"/>
      <c r="V3" s="19"/>
      <c r="W3" s="0" t="s">
        <v>102</v>
      </c>
      <c r="X3" s="17" t="str">
        <f aca="false">SUBSTITUTE(W3,"0x","")</f>
        <v>00</v>
      </c>
      <c r="Y3" s="18"/>
      <c r="Z3" s="19"/>
      <c r="AA3" s="0" t="s">
        <v>102</v>
      </c>
      <c r="AB3" s="17" t="str">
        <f aca="false">SUBSTITUTE(AA3,"0x","")</f>
        <v>00</v>
      </c>
      <c r="AC3" s="18"/>
      <c r="AD3" s="19"/>
      <c r="AE3" s="0" t="s">
        <v>102</v>
      </c>
      <c r="AF3" s="17" t="str">
        <f aca="false">SUBSTITUTE(AE3,"0x","")</f>
        <v>00</v>
      </c>
      <c r="AG3" s="18"/>
      <c r="AH3" s="19"/>
      <c r="AI3" s="0" t="s">
        <v>102</v>
      </c>
      <c r="AJ3" s="17" t="str">
        <f aca="false">SUBSTITUTE(AI3,"0x","")</f>
        <v>00</v>
      </c>
      <c r="AK3" s="18"/>
      <c r="AL3" s="19"/>
      <c r="AM3" s="0" t="s">
        <v>102</v>
      </c>
      <c r="AN3" s="17" t="str">
        <f aca="false">SUBSTITUTE(AM3,"0x","")</f>
        <v>00</v>
      </c>
      <c r="AO3" s="18"/>
      <c r="AP3" s="19"/>
      <c r="AQ3" s="0" t="s">
        <v>102</v>
      </c>
      <c r="AR3" s="17" t="str">
        <f aca="false">SUBSTITUTE(AQ3,"0x","")</f>
        <v>00</v>
      </c>
      <c r="AS3" s="18"/>
      <c r="AT3" s="19"/>
    </row>
    <row r="4" customFormat="false" ht="13.8" hidden="false" customHeight="false" outlineLevel="0" collapsed="false">
      <c r="A4" s="17" t="s">
        <v>104</v>
      </c>
      <c r="B4" s="17" t="s">
        <v>102</v>
      </c>
      <c r="C4" s="17" t="str">
        <f aca="false">SUBSTITUTE(B4,"0x","")</f>
        <v>00</v>
      </c>
      <c r="D4" s="18" t="str">
        <f aca="false">CONCATENATE(C5,"",C4)</f>
        <v>0000</v>
      </c>
      <c r="E4" s="18" t="n">
        <f aca="false">com.sun.star.sheet.addin.Analysis.getHex2Dec(D4)</f>
        <v>0</v>
      </c>
      <c r="F4" s="18"/>
      <c r="G4" s="17" t="s">
        <v>105</v>
      </c>
      <c r="H4" s="17" t="str">
        <f aca="false">SUBSTITUTE(G4,"0x","")</f>
        <v>C3</v>
      </c>
      <c r="I4" s="18" t="str">
        <f aca="false">CONCATENATE(H5,"",H4)</f>
        <v>28C3</v>
      </c>
      <c r="J4" s="19" t="n">
        <f aca="false">com.sun.star.sheet.addin.Analysis.getHex2Dec(I4)</f>
        <v>10435</v>
      </c>
      <c r="K4" s="0" t="s">
        <v>106</v>
      </c>
      <c r="L4" s="17" t="str">
        <f aca="false">SUBSTITUTE(K4,"0x","")</f>
        <v>56</v>
      </c>
      <c r="M4" s="18" t="str">
        <f aca="false">CONCATENATE(L5,"",L4)</f>
        <v>4756</v>
      </c>
      <c r="N4" s="20" t="n">
        <f aca="false">com.sun.star.sheet.addin.Analysis.getHex2Dec(M4)</f>
        <v>18262</v>
      </c>
      <c r="O4" s="0" t="s">
        <v>107</v>
      </c>
      <c r="P4" s="17" t="str">
        <f aca="false">SUBSTITUTE(O4,"0x","")</f>
        <v>76</v>
      </c>
      <c r="Q4" s="18" t="str">
        <f aca="false">CONCATENATE(P5,"",P4)</f>
        <v>6F76</v>
      </c>
      <c r="R4" s="20" t="n">
        <f aca="false">com.sun.star.sheet.addin.Analysis.getHex2Dec(Q4)</f>
        <v>28534</v>
      </c>
      <c r="S4" s="0" t="s">
        <v>108</v>
      </c>
      <c r="T4" s="17" t="str">
        <f aca="false">SUBSTITUTE(S4,"0x","")</f>
        <v>5C</v>
      </c>
      <c r="U4" s="18" t="str">
        <f aca="false">CONCATENATE(T5,"",T4)</f>
        <v>7C5C</v>
      </c>
      <c r="V4" s="19" t="n">
        <f aca="false">com.sun.star.sheet.addin.Analysis.getHex2Dec(U4)</f>
        <v>31836</v>
      </c>
      <c r="W4" s="0" t="s">
        <v>109</v>
      </c>
      <c r="X4" s="17" t="str">
        <f aca="false">SUBSTITUTE(W4,"0x","")</f>
        <v>09</v>
      </c>
      <c r="Y4" s="18" t="str">
        <f aca="false">CONCATENATE(X5,"",X4)</f>
        <v>8609</v>
      </c>
      <c r="Z4" s="19" t="n">
        <f aca="false">com.sun.star.sheet.addin.Analysis.getHex2Dec(Y4)</f>
        <v>34313</v>
      </c>
      <c r="AA4" s="0" t="s">
        <v>110</v>
      </c>
      <c r="AB4" s="17" t="str">
        <f aca="false">SUBSTITUTE(AA4,"0x","")</f>
        <v>4A</v>
      </c>
      <c r="AC4" s="18" t="str">
        <f aca="false">CONCATENATE(AB5,"",AB4)</f>
        <v>8D4A</v>
      </c>
      <c r="AD4" s="19" t="n">
        <f aca="false">com.sun.star.sheet.addin.Analysis.getHex2Dec(AC4)</f>
        <v>36170</v>
      </c>
      <c r="AE4" s="0" t="s">
        <v>111</v>
      </c>
      <c r="AF4" s="17" t="str">
        <f aca="false">SUBSTITUTE(AE4,"0x","")</f>
        <v>2E</v>
      </c>
      <c r="AG4" s="18" t="str">
        <f aca="false">CONCATENATE(AF5,"",AF4)</f>
        <v>9F2E</v>
      </c>
      <c r="AH4" s="19" t="n">
        <f aca="false">com.sun.star.sheet.addin.Analysis.getHex2Dec(AG4)</f>
        <v>40750</v>
      </c>
      <c r="AI4" s="0" t="s">
        <v>32</v>
      </c>
      <c r="AJ4" s="17" t="str">
        <f aca="false">SUBSTITUTE(AI4,"0x","")</f>
        <v>26</v>
      </c>
      <c r="AK4" s="18" t="str">
        <f aca="false">CONCATENATE(AJ5,"",AJ4)</f>
        <v>A026</v>
      </c>
      <c r="AL4" s="19" t="n">
        <f aca="false">com.sun.star.sheet.addin.Analysis.getHex2Dec(AK4)</f>
        <v>40998</v>
      </c>
      <c r="AM4" s="0" t="s">
        <v>112</v>
      </c>
      <c r="AN4" s="17" t="str">
        <f aca="false">SUBSTITUTE(AM4,"0x","")</f>
        <v>D4</v>
      </c>
      <c r="AO4" s="18" t="str">
        <f aca="false">CONCATENATE(AN5,"",AN4)</f>
        <v>A1D4</v>
      </c>
      <c r="AP4" s="19" t="n">
        <f aca="false">com.sun.star.sheet.addin.Analysis.getHex2Dec(AO4)</f>
        <v>41428</v>
      </c>
      <c r="AQ4" s="0" t="s">
        <v>113</v>
      </c>
      <c r="AR4" s="17" t="str">
        <f aca="false">SUBSTITUTE(AQ4,"0x","")</f>
        <v>0E</v>
      </c>
      <c r="AS4" s="18" t="str">
        <f aca="false">CONCATENATE(AR5,"",AR4)</f>
        <v>A30E</v>
      </c>
      <c r="AT4" s="19" t="n">
        <f aca="false">com.sun.star.sheet.addin.Analysis.getHex2Dec(AS4)</f>
        <v>41742</v>
      </c>
    </row>
    <row r="5" customFormat="false" ht="13.8" hidden="false" customHeight="false" outlineLevel="0" collapsed="false">
      <c r="A5" s="17" t="s">
        <v>114</v>
      </c>
      <c r="B5" s="17" t="s">
        <v>102</v>
      </c>
      <c r="C5" s="17" t="str">
        <f aca="false">SUBSTITUTE(B5,"0x","")</f>
        <v>00</v>
      </c>
      <c r="D5" s="21"/>
      <c r="E5" s="21"/>
      <c r="F5" s="21"/>
      <c r="G5" s="17" t="s">
        <v>115</v>
      </c>
      <c r="H5" s="17" t="str">
        <f aca="false">SUBSTITUTE(G5,"0x","")</f>
        <v>28</v>
      </c>
      <c r="I5" s="18"/>
      <c r="J5" s="19"/>
      <c r="K5" s="0" t="s">
        <v>116</v>
      </c>
      <c r="L5" s="17" t="str">
        <f aca="false">SUBSTITUTE(K5,"0x","")</f>
        <v>47</v>
      </c>
      <c r="M5" s="18"/>
      <c r="N5" s="20" t="n">
        <f aca="false">com.sun.star.sheet.addin.Analysis.getHex2Dec(M5)</f>
        <v>0</v>
      </c>
      <c r="O5" s="0" t="s">
        <v>117</v>
      </c>
      <c r="P5" s="17" t="str">
        <f aca="false">SUBSTITUTE(O5,"0x","")</f>
        <v>6F</v>
      </c>
      <c r="Q5" s="18"/>
      <c r="R5" s="20" t="n">
        <f aca="false">com.sun.star.sheet.addin.Analysis.getHex2Dec(Q5)</f>
        <v>0</v>
      </c>
      <c r="S5" s="0" t="s">
        <v>118</v>
      </c>
      <c r="T5" s="17" t="str">
        <f aca="false">SUBSTITUTE(S5,"0x","")</f>
        <v>7C</v>
      </c>
      <c r="U5" s="18"/>
      <c r="V5" s="19"/>
      <c r="W5" s="0" t="s">
        <v>119</v>
      </c>
      <c r="X5" s="17" t="str">
        <f aca="false">SUBSTITUTE(W5,"0x","")</f>
        <v>86</v>
      </c>
      <c r="Y5" s="18"/>
      <c r="Z5" s="19"/>
      <c r="AA5" s="0" t="s">
        <v>120</v>
      </c>
      <c r="AB5" s="17" t="str">
        <f aca="false">SUBSTITUTE(AA5,"0x","")</f>
        <v>8D</v>
      </c>
      <c r="AC5" s="18"/>
      <c r="AD5" s="19"/>
      <c r="AE5" s="0" t="s">
        <v>121</v>
      </c>
      <c r="AF5" s="17" t="str">
        <f aca="false">SUBSTITUTE(AE5,"0x","")</f>
        <v>9F</v>
      </c>
      <c r="AG5" s="18"/>
      <c r="AH5" s="19"/>
      <c r="AI5" s="0" t="s">
        <v>122</v>
      </c>
      <c r="AJ5" s="17" t="str">
        <f aca="false">SUBSTITUTE(AI5,"0x","")</f>
        <v>A0</v>
      </c>
      <c r="AK5" s="18"/>
      <c r="AL5" s="19"/>
      <c r="AM5" s="0" t="s">
        <v>19</v>
      </c>
      <c r="AN5" s="17" t="str">
        <f aca="false">SUBSTITUTE(AM5,"0x","")</f>
        <v>A1</v>
      </c>
      <c r="AO5" s="18"/>
      <c r="AP5" s="19"/>
      <c r="AQ5" s="0" t="s">
        <v>68</v>
      </c>
      <c r="AR5" s="17" t="str">
        <f aca="false">SUBSTITUTE(AQ5,"0x","")</f>
        <v>A3</v>
      </c>
      <c r="AS5" s="18"/>
      <c r="AT5" s="19"/>
    </row>
    <row r="6" customFormat="false" ht="13.8" hidden="false" customHeight="false" outlineLevel="0" collapsed="false">
      <c r="A6" s="17" t="s">
        <v>16</v>
      </c>
      <c r="B6" s="17" t="s">
        <v>123</v>
      </c>
      <c r="C6" s="17" t="str">
        <f aca="false">SUBSTITUTE(B6,"0x","")</f>
        <v>EE</v>
      </c>
      <c r="D6" s="18" t="str">
        <f aca="false">CONCATENATE(C7,"",C6)</f>
        <v>9DEE</v>
      </c>
      <c r="E6" s="18" t="n">
        <f aca="false">com.sun.star.sheet.addin.Analysis.getHex2Dec(D6)</f>
        <v>40430</v>
      </c>
      <c r="F6" s="18"/>
      <c r="G6" s="17" t="s">
        <v>123</v>
      </c>
      <c r="H6" s="17" t="str">
        <f aca="false">SUBSTITUTE(G6,"0x","")</f>
        <v>EE</v>
      </c>
      <c r="I6" s="18" t="str">
        <f aca="false">CONCATENATE(H7,"",H6)</f>
        <v>9DEE</v>
      </c>
      <c r="J6" s="19" t="n">
        <f aca="false">com.sun.star.sheet.addin.Analysis.getHex2Dec(I6)</f>
        <v>40430</v>
      </c>
      <c r="K6" s="0" t="s">
        <v>123</v>
      </c>
      <c r="L6" s="17" t="str">
        <f aca="false">SUBSTITUTE(K6,"0x","")</f>
        <v>EE</v>
      </c>
      <c r="M6" s="18" t="str">
        <f aca="false">CONCATENATE(L7,"",L6)</f>
        <v>9DEE</v>
      </c>
      <c r="N6" s="20" t="n">
        <f aca="false">com.sun.star.sheet.addin.Analysis.getHex2Dec(M6)</f>
        <v>40430</v>
      </c>
      <c r="O6" s="0" t="s">
        <v>123</v>
      </c>
      <c r="P6" s="17" t="str">
        <f aca="false">SUBSTITUTE(O6,"0x","")</f>
        <v>EE</v>
      </c>
      <c r="Q6" s="18" t="str">
        <f aca="false">CONCATENATE(P7,"",P6)</f>
        <v>9DEE</v>
      </c>
      <c r="R6" s="20" t="n">
        <f aca="false">com.sun.star.sheet.addin.Analysis.getHex2Dec(Q6)</f>
        <v>40430</v>
      </c>
      <c r="S6" s="0" t="s">
        <v>123</v>
      </c>
      <c r="T6" s="17" t="str">
        <f aca="false">SUBSTITUTE(S6,"0x","")</f>
        <v>EE</v>
      </c>
      <c r="U6" s="18" t="str">
        <f aca="false">CONCATENATE(T7,"",T6)</f>
        <v>9DEE</v>
      </c>
      <c r="V6" s="19" t="n">
        <f aca="false">com.sun.star.sheet.addin.Analysis.getHex2Dec(U6)</f>
        <v>40430</v>
      </c>
      <c r="W6" s="0" t="s">
        <v>123</v>
      </c>
      <c r="X6" s="17" t="str">
        <f aca="false">SUBSTITUTE(W6,"0x","")</f>
        <v>EE</v>
      </c>
      <c r="Y6" s="18" t="str">
        <f aca="false">CONCATENATE(X7,"",X6)</f>
        <v>9DEE</v>
      </c>
      <c r="Z6" s="19" t="n">
        <f aca="false">com.sun.star.sheet.addin.Analysis.getHex2Dec(Y6)</f>
        <v>40430</v>
      </c>
      <c r="AA6" s="0" t="s">
        <v>123</v>
      </c>
      <c r="AB6" s="17" t="str">
        <f aca="false">SUBSTITUTE(AA6,"0x","")</f>
        <v>EE</v>
      </c>
      <c r="AC6" s="18" t="str">
        <f aca="false">CONCATENATE(AB7,"",AB6)</f>
        <v>9DEE</v>
      </c>
      <c r="AD6" s="19" t="n">
        <f aca="false">com.sun.star.sheet.addin.Analysis.getHex2Dec(AC6)</f>
        <v>40430</v>
      </c>
      <c r="AE6" s="0" t="s">
        <v>111</v>
      </c>
      <c r="AF6" s="17" t="str">
        <f aca="false">SUBSTITUTE(AE6,"0x","")</f>
        <v>2E</v>
      </c>
      <c r="AG6" s="18" t="str">
        <f aca="false">CONCATENATE(AF7,"",AF6)</f>
        <v>9F2E</v>
      </c>
      <c r="AH6" s="19" t="n">
        <f aca="false">com.sun.star.sheet.addin.Analysis.getHex2Dec(AG6)</f>
        <v>40750</v>
      </c>
      <c r="AI6" s="0" t="s">
        <v>32</v>
      </c>
      <c r="AJ6" s="17" t="str">
        <f aca="false">SUBSTITUTE(AI6,"0x","")</f>
        <v>26</v>
      </c>
      <c r="AK6" s="18" t="str">
        <f aca="false">CONCATENATE(AJ7,"",AJ6)</f>
        <v>A026</v>
      </c>
      <c r="AL6" s="19" t="n">
        <f aca="false">com.sun.star.sheet.addin.Analysis.getHex2Dec(AK6)</f>
        <v>40998</v>
      </c>
      <c r="AM6" s="0" t="s">
        <v>112</v>
      </c>
      <c r="AN6" s="17" t="str">
        <f aca="false">SUBSTITUTE(AM6,"0x","")</f>
        <v>D4</v>
      </c>
      <c r="AO6" s="18" t="str">
        <f aca="false">CONCATENATE(AN7,"",AN6)</f>
        <v>A1D4</v>
      </c>
      <c r="AP6" s="19" t="n">
        <f aca="false">com.sun.star.sheet.addin.Analysis.getHex2Dec(AO6)</f>
        <v>41428</v>
      </c>
      <c r="AQ6" s="0" t="s">
        <v>113</v>
      </c>
      <c r="AR6" s="17" t="str">
        <f aca="false">SUBSTITUTE(AQ6,"0x","")</f>
        <v>0E</v>
      </c>
      <c r="AS6" s="18" t="str">
        <f aca="false">CONCATENATE(AR7,"",AR6)</f>
        <v>A30E</v>
      </c>
      <c r="AT6" s="19" t="n">
        <f aca="false">com.sun.star.sheet.addin.Analysis.getHex2Dec(AS6)</f>
        <v>41742</v>
      </c>
    </row>
    <row r="7" customFormat="false" ht="13.8" hidden="false" customHeight="false" outlineLevel="0" collapsed="false">
      <c r="A7" s="17" t="s">
        <v>21</v>
      </c>
      <c r="B7" s="17" t="s">
        <v>124</v>
      </c>
      <c r="C7" s="17" t="str">
        <f aca="false">SUBSTITUTE(B7,"0x","")</f>
        <v>9D</v>
      </c>
      <c r="D7" s="21"/>
      <c r="E7" s="21"/>
      <c r="F7" s="21"/>
      <c r="G7" s="17" t="s">
        <v>124</v>
      </c>
      <c r="H7" s="17" t="str">
        <f aca="false">SUBSTITUTE(G7,"0x","")</f>
        <v>9D</v>
      </c>
      <c r="I7" s="18"/>
      <c r="J7" s="19"/>
      <c r="K7" s="0" t="s">
        <v>124</v>
      </c>
      <c r="L7" s="17" t="str">
        <f aca="false">SUBSTITUTE(K7,"0x","")</f>
        <v>9D</v>
      </c>
      <c r="M7" s="18"/>
      <c r="N7" s="20" t="n">
        <f aca="false">com.sun.star.sheet.addin.Analysis.getHex2Dec(M7)</f>
        <v>0</v>
      </c>
      <c r="O7" s="0" t="s">
        <v>124</v>
      </c>
      <c r="P7" s="17" t="str">
        <f aca="false">SUBSTITUTE(O7,"0x","")</f>
        <v>9D</v>
      </c>
      <c r="Q7" s="18"/>
      <c r="R7" s="20" t="n">
        <f aca="false">com.sun.star.sheet.addin.Analysis.getHex2Dec(Q7)</f>
        <v>0</v>
      </c>
      <c r="S7" s="0" t="s">
        <v>124</v>
      </c>
      <c r="T7" s="17" t="str">
        <f aca="false">SUBSTITUTE(S7,"0x","")</f>
        <v>9D</v>
      </c>
      <c r="U7" s="18"/>
      <c r="V7" s="19"/>
      <c r="W7" s="0" t="s">
        <v>124</v>
      </c>
      <c r="X7" s="17" t="str">
        <f aca="false">SUBSTITUTE(W7,"0x","")</f>
        <v>9D</v>
      </c>
      <c r="Y7" s="18"/>
      <c r="Z7" s="19"/>
      <c r="AA7" s="0" t="s">
        <v>124</v>
      </c>
      <c r="AB7" s="17" t="str">
        <f aca="false">SUBSTITUTE(AA7,"0x","")</f>
        <v>9D</v>
      </c>
      <c r="AC7" s="18"/>
      <c r="AD7" s="19"/>
      <c r="AE7" s="0" t="s">
        <v>121</v>
      </c>
      <c r="AF7" s="17" t="str">
        <f aca="false">SUBSTITUTE(AE7,"0x","")</f>
        <v>9F</v>
      </c>
      <c r="AG7" s="18"/>
      <c r="AH7" s="19"/>
      <c r="AI7" s="0" t="s">
        <v>122</v>
      </c>
      <c r="AJ7" s="17" t="str">
        <f aca="false">SUBSTITUTE(AI7,"0x","")</f>
        <v>A0</v>
      </c>
      <c r="AK7" s="18"/>
      <c r="AL7" s="19"/>
      <c r="AM7" s="0" t="s">
        <v>19</v>
      </c>
      <c r="AN7" s="17" t="str">
        <f aca="false">SUBSTITUTE(AM7,"0x","")</f>
        <v>A1</v>
      </c>
      <c r="AO7" s="18"/>
      <c r="AP7" s="19"/>
      <c r="AQ7" s="0" t="s">
        <v>68</v>
      </c>
      <c r="AR7" s="17" t="str">
        <f aca="false">SUBSTITUTE(AQ7,"0x","")</f>
        <v>A3</v>
      </c>
      <c r="AS7" s="18"/>
      <c r="AT7" s="19"/>
    </row>
    <row r="8" customFormat="false" ht="13.8" hidden="false" customHeight="false" outlineLevel="0" collapsed="false">
      <c r="A8" s="17" t="s">
        <v>25</v>
      </c>
      <c r="B8" s="17" t="s">
        <v>108</v>
      </c>
      <c r="C8" s="17" t="str">
        <f aca="false">SUBSTITUTE(B8,"0x","")</f>
        <v>5C</v>
      </c>
      <c r="D8" s="18" t="str">
        <f aca="false">CONCATENATE(C9,"",C8)</f>
        <v>5E5C</v>
      </c>
      <c r="E8" s="18" t="n">
        <f aca="false">com.sun.star.sheet.addin.Analysis.getHex2Dec(D8)</f>
        <v>24156</v>
      </c>
      <c r="F8" s="21"/>
      <c r="G8" s="17" t="s">
        <v>125</v>
      </c>
      <c r="H8" s="17" t="str">
        <f aca="false">SUBSTITUTE(G8,"0x","")</f>
        <v>5B</v>
      </c>
      <c r="I8" s="18" t="str">
        <f aca="false">CONCATENATE(H9,"",H8)</f>
        <v>5E5B</v>
      </c>
      <c r="J8" s="19" t="n">
        <f aca="false">com.sun.star.sheet.addin.Analysis.getHex2Dec(I8)</f>
        <v>24155</v>
      </c>
      <c r="K8" s="0" t="s">
        <v>125</v>
      </c>
      <c r="L8" s="17" t="str">
        <f aca="false">SUBSTITUTE(K8,"0x","")</f>
        <v>5B</v>
      </c>
      <c r="M8" s="18" t="str">
        <f aca="false">CONCATENATE(L9,"",L8)</f>
        <v>5E5B</v>
      </c>
      <c r="N8" s="20" t="n">
        <f aca="false">com.sun.star.sheet.addin.Analysis.getHex2Dec(M8)</f>
        <v>24155</v>
      </c>
      <c r="O8" s="0" t="s">
        <v>125</v>
      </c>
      <c r="P8" s="17" t="str">
        <f aca="false">SUBSTITUTE(O8,"0x","")</f>
        <v>5B</v>
      </c>
      <c r="Q8" s="18" t="str">
        <f aca="false">CONCATENATE(P9,"",P8)</f>
        <v>5E5B</v>
      </c>
      <c r="R8" s="20" t="n">
        <f aca="false">com.sun.star.sheet.addin.Analysis.getHex2Dec(Q8)</f>
        <v>24155</v>
      </c>
      <c r="S8" s="0" t="s">
        <v>125</v>
      </c>
      <c r="T8" s="17" t="str">
        <f aca="false">SUBSTITUTE(S8,"0x","")</f>
        <v>5B</v>
      </c>
      <c r="U8" s="18" t="str">
        <f aca="false">CONCATENATE(T9,"",T8)</f>
        <v>5E5B</v>
      </c>
      <c r="V8" s="19" t="n">
        <f aca="false">com.sun.star.sheet.addin.Analysis.getHex2Dec(U8)</f>
        <v>24155</v>
      </c>
      <c r="W8" s="0" t="s">
        <v>125</v>
      </c>
      <c r="X8" s="17" t="str">
        <f aca="false">SUBSTITUTE(W8,"0x","")</f>
        <v>5B</v>
      </c>
      <c r="Y8" s="18" t="str">
        <f aca="false">CONCATENATE(X9,"",X8)</f>
        <v>5E5B</v>
      </c>
      <c r="Z8" s="19" t="n">
        <f aca="false">com.sun.star.sheet.addin.Analysis.getHex2Dec(Y8)</f>
        <v>24155</v>
      </c>
      <c r="AA8" s="0" t="s">
        <v>108</v>
      </c>
      <c r="AB8" s="17" t="str">
        <f aca="false">SUBSTITUTE(AA8,"0x","")</f>
        <v>5C</v>
      </c>
      <c r="AC8" s="18" t="str">
        <f aca="false">CONCATENATE(AB9,"",AB8)</f>
        <v>5E5C</v>
      </c>
      <c r="AD8" s="19" t="n">
        <f aca="false">com.sun.star.sheet.addin.Analysis.getHex2Dec(AC8)</f>
        <v>24156</v>
      </c>
      <c r="AE8" s="0" t="s">
        <v>108</v>
      </c>
      <c r="AF8" s="17" t="str">
        <f aca="false">SUBSTITUTE(AE8,"0x","")</f>
        <v>5C</v>
      </c>
      <c r="AG8" s="18" t="str">
        <f aca="false">CONCATENATE(AF9,"",AF8)</f>
        <v>5E5C</v>
      </c>
      <c r="AH8" s="19" t="n">
        <f aca="false">com.sun.star.sheet.addin.Analysis.getHex2Dec(AG8)</f>
        <v>24156</v>
      </c>
      <c r="AI8" s="0" t="s">
        <v>108</v>
      </c>
      <c r="AJ8" s="17" t="str">
        <f aca="false">SUBSTITUTE(AI8,"0x","")</f>
        <v>5C</v>
      </c>
      <c r="AK8" s="18" t="str">
        <f aca="false">CONCATENATE(AJ9,"",AJ8)</f>
        <v>5E5C</v>
      </c>
      <c r="AL8" s="19" t="n">
        <f aca="false">com.sun.star.sheet.addin.Analysis.getHex2Dec(AK8)</f>
        <v>24156</v>
      </c>
      <c r="AM8" s="0" t="s">
        <v>126</v>
      </c>
      <c r="AN8" s="17" t="str">
        <f aca="false">SUBSTITUTE(AM8,"0x","")</f>
        <v>5D</v>
      </c>
      <c r="AO8" s="18" t="str">
        <f aca="false">CONCATENATE(AN9,"",AN8)</f>
        <v>5E5D</v>
      </c>
      <c r="AP8" s="19" t="n">
        <f aca="false">com.sun.star.sheet.addin.Analysis.getHex2Dec(AO8)</f>
        <v>24157</v>
      </c>
      <c r="AQ8" s="0" t="s">
        <v>126</v>
      </c>
      <c r="AR8" s="17" t="str">
        <f aca="false">SUBSTITUTE(AQ8,"0x","")</f>
        <v>5D</v>
      </c>
      <c r="AS8" s="18" t="str">
        <f aca="false">CONCATENATE(AR9,"",AR8)</f>
        <v>5E5D</v>
      </c>
      <c r="AT8" s="19" t="n">
        <f aca="false">com.sun.star.sheet.addin.Analysis.getHex2Dec(AS8)</f>
        <v>24157</v>
      </c>
    </row>
    <row r="9" customFormat="false" ht="13.8" hidden="false" customHeight="false" outlineLevel="0" collapsed="false">
      <c r="A9" s="17" t="s">
        <v>29</v>
      </c>
      <c r="B9" s="17" t="s">
        <v>127</v>
      </c>
      <c r="C9" s="17" t="str">
        <f aca="false">SUBSTITUTE(B9,"0x","")</f>
        <v>5E</v>
      </c>
      <c r="D9" s="18"/>
      <c r="E9" s="18"/>
      <c r="F9" s="18"/>
      <c r="G9" s="17" t="s">
        <v>127</v>
      </c>
      <c r="H9" s="17" t="str">
        <f aca="false">SUBSTITUTE(G9,"0x","")</f>
        <v>5E</v>
      </c>
      <c r="I9" s="18"/>
      <c r="J9" s="19" t="n">
        <f aca="false">com.sun.star.sheet.addin.Analysis.getHex2Dec(I9)</f>
        <v>0</v>
      </c>
      <c r="K9" s="0" t="s">
        <v>127</v>
      </c>
      <c r="L9" s="17" t="str">
        <f aca="false">SUBSTITUTE(K9,"0x","")</f>
        <v>5E</v>
      </c>
      <c r="M9" s="18"/>
      <c r="N9" s="20" t="n">
        <f aca="false">com.sun.star.sheet.addin.Analysis.getHex2Dec(M9)</f>
        <v>0</v>
      </c>
      <c r="O9" s="0" t="s">
        <v>127</v>
      </c>
      <c r="P9" s="17" t="str">
        <f aca="false">SUBSTITUTE(O9,"0x","")</f>
        <v>5E</v>
      </c>
      <c r="Q9" s="18"/>
      <c r="R9" s="20" t="n">
        <f aca="false">com.sun.star.sheet.addin.Analysis.getHex2Dec(Q9)</f>
        <v>0</v>
      </c>
      <c r="S9" s="0" t="s">
        <v>127</v>
      </c>
      <c r="T9" s="17" t="str">
        <f aca="false">SUBSTITUTE(S9,"0x","")</f>
        <v>5E</v>
      </c>
      <c r="U9" s="18"/>
      <c r="V9" s="19"/>
      <c r="W9" s="0" t="s">
        <v>127</v>
      </c>
      <c r="X9" s="17" t="str">
        <f aca="false">SUBSTITUTE(W9,"0x","")</f>
        <v>5E</v>
      </c>
      <c r="Y9" s="18"/>
      <c r="Z9" s="19"/>
      <c r="AA9" s="0" t="s">
        <v>127</v>
      </c>
      <c r="AB9" s="17" t="str">
        <f aca="false">SUBSTITUTE(AA9,"0x","")</f>
        <v>5E</v>
      </c>
      <c r="AC9" s="18"/>
      <c r="AD9" s="19"/>
      <c r="AE9" s="0" t="s">
        <v>127</v>
      </c>
      <c r="AF9" s="17" t="str">
        <f aca="false">SUBSTITUTE(AE9,"0x","")</f>
        <v>5E</v>
      </c>
      <c r="AG9" s="18"/>
      <c r="AH9" s="19"/>
      <c r="AI9" s="0" t="s">
        <v>127</v>
      </c>
      <c r="AJ9" s="17" t="str">
        <f aca="false">SUBSTITUTE(AI9,"0x","")</f>
        <v>5E</v>
      </c>
      <c r="AK9" s="18"/>
      <c r="AL9" s="19"/>
      <c r="AM9" s="0" t="s">
        <v>127</v>
      </c>
      <c r="AN9" s="17" t="str">
        <f aca="false">SUBSTITUTE(AM9,"0x","")</f>
        <v>5E</v>
      </c>
      <c r="AO9" s="18"/>
      <c r="AP9" s="19"/>
      <c r="AQ9" s="0" t="s">
        <v>127</v>
      </c>
      <c r="AR9" s="17" t="str">
        <f aca="false">SUBSTITUTE(AQ9,"0x","")</f>
        <v>5E</v>
      </c>
      <c r="AS9" s="18"/>
      <c r="AT9" s="19"/>
    </row>
    <row r="10" customFormat="false" ht="13.8" hidden="false" customHeight="false" outlineLevel="0" collapsed="false">
      <c r="A10" s="17" t="s">
        <v>34</v>
      </c>
      <c r="B10" s="17" t="s">
        <v>128</v>
      </c>
      <c r="C10" s="17" t="str">
        <f aca="false">SUBSTITUTE(B10,"0x","")</f>
        <v>D1</v>
      </c>
      <c r="D10" s="18" t="str">
        <f aca="false">CONCATENATE(C11,"",C10)</f>
        <v>4CD1</v>
      </c>
      <c r="E10" s="18" t="n">
        <f aca="false">com.sun.star.sheet.addin.Analysis.getHex2Dec(D10)</f>
        <v>19665</v>
      </c>
      <c r="F10" s="21"/>
      <c r="G10" s="17" t="s">
        <v>128</v>
      </c>
      <c r="H10" s="17" t="str">
        <f aca="false">SUBSTITUTE(G10,"0x","")</f>
        <v>D1</v>
      </c>
      <c r="I10" s="18" t="str">
        <f aca="false">CONCATENATE(H11,"",H10)</f>
        <v>4CD1</v>
      </c>
      <c r="J10" s="19" t="n">
        <f aca="false">com.sun.star.sheet.addin.Analysis.getHex2Dec(I10)</f>
        <v>19665</v>
      </c>
      <c r="K10" s="0" t="s">
        <v>128</v>
      </c>
      <c r="L10" s="17" t="str">
        <f aca="false">SUBSTITUTE(K10,"0x","")</f>
        <v>D1</v>
      </c>
      <c r="M10" s="18" t="str">
        <f aca="false">CONCATENATE(L11,"",L10)</f>
        <v>4CD1</v>
      </c>
      <c r="N10" s="20" t="n">
        <f aca="false">com.sun.star.sheet.addin.Analysis.getHex2Dec(M10)</f>
        <v>19665</v>
      </c>
      <c r="O10" s="0" t="s">
        <v>128</v>
      </c>
      <c r="P10" s="17" t="str">
        <f aca="false">SUBSTITUTE(O10,"0x","")</f>
        <v>D1</v>
      </c>
      <c r="Q10" s="18" t="str">
        <f aca="false">CONCATENATE(P11,"",P10)</f>
        <v>4CD1</v>
      </c>
      <c r="R10" s="20" t="n">
        <f aca="false">com.sun.star.sheet.addin.Analysis.getHex2Dec(Q10)</f>
        <v>19665</v>
      </c>
      <c r="S10" s="0" t="s">
        <v>128</v>
      </c>
      <c r="T10" s="17" t="str">
        <f aca="false">SUBSTITUTE(S10,"0x","")</f>
        <v>D1</v>
      </c>
      <c r="U10" s="18" t="str">
        <f aca="false">CONCATENATE(T11,"",T10)</f>
        <v>4CD1</v>
      </c>
      <c r="V10" s="19" t="n">
        <f aca="false">com.sun.star.sheet.addin.Analysis.getHex2Dec(U10)</f>
        <v>19665</v>
      </c>
      <c r="W10" s="0" t="s">
        <v>128</v>
      </c>
      <c r="X10" s="17" t="str">
        <f aca="false">SUBSTITUTE(W10,"0x","")</f>
        <v>D1</v>
      </c>
      <c r="Y10" s="18" t="str">
        <f aca="false">CONCATENATE(X11,"",X10)</f>
        <v>4CD1</v>
      </c>
      <c r="Z10" s="19" t="n">
        <f aca="false">com.sun.star.sheet.addin.Analysis.getHex2Dec(Y10)</f>
        <v>19665</v>
      </c>
      <c r="AA10" s="0" t="s">
        <v>128</v>
      </c>
      <c r="AB10" s="17" t="str">
        <f aca="false">SUBSTITUTE(AA10,"0x","")</f>
        <v>D1</v>
      </c>
      <c r="AC10" s="18" t="str">
        <f aca="false">CONCATENATE(AB11,"",AB10)</f>
        <v>4CD1</v>
      </c>
      <c r="AD10" s="19" t="n">
        <f aca="false">com.sun.star.sheet.addin.Analysis.getHex2Dec(AC10)</f>
        <v>19665</v>
      </c>
      <c r="AE10" s="0" t="s">
        <v>129</v>
      </c>
      <c r="AF10" s="17" t="str">
        <f aca="false">SUBSTITUTE(AE10,"0x","")</f>
        <v>D2</v>
      </c>
      <c r="AG10" s="18" t="str">
        <f aca="false">CONCATENATE(AF11,"",AF10)</f>
        <v>4CD2</v>
      </c>
      <c r="AH10" s="19" t="n">
        <f aca="false">com.sun.star.sheet.addin.Analysis.getHex2Dec(AG10)</f>
        <v>19666</v>
      </c>
      <c r="AI10" s="0" t="s">
        <v>129</v>
      </c>
      <c r="AJ10" s="17" t="str">
        <f aca="false">SUBSTITUTE(AI10,"0x","")</f>
        <v>D2</v>
      </c>
      <c r="AK10" s="18" t="str">
        <f aca="false">CONCATENATE(AJ11,"",AJ10)</f>
        <v>4CD2</v>
      </c>
      <c r="AL10" s="19" t="n">
        <f aca="false">com.sun.star.sheet.addin.Analysis.getHex2Dec(AK10)</f>
        <v>19666</v>
      </c>
      <c r="AM10" s="0" t="s">
        <v>129</v>
      </c>
      <c r="AN10" s="17" t="str">
        <f aca="false">SUBSTITUTE(AM10,"0x","")</f>
        <v>D2</v>
      </c>
      <c r="AO10" s="18" t="str">
        <f aca="false">CONCATENATE(AN11,"",AN10)</f>
        <v>4CD2</v>
      </c>
      <c r="AP10" s="19" t="n">
        <f aca="false">com.sun.star.sheet.addin.Analysis.getHex2Dec(AO10)</f>
        <v>19666</v>
      </c>
      <c r="AQ10" s="0" t="s">
        <v>129</v>
      </c>
      <c r="AR10" s="17" t="str">
        <f aca="false">SUBSTITUTE(AQ10,"0x","")</f>
        <v>D2</v>
      </c>
      <c r="AS10" s="18" t="str">
        <f aca="false">CONCATENATE(AR11,"",AR10)</f>
        <v>4CD2</v>
      </c>
      <c r="AT10" s="19" t="n">
        <f aca="false">com.sun.star.sheet.addin.Analysis.getHex2Dec(AS10)</f>
        <v>19666</v>
      </c>
    </row>
    <row r="11" customFormat="false" ht="13.8" hidden="false" customHeight="false" outlineLevel="0" collapsed="false">
      <c r="A11" s="17" t="s">
        <v>39</v>
      </c>
      <c r="B11" s="17" t="s">
        <v>130</v>
      </c>
      <c r="C11" s="17" t="str">
        <f aca="false">SUBSTITUTE(B11,"0x","")</f>
        <v>4C</v>
      </c>
      <c r="D11" s="18"/>
      <c r="E11" s="18"/>
      <c r="F11" s="18"/>
      <c r="G11" s="17" t="s">
        <v>130</v>
      </c>
      <c r="H11" s="17" t="str">
        <f aca="false">SUBSTITUTE(G11,"0x","")</f>
        <v>4C</v>
      </c>
      <c r="I11" s="18"/>
      <c r="J11" s="19" t="n">
        <f aca="false">com.sun.star.sheet.addin.Analysis.getHex2Dec(I11)</f>
        <v>0</v>
      </c>
      <c r="K11" s="0" t="s">
        <v>130</v>
      </c>
      <c r="L11" s="17" t="str">
        <f aca="false">SUBSTITUTE(K11,"0x","")</f>
        <v>4C</v>
      </c>
      <c r="M11" s="18"/>
      <c r="N11" s="20" t="n">
        <f aca="false">com.sun.star.sheet.addin.Analysis.getHex2Dec(M11)</f>
        <v>0</v>
      </c>
      <c r="O11" s="0" t="s">
        <v>130</v>
      </c>
      <c r="P11" s="17" t="str">
        <f aca="false">SUBSTITUTE(O11,"0x","")</f>
        <v>4C</v>
      </c>
      <c r="Q11" s="18"/>
      <c r="R11" s="20" t="n">
        <f aca="false">com.sun.star.sheet.addin.Analysis.getHex2Dec(Q11)</f>
        <v>0</v>
      </c>
      <c r="S11" s="0" t="s">
        <v>130</v>
      </c>
      <c r="T11" s="17" t="str">
        <f aca="false">SUBSTITUTE(S11,"0x","")</f>
        <v>4C</v>
      </c>
      <c r="U11" s="18"/>
      <c r="V11" s="19"/>
      <c r="W11" s="0" t="s">
        <v>130</v>
      </c>
      <c r="X11" s="17" t="str">
        <f aca="false">SUBSTITUTE(W11,"0x","")</f>
        <v>4C</v>
      </c>
      <c r="Y11" s="18"/>
      <c r="Z11" s="19"/>
      <c r="AA11" s="0" t="s">
        <v>130</v>
      </c>
      <c r="AB11" s="17" t="str">
        <f aca="false">SUBSTITUTE(AA11,"0x","")</f>
        <v>4C</v>
      </c>
      <c r="AC11" s="18"/>
      <c r="AD11" s="19"/>
      <c r="AE11" s="0" t="s">
        <v>130</v>
      </c>
      <c r="AF11" s="17" t="str">
        <f aca="false">SUBSTITUTE(AE11,"0x","")</f>
        <v>4C</v>
      </c>
      <c r="AG11" s="18"/>
      <c r="AH11" s="19"/>
      <c r="AI11" s="0" t="s">
        <v>130</v>
      </c>
      <c r="AJ11" s="17" t="str">
        <f aca="false">SUBSTITUTE(AI11,"0x","")</f>
        <v>4C</v>
      </c>
      <c r="AK11" s="18"/>
      <c r="AL11" s="19"/>
      <c r="AM11" s="0" t="s">
        <v>130</v>
      </c>
      <c r="AN11" s="17" t="str">
        <f aca="false">SUBSTITUTE(AM11,"0x","")</f>
        <v>4C</v>
      </c>
      <c r="AO11" s="18"/>
      <c r="AP11" s="19"/>
      <c r="AQ11" s="0" t="s">
        <v>130</v>
      </c>
      <c r="AR11" s="17" t="str">
        <f aca="false">SUBSTITUTE(AQ11,"0x","")</f>
        <v>4C</v>
      </c>
      <c r="AS11" s="18"/>
      <c r="AT11" s="19"/>
    </row>
    <row r="12" customFormat="false" ht="13.8" hidden="false" customHeight="false" outlineLevel="0" collapsed="false">
      <c r="A12" s="17" t="s">
        <v>44</v>
      </c>
      <c r="B12" s="17" t="s">
        <v>131</v>
      </c>
      <c r="C12" s="17" t="str">
        <f aca="false">SUBSTITUTE(B12,"0x","")</f>
        <v>1A</v>
      </c>
      <c r="D12" s="18" t="str">
        <f aca="false">CONCATENATE(C13,"",C12)</f>
        <v>261A</v>
      </c>
      <c r="E12" s="18" t="n">
        <f aca="false">com.sun.star.sheet.addin.Analysis.getHex2Dec(D12)</f>
        <v>9754</v>
      </c>
      <c r="F12" s="21"/>
      <c r="G12" s="17" t="s">
        <v>131</v>
      </c>
      <c r="H12" s="17" t="str">
        <f aca="false">SUBSTITUTE(G12,"0x","")</f>
        <v>1A</v>
      </c>
      <c r="I12" s="18" t="str">
        <f aca="false">CONCATENATE(H13,"",H12)</f>
        <v>261A</v>
      </c>
      <c r="J12" s="19" t="n">
        <f aca="false">com.sun.star.sheet.addin.Analysis.getHex2Dec(I12)</f>
        <v>9754</v>
      </c>
      <c r="K12" s="0" t="s">
        <v>131</v>
      </c>
      <c r="L12" s="17" t="str">
        <f aca="false">SUBSTITUTE(K12,"0x","")</f>
        <v>1A</v>
      </c>
      <c r="M12" s="18" t="str">
        <f aca="false">CONCATENATE(L13,"",L12)</f>
        <v>261A</v>
      </c>
      <c r="N12" s="20" t="n">
        <f aca="false">com.sun.star.sheet.addin.Analysis.getHex2Dec(M12)</f>
        <v>9754</v>
      </c>
      <c r="O12" s="0" t="s">
        <v>131</v>
      </c>
      <c r="P12" s="17" t="str">
        <f aca="false">SUBSTITUTE(O12,"0x","")</f>
        <v>1A</v>
      </c>
      <c r="Q12" s="18" t="str">
        <f aca="false">CONCATENATE(P13,"",P12)</f>
        <v>261A</v>
      </c>
      <c r="R12" s="20" t="n">
        <f aca="false">com.sun.star.sheet.addin.Analysis.getHex2Dec(Q12)</f>
        <v>9754</v>
      </c>
      <c r="S12" s="0" t="s">
        <v>131</v>
      </c>
      <c r="T12" s="17" t="str">
        <f aca="false">SUBSTITUTE(S12,"0x","")</f>
        <v>1A</v>
      </c>
      <c r="U12" s="18" t="str">
        <f aca="false">CONCATENATE(T13,"",T12)</f>
        <v>261A</v>
      </c>
      <c r="V12" s="19" t="n">
        <f aca="false">com.sun.star.sheet.addin.Analysis.getHex2Dec(U12)</f>
        <v>9754</v>
      </c>
      <c r="W12" s="0" t="s">
        <v>131</v>
      </c>
      <c r="X12" s="17" t="str">
        <f aca="false">SUBSTITUTE(W12,"0x","")</f>
        <v>1A</v>
      </c>
      <c r="Y12" s="18" t="str">
        <f aca="false">CONCATENATE(X13,"",X12)</f>
        <v>261A</v>
      </c>
      <c r="Z12" s="19" t="n">
        <f aca="false">com.sun.star.sheet.addin.Analysis.getHex2Dec(Y12)</f>
        <v>9754</v>
      </c>
      <c r="AA12" s="0" t="s">
        <v>131</v>
      </c>
      <c r="AB12" s="17" t="str">
        <f aca="false">SUBSTITUTE(AA12,"0x","")</f>
        <v>1A</v>
      </c>
      <c r="AC12" s="18" t="str">
        <f aca="false">CONCATENATE(AB13,"",AB12)</f>
        <v>261A</v>
      </c>
      <c r="AD12" s="19" t="n">
        <f aca="false">com.sun.star.sheet.addin.Analysis.getHex2Dec(AC12)</f>
        <v>9754</v>
      </c>
      <c r="AE12" s="0" t="s">
        <v>131</v>
      </c>
      <c r="AF12" s="17" t="str">
        <f aca="false">SUBSTITUTE(AE12,"0x","")</f>
        <v>1A</v>
      </c>
      <c r="AG12" s="18" t="str">
        <f aca="false">CONCATENATE(AF13,"",AF12)</f>
        <v>261A</v>
      </c>
      <c r="AH12" s="19" t="n">
        <f aca="false">com.sun.star.sheet.addin.Analysis.getHex2Dec(AG12)</f>
        <v>9754</v>
      </c>
      <c r="AI12" s="0" t="s">
        <v>131</v>
      </c>
      <c r="AJ12" s="17" t="str">
        <f aca="false">SUBSTITUTE(AI12,"0x","")</f>
        <v>1A</v>
      </c>
      <c r="AK12" s="18" t="str">
        <f aca="false">CONCATENATE(AJ13,"",AJ12)</f>
        <v>261A</v>
      </c>
      <c r="AL12" s="19" t="n">
        <f aca="false">com.sun.star.sheet.addin.Analysis.getHex2Dec(AK12)</f>
        <v>9754</v>
      </c>
      <c r="AM12" s="0" t="s">
        <v>131</v>
      </c>
      <c r="AN12" s="17" t="str">
        <f aca="false">SUBSTITUTE(AM12,"0x","")</f>
        <v>1A</v>
      </c>
      <c r="AO12" s="18" t="str">
        <f aca="false">CONCATENATE(AN13,"",AN12)</f>
        <v>261A</v>
      </c>
      <c r="AP12" s="19" t="n">
        <f aca="false">com.sun.star.sheet.addin.Analysis.getHex2Dec(AO12)</f>
        <v>9754</v>
      </c>
      <c r="AQ12" s="0" t="s">
        <v>131</v>
      </c>
      <c r="AR12" s="17" t="str">
        <f aca="false">SUBSTITUTE(AQ12,"0x","")</f>
        <v>1A</v>
      </c>
      <c r="AS12" s="18" t="str">
        <f aca="false">CONCATENATE(AR13,"",AR12)</f>
        <v>261A</v>
      </c>
      <c r="AT12" s="19" t="n">
        <f aca="false">com.sun.star.sheet.addin.Analysis.getHex2Dec(AS12)</f>
        <v>9754</v>
      </c>
    </row>
    <row r="13" customFormat="false" ht="13.8" hidden="false" customHeight="false" outlineLevel="0" collapsed="false">
      <c r="A13" s="17" t="s">
        <v>49</v>
      </c>
      <c r="B13" s="17" t="s">
        <v>32</v>
      </c>
      <c r="C13" s="17" t="str">
        <f aca="false">SUBSTITUTE(B13,"0x","")</f>
        <v>26</v>
      </c>
      <c r="D13" s="18"/>
      <c r="E13" s="18"/>
      <c r="F13" s="18"/>
      <c r="G13" s="17" t="s">
        <v>32</v>
      </c>
      <c r="H13" s="17" t="str">
        <f aca="false">SUBSTITUTE(G13,"0x","")</f>
        <v>26</v>
      </c>
      <c r="I13" s="18"/>
      <c r="J13" s="19" t="n">
        <f aca="false">com.sun.star.sheet.addin.Analysis.getHex2Dec(I13)</f>
        <v>0</v>
      </c>
      <c r="K13" s="0" t="s">
        <v>32</v>
      </c>
      <c r="L13" s="17" t="str">
        <f aca="false">SUBSTITUTE(K13,"0x","")</f>
        <v>26</v>
      </c>
      <c r="M13" s="18"/>
      <c r="N13" s="20" t="n">
        <f aca="false">com.sun.star.sheet.addin.Analysis.getHex2Dec(M13)</f>
        <v>0</v>
      </c>
      <c r="O13" s="0" t="s">
        <v>32</v>
      </c>
      <c r="P13" s="17" t="str">
        <f aca="false">SUBSTITUTE(O13,"0x","")</f>
        <v>26</v>
      </c>
      <c r="Q13" s="18"/>
      <c r="R13" s="20" t="n">
        <f aca="false">com.sun.star.sheet.addin.Analysis.getHex2Dec(Q13)</f>
        <v>0</v>
      </c>
      <c r="S13" s="0" t="s">
        <v>32</v>
      </c>
      <c r="T13" s="17" t="str">
        <f aca="false">SUBSTITUTE(S13,"0x","")</f>
        <v>26</v>
      </c>
      <c r="U13" s="18"/>
      <c r="V13" s="19"/>
      <c r="W13" s="0" t="s">
        <v>32</v>
      </c>
      <c r="X13" s="17" t="str">
        <f aca="false">SUBSTITUTE(W13,"0x","")</f>
        <v>26</v>
      </c>
      <c r="Y13" s="18"/>
      <c r="Z13" s="19"/>
      <c r="AA13" s="0" t="s">
        <v>32</v>
      </c>
      <c r="AB13" s="17" t="str">
        <f aca="false">SUBSTITUTE(AA13,"0x","")</f>
        <v>26</v>
      </c>
      <c r="AC13" s="18"/>
      <c r="AD13" s="19"/>
      <c r="AE13" s="0" t="s">
        <v>32</v>
      </c>
      <c r="AF13" s="17" t="str">
        <f aca="false">SUBSTITUTE(AE13,"0x","")</f>
        <v>26</v>
      </c>
      <c r="AG13" s="18"/>
      <c r="AH13" s="19"/>
      <c r="AI13" s="0" t="s">
        <v>32</v>
      </c>
      <c r="AJ13" s="17" t="str">
        <f aca="false">SUBSTITUTE(AI13,"0x","")</f>
        <v>26</v>
      </c>
      <c r="AK13" s="18"/>
      <c r="AL13" s="19"/>
      <c r="AM13" s="0" t="s">
        <v>32</v>
      </c>
      <c r="AN13" s="17" t="str">
        <f aca="false">SUBSTITUTE(AM13,"0x","")</f>
        <v>26</v>
      </c>
      <c r="AO13" s="18"/>
      <c r="AP13" s="19"/>
      <c r="AQ13" s="0" t="s">
        <v>32</v>
      </c>
      <c r="AR13" s="17" t="str">
        <f aca="false">SUBSTITUTE(AQ13,"0x","")</f>
        <v>26</v>
      </c>
      <c r="AS13" s="18"/>
      <c r="AT13" s="19"/>
    </row>
    <row r="14" customFormat="false" ht="13.8" hidden="false" customHeight="false" outlineLevel="0" collapsed="false">
      <c r="A14" s="17" t="s">
        <v>132</v>
      </c>
      <c r="B14" s="17" t="s">
        <v>133</v>
      </c>
      <c r="C14" s="17" t="str">
        <f aca="false">SUBSTITUTE(B14,"0x","")</f>
        <v>B5</v>
      </c>
      <c r="D14" s="18" t="str">
        <f aca="false">CONCATENATE(C15,"",C14)</f>
        <v>03B5</v>
      </c>
      <c r="E14" s="18" t="n">
        <f aca="false">com.sun.star.sheet.addin.Analysis.getHex2Dec(D14)</f>
        <v>949</v>
      </c>
      <c r="F14" s="18"/>
      <c r="G14" s="17" t="s">
        <v>133</v>
      </c>
      <c r="H14" s="17" t="str">
        <f aca="false">SUBSTITUTE(G14,"0x","")</f>
        <v>B5</v>
      </c>
      <c r="I14" s="18" t="str">
        <f aca="false">CONCATENATE(H15,"",H14)</f>
        <v>03B5</v>
      </c>
      <c r="J14" s="19" t="n">
        <f aca="false">com.sun.star.sheet.addin.Analysis.getHex2Dec(I14)</f>
        <v>949</v>
      </c>
      <c r="K14" s="0" t="s">
        <v>133</v>
      </c>
      <c r="L14" s="17" t="str">
        <f aca="false">SUBSTITUTE(K14,"0x","")</f>
        <v>B5</v>
      </c>
      <c r="M14" s="18" t="str">
        <f aca="false">CONCATENATE(L15,"",L14)</f>
        <v>03B5</v>
      </c>
      <c r="N14" s="20" t="n">
        <f aca="false">com.sun.star.sheet.addin.Analysis.getHex2Dec(M14)</f>
        <v>949</v>
      </c>
      <c r="O14" s="0" t="s">
        <v>133</v>
      </c>
      <c r="P14" s="17" t="str">
        <f aca="false">SUBSTITUTE(O14,"0x","")</f>
        <v>B5</v>
      </c>
      <c r="Q14" s="18" t="str">
        <f aca="false">CONCATENATE(P15,"",P14)</f>
        <v>03B5</v>
      </c>
      <c r="R14" s="20" t="n">
        <f aca="false">com.sun.star.sheet.addin.Analysis.getHex2Dec(Q14)</f>
        <v>949</v>
      </c>
      <c r="S14" s="0" t="s">
        <v>133</v>
      </c>
      <c r="T14" s="17" t="str">
        <f aca="false">SUBSTITUTE(S14,"0x","")</f>
        <v>B5</v>
      </c>
      <c r="U14" s="18" t="str">
        <f aca="false">CONCATENATE(T15,"",T14)</f>
        <v>03B5</v>
      </c>
      <c r="V14" s="19" t="n">
        <f aca="false">com.sun.star.sheet.addin.Analysis.getHex2Dec(U14)</f>
        <v>949</v>
      </c>
      <c r="W14" s="0" t="s">
        <v>133</v>
      </c>
      <c r="X14" s="17" t="str">
        <f aca="false">SUBSTITUTE(W14,"0x","")</f>
        <v>B5</v>
      </c>
      <c r="Y14" s="18" t="str">
        <f aca="false">CONCATENATE(X15,"",X14)</f>
        <v>03B5</v>
      </c>
      <c r="Z14" s="19" t="n">
        <f aca="false">com.sun.star.sheet.addin.Analysis.getHex2Dec(Y14)</f>
        <v>949</v>
      </c>
      <c r="AA14" s="0" t="s">
        <v>133</v>
      </c>
      <c r="AB14" s="17" t="str">
        <f aca="false">SUBSTITUTE(AA14,"0x","")</f>
        <v>B5</v>
      </c>
      <c r="AC14" s="18" t="str">
        <f aca="false">CONCATENATE(AB15,"",AB14)</f>
        <v>03B5</v>
      </c>
      <c r="AD14" s="19" t="n">
        <f aca="false">com.sun.star.sheet.addin.Analysis.getHex2Dec(AC14)</f>
        <v>949</v>
      </c>
      <c r="AE14" s="0" t="s">
        <v>134</v>
      </c>
      <c r="AF14" s="17" t="str">
        <f aca="false">SUBSTITUTE(AE14,"0x","")</f>
        <v>AD</v>
      </c>
      <c r="AG14" s="18" t="str">
        <f aca="false">CONCATENATE(AF15,"",AF14)</f>
        <v>03AD</v>
      </c>
      <c r="AH14" s="19" t="n">
        <f aca="false">com.sun.star.sheet.addin.Analysis.getHex2Dec(AG14)</f>
        <v>941</v>
      </c>
      <c r="AI14" s="0" t="s">
        <v>135</v>
      </c>
      <c r="AJ14" s="17" t="str">
        <f aca="false">SUBSTITUTE(AI14,"0x","")</f>
        <v>A8</v>
      </c>
      <c r="AK14" s="18" t="str">
        <f aca="false">CONCATENATE(AJ15,"",AJ14)</f>
        <v>03A8</v>
      </c>
      <c r="AL14" s="19" t="n">
        <f aca="false">com.sun.star.sheet.addin.Analysis.getHex2Dec(AK14)</f>
        <v>936</v>
      </c>
      <c r="AM14" s="0" t="s">
        <v>136</v>
      </c>
      <c r="AN14" s="17" t="str">
        <f aca="false">SUBSTITUTE(AM14,"0x","")</f>
        <v>9E</v>
      </c>
      <c r="AO14" s="18" t="str">
        <f aca="false">CONCATENATE(AN15,"",AN14)</f>
        <v>039E</v>
      </c>
      <c r="AP14" s="19" t="n">
        <f aca="false">com.sun.star.sheet.addin.Analysis.getHex2Dec(AO14)</f>
        <v>926</v>
      </c>
      <c r="AQ14" s="0" t="s">
        <v>137</v>
      </c>
      <c r="AR14" s="17" t="str">
        <f aca="false">SUBSTITUTE(AQ14,"0x","")</f>
        <v>64</v>
      </c>
      <c r="AS14" s="18" t="str">
        <f aca="false">CONCATENATE(AR15,"",AR14)</f>
        <v>0064</v>
      </c>
      <c r="AT14" s="19" t="n">
        <f aca="false">com.sun.star.sheet.addin.Analysis.getHex2Dec(AS14)</f>
        <v>100</v>
      </c>
    </row>
    <row r="15" customFormat="false" ht="13.8" hidden="false" customHeight="false" outlineLevel="0" collapsed="false">
      <c r="A15" s="17" t="s">
        <v>138</v>
      </c>
      <c r="B15" s="17" t="s">
        <v>60</v>
      </c>
      <c r="C15" s="17" t="str">
        <f aca="false">SUBSTITUTE(B15,"0x","")</f>
        <v>03</v>
      </c>
      <c r="D15" s="21"/>
      <c r="E15" s="21"/>
      <c r="F15" s="21"/>
      <c r="G15" s="17" t="s">
        <v>60</v>
      </c>
      <c r="H15" s="17" t="str">
        <f aca="false">SUBSTITUTE(G15,"0x","")</f>
        <v>03</v>
      </c>
      <c r="I15" s="18"/>
      <c r="J15" s="19"/>
      <c r="K15" s="0" t="s">
        <v>60</v>
      </c>
      <c r="L15" s="17" t="str">
        <f aca="false">SUBSTITUTE(K15,"0x","")</f>
        <v>03</v>
      </c>
      <c r="M15" s="18"/>
      <c r="N15" s="20" t="n">
        <f aca="false">com.sun.star.sheet.addin.Analysis.getHex2Dec(M15)</f>
        <v>0</v>
      </c>
      <c r="O15" s="0" t="s">
        <v>60</v>
      </c>
      <c r="P15" s="17" t="str">
        <f aca="false">SUBSTITUTE(O15,"0x","")</f>
        <v>03</v>
      </c>
      <c r="Q15" s="18"/>
      <c r="R15" s="20" t="n">
        <f aca="false">com.sun.star.sheet.addin.Analysis.getHex2Dec(Q15)</f>
        <v>0</v>
      </c>
      <c r="S15" s="0" t="s">
        <v>60</v>
      </c>
      <c r="T15" s="17" t="str">
        <f aca="false">SUBSTITUTE(S15,"0x","")</f>
        <v>03</v>
      </c>
      <c r="U15" s="18"/>
      <c r="V15" s="19"/>
      <c r="W15" s="0" t="s">
        <v>60</v>
      </c>
      <c r="X15" s="17" t="str">
        <f aca="false">SUBSTITUTE(W15,"0x","")</f>
        <v>03</v>
      </c>
      <c r="Y15" s="18"/>
      <c r="Z15" s="19"/>
      <c r="AA15" s="0" t="s">
        <v>60</v>
      </c>
      <c r="AB15" s="17" t="str">
        <f aca="false">SUBSTITUTE(AA15,"0x","")</f>
        <v>03</v>
      </c>
      <c r="AC15" s="18"/>
      <c r="AD15" s="19"/>
      <c r="AE15" s="0" t="s">
        <v>60</v>
      </c>
      <c r="AF15" s="17" t="str">
        <f aca="false">SUBSTITUTE(AE15,"0x","")</f>
        <v>03</v>
      </c>
      <c r="AG15" s="18"/>
      <c r="AH15" s="19"/>
      <c r="AI15" s="0" t="s">
        <v>60</v>
      </c>
      <c r="AJ15" s="17" t="str">
        <f aca="false">SUBSTITUTE(AI15,"0x","")</f>
        <v>03</v>
      </c>
      <c r="AK15" s="18"/>
      <c r="AL15" s="19"/>
      <c r="AM15" s="0" t="s">
        <v>60</v>
      </c>
      <c r="AN15" s="17" t="str">
        <f aca="false">SUBSTITUTE(AM15,"0x","")</f>
        <v>03</v>
      </c>
      <c r="AO15" s="18"/>
      <c r="AP15" s="19"/>
      <c r="AQ15" s="0" t="s">
        <v>102</v>
      </c>
      <c r="AR15" s="17" t="str">
        <f aca="false">SUBSTITUTE(AQ15,"0x","")</f>
        <v>00</v>
      </c>
      <c r="AS15" s="18"/>
      <c r="AT15" s="19"/>
    </row>
    <row r="16" customFormat="false" ht="13.8" hidden="false" customHeight="false" outlineLevel="0" collapsed="false">
      <c r="A16" s="17" t="s">
        <v>52</v>
      </c>
      <c r="B16" s="17" t="s">
        <v>139</v>
      </c>
      <c r="C16" s="17" t="str">
        <f aca="false">SUBSTITUTE(B16,"0x","")</f>
        <v>99</v>
      </c>
      <c r="D16" s="18" t="str">
        <f aca="false">CONCATENATE(C17,"",C16)</f>
        <v>2499</v>
      </c>
      <c r="E16" s="18" t="n">
        <f aca="false">com.sun.star.sheet.addin.Analysis.getHex2Dec(D16)</f>
        <v>9369</v>
      </c>
      <c r="F16" s="18"/>
      <c r="G16" s="17" t="s">
        <v>140</v>
      </c>
      <c r="H16" s="17" t="str">
        <f aca="false">SUBSTITUTE(G16,"0x","")</f>
        <v>98</v>
      </c>
      <c r="I16" s="18" t="str">
        <f aca="false">CONCATENATE(H17,"",H16)</f>
        <v>2498</v>
      </c>
      <c r="J16" s="19" t="n">
        <f aca="false">com.sun.star.sheet.addin.Analysis.getHex2Dec(I16)</f>
        <v>9368</v>
      </c>
      <c r="K16" s="0" t="s">
        <v>140</v>
      </c>
      <c r="L16" s="17" t="str">
        <f aca="false">SUBSTITUTE(K16,"0x","")</f>
        <v>98</v>
      </c>
      <c r="M16" s="18" t="str">
        <f aca="false">CONCATENATE(L17,"",L16)</f>
        <v>2498</v>
      </c>
      <c r="N16" s="20" t="n">
        <f aca="false">com.sun.star.sheet.addin.Analysis.getHex2Dec(M16)</f>
        <v>9368</v>
      </c>
      <c r="O16" s="0" t="s">
        <v>140</v>
      </c>
      <c r="P16" s="17" t="str">
        <f aca="false">SUBSTITUTE(O16,"0x","")</f>
        <v>98</v>
      </c>
      <c r="Q16" s="18" t="str">
        <f aca="false">CONCATENATE(P17,"",P16)</f>
        <v>2498</v>
      </c>
      <c r="R16" s="20" t="n">
        <f aca="false">com.sun.star.sheet.addin.Analysis.getHex2Dec(Q16)</f>
        <v>9368</v>
      </c>
      <c r="S16" s="0" t="s">
        <v>140</v>
      </c>
      <c r="T16" s="17" t="str">
        <f aca="false">SUBSTITUTE(S16,"0x","")</f>
        <v>98</v>
      </c>
      <c r="U16" s="18" t="str">
        <f aca="false">CONCATENATE(T17,"",T16)</f>
        <v>2498</v>
      </c>
      <c r="V16" s="19" t="n">
        <f aca="false">com.sun.star.sheet.addin.Analysis.getHex2Dec(U16)</f>
        <v>9368</v>
      </c>
      <c r="W16" s="0" t="s">
        <v>140</v>
      </c>
      <c r="X16" s="17" t="str">
        <f aca="false">SUBSTITUTE(W16,"0x","")</f>
        <v>98</v>
      </c>
      <c r="Y16" s="18" t="str">
        <f aca="false">CONCATENATE(X17,"",X16)</f>
        <v>2498</v>
      </c>
      <c r="Z16" s="19" t="n">
        <f aca="false">com.sun.star.sheet.addin.Analysis.getHex2Dec(Y16)</f>
        <v>9368</v>
      </c>
      <c r="AA16" s="0" t="s">
        <v>139</v>
      </c>
      <c r="AB16" s="17" t="str">
        <f aca="false">SUBSTITUTE(AA16,"0x","")</f>
        <v>99</v>
      </c>
      <c r="AC16" s="18" t="str">
        <f aca="false">CONCATENATE(AB17,"",AB16)</f>
        <v>2499</v>
      </c>
      <c r="AD16" s="19" t="n">
        <f aca="false">com.sun.star.sheet.addin.Analysis.getHex2Dec(AC16)</f>
        <v>9369</v>
      </c>
      <c r="AE16" s="0" t="s">
        <v>139</v>
      </c>
      <c r="AF16" s="17" t="str">
        <f aca="false">SUBSTITUTE(AE16,"0x","")</f>
        <v>99</v>
      </c>
      <c r="AG16" s="18" t="str">
        <f aca="false">CONCATENATE(AF17,"",AF16)</f>
        <v>2499</v>
      </c>
      <c r="AH16" s="19" t="n">
        <f aca="false">com.sun.star.sheet.addin.Analysis.getHex2Dec(AG16)</f>
        <v>9369</v>
      </c>
      <c r="AI16" s="0" t="s">
        <v>139</v>
      </c>
      <c r="AJ16" s="17" t="str">
        <f aca="false">SUBSTITUTE(AI16,"0x","")</f>
        <v>99</v>
      </c>
      <c r="AK16" s="18" t="str">
        <f aca="false">CONCATENATE(AJ17,"",AJ16)</f>
        <v>2499</v>
      </c>
      <c r="AL16" s="19" t="n">
        <f aca="false">com.sun.star.sheet.addin.Analysis.getHex2Dec(AK16)</f>
        <v>9369</v>
      </c>
      <c r="AM16" s="0" t="s">
        <v>141</v>
      </c>
      <c r="AN16" s="17" t="str">
        <f aca="false">SUBSTITUTE(AM16,"0x","")</f>
        <v>9A</v>
      </c>
      <c r="AO16" s="18" t="str">
        <f aca="false">CONCATENATE(AN17,"",AN16)</f>
        <v>249A</v>
      </c>
      <c r="AP16" s="19" t="n">
        <f aca="false">com.sun.star.sheet.addin.Analysis.getHex2Dec(AO16)</f>
        <v>9370</v>
      </c>
      <c r="AQ16" s="0" t="s">
        <v>141</v>
      </c>
      <c r="AR16" s="17" t="str">
        <f aca="false">SUBSTITUTE(AQ16,"0x","")</f>
        <v>9A</v>
      </c>
      <c r="AS16" s="18" t="str">
        <f aca="false">CONCATENATE(AR17,"",AR16)</f>
        <v>249A</v>
      </c>
      <c r="AT16" s="19" t="n">
        <f aca="false">com.sun.star.sheet.addin.Analysis.getHex2Dec(AS16)</f>
        <v>9370</v>
      </c>
    </row>
    <row r="17" customFormat="false" ht="13.8" hidden="false" customHeight="false" outlineLevel="0" collapsed="false">
      <c r="A17" s="17" t="s">
        <v>57</v>
      </c>
      <c r="B17" s="17" t="s">
        <v>142</v>
      </c>
      <c r="C17" s="17" t="str">
        <f aca="false">SUBSTITUTE(B17,"0x","")</f>
        <v>24</v>
      </c>
      <c r="D17" s="21"/>
      <c r="E17" s="21"/>
      <c r="F17" s="21"/>
      <c r="G17" s="17" t="s">
        <v>142</v>
      </c>
      <c r="H17" s="17" t="str">
        <f aca="false">SUBSTITUTE(G17,"0x","")</f>
        <v>24</v>
      </c>
      <c r="I17" s="18"/>
      <c r="J17" s="19"/>
      <c r="K17" s="0" t="s">
        <v>142</v>
      </c>
      <c r="L17" s="17" t="str">
        <f aca="false">SUBSTITUTE(K17,"0x","")</f>
        <v>24</v>
      </c>
      <c r="M17" s="18"/>
      <c r="N17" s="20" t="n">
        <f aca="false">com.sun.star.sheet.addin.Analysis.getHex2Dec(M17)</f>
        <v>0</v>
      </c>
      <c r="O17" s="0" t="s">
        <v>142</v>
      </c>
      <c r="P17" s="17" t="str">
        <f aca="false">SUBSTITUTE(O17,"0x","")</f>
        <v>24</v>
      </c>
      <c r="Q17" s="18"/>
      <c r="R17" s="20" t="n">
        <f aca="false">com.sun.star.sheet.addin.Analysis.getHex2Dec(Q17)</f>
        <v>0</v>
      </c>
      <c r="S17" s="0" t="s">
        <v>142</v>
      </c>
      <c r="T17" s="17" t="str">
        <f aca="false">SUBSTITUTE(S17,"0x","")</f>
        <v>24</v>
      </c>
      <c r="U17" s="18"/>
      <c r="V17" s="19"/>
      <c r="W17" s="0" t="s">
        <v>142</v>
      </c>
      <c r="X17" s="17" t="str">
        <f aca="false">SUBSTITUTE(W17,"0x","")</f>
        <v>24</v>
      </c>
      <c r="Y17" s="18"/>
      <c r="Z17" s="19"/>
      <c r="AA17" s="0" t="s">
        <v>142</v>
      </c>
      <c r="AB17" s="17" t="str">
        <f aca="false">SUBSTITUTE(AA17,"0x","")</f>
        <v>24</v>
      </c>
      <c r="AC17" s="18"/>
      <c r="AD17" s="19"/>
      <c r="AE17" s="0" t="s">
        <v>142</v>
      </c>
      <c r="AF17" s="17" t="str">
        <f aca="false">SUBSTITUTE(AE17,"0x","")</f>
        <v>24</v>
      </c>
      <c r="AG17" s="18"/>
      <c r="AH17" s="19"/>
      <c r="AI17" s="0" t="s">
        <v>142</v>
      </c>
      <c r="AJ17" s="17" t="str">
        <f aca="false">SUBSTITUTE(AI17,"0x","")</f>
        <v>24</v>
      </c>
      <c r="AK17" s="18"/>
      <c r="AL17" s="19"/>
      <c r="AM17" s="0" t="s">
        <v>142</v>
      </c>
      <c r="AN17" s="17" t="str">
        <f aca="false">SUBSTITUTE(AM17,"0x","")</f>
        <v>24</v>
      </c>
      <c r="AO17" s="18"/>
      <c r="AP17" s="19"/>
      <c r="AQ17" s="0" t="s">
        <v>142</v>
      </c>
      <c r="AR17" s="17" t="str">
        <f aca="false">SUBSTITUTE(AQ17,"0x","")</f>
        <v>24</v>
      </c>
      <c r="AS17" s="18"/>
      <c r="AT17" s="19"/>
    </row>
    <row r="18" customFormat="false" ht="13.8" hidden="false" customHeight="false" outlineLevel="0" collapsed="false">
      <c r="A18" s="17" t="s">
        <v>62</v>
      </c>
      <c r="B18" s="17" t="s">
        <v>143</v>
      </c>
      <c r="C18" s="17" t="str">
        <f aca="false">SUBSTITUTE(B18,"0x","")</f>
        <v>33</v>
      </c>
      <c r="D18" s="18" t="str">
        <f aca="false">CONCATENATE(C19,"",C18)</f>
        <v>1233</v>
      </c>
      <c r="E18" s="18" t="n">
        <f aca="false">com.sun.star.sheet.addin.Analysis.getHex2Dec(D18)</f>
        <v>4659</v>
      </c>
      <c r="F18" s="18"/>
      <c r="G18" s="17" t="s">
        <v>143</v>
      </c>
      <c r="H18" s="17" t="str">
        <f aca="false">SUBSTITUTE(G18,"0x","")</f>
        <v>33</v>
      </c>
      <c r="I18" s="18" t="str">
        <f aca="false">CONCATENATE(H19,"",H18)</f>
        <v>1233</v>
      </c>
      <c r="J18" s="19" t="n">
        <f aca="false">com.sun.star.sheet.addin.Analysis.getHex2Dec(I18)</f>
        <v>4659</v>
      </c>
      <c r="K18" s="0" t="s">
        <v>143</v>
      </c>
      <c r="L18" s="17" t="str">
        <f aca="false">SUBSTITUTE(K18,"0x","")</f>
        <v>33</v>
      </c>
      <c r="M18" s="18" t="str">
        <f aca="false">CONCATENATE(L19,"",L18)</f>
        <v>1233</v>
      </c>
      <c r="N18" s="20" t="n">
        <f aca="false">com.sun.star.sheet.addin.Analysis.getHex2Dec(M18)</f>
        <v>4659</v>
      </c>
      <c r="O18" s="0" t="s">
        <v>143</v>
      </c>
      <c r="P18" s="17" t="str">
        <f aca="false">SUBSTITUTE(O18,"0x","")</f>
        <v>33</v>
      </c>
      <c r="Q18" s="18" t="str">
        <f aca="false">CONCATENATE(P19,"",P18)</f>
        <v>1233</v>
      </c>
      <c r="R18" s="20" t="n">
        <f aca="false">com.sun.star.sheet.addin.Analysis.getHex2Dec(Q18)</f>
        <v>4659</v>
      </c>
      <c r="S18" s="0" t="s">
        <v>143</v>
      </c>
      <c r="T18" s="17" t="str">
        <f aca="false">SUBSTITUTE(S18,"0x","")</f>
        <v>33</v>
      </c>
      <c r="U18" s="18" t="str">
        <f aca="false">CONCATENATE(T19,"",T18)</f>
        <v>1233</v>
      </c>
      <c r="V18" s="19" t="n">
        <f aca="false">com.sun.star.sheet.addin.Analysis.getHex2Dec(U18)</f>
        <v>4659</v>
      </c>
      <c r="W18" s="0" t="s">
        <v>143</v>
      </c>
      <c r="X18" s="17" t="str">
        <f aca="false">SUBSTITUTE(W18,"0x","")</f>
        <v>33</v>
      </c>
      <c r="Y18" s="18" t="str">
        <f aca="false">CONCATENATE(X19,"",X18)</f>
        <v>1233</v>
      </c>
      <c r="Z18" s="19" t="n">
        <f aca="false">com.sun.star.sheet.addin.Analysis.getHex2Dec(Y18)</f>
        <v>4659</v>
      </c>
      <c r="AA18" s="0" t="s">
        <v>143</v>
      </c>
      <c r="AB18" s="17" t="str">
        <f aca="false">SUBSTITUTE(AA18,"0x","")</f>
        <v>33</v>
      </c>
      <c r="AC18" s="18" t="str">
        <f aca="false">CONCATENATE(AB19,"",AB18)</f>
        <v>1233</v>
      </c>
      <c r="AD18" s="19" t="n">
        <f aca="false">com.sun.star.sheet.addin.Analysis.getHex2Dec(AC18)</f>
        <v>4659</v>
      </c>
      <c r="AE18" s="0" t="s">
        <v>144</v>
      </c>
      <c r="AF18" s="17" t="str">
        <f aca="false">SUBSTITUTE(AE18,"0x","")</f>
        <v>34</v>
      </c>
      <c r="AG18" s="18" t="str">
        <f aca="false">CONCATENATE(AF19,"",AF18)</f>
        <v>1234</v>
      </c>
      <c r="AH18" s="19" t="n">
        <f aca="false">com.sun.star.sheet.addin.Analysis.getHex2Dec(AG18)</f>
        <v>4660</v>
      </c>
      <c r="AI18" s="0" t="s">
        <v>144</v>
      </c>
      <c r="AJ18" s="17" t="str">
        <f aca="false">SUBSTITUTE(AI18,"0x","")</f>
        <v>34</v>
      </c>
      <c r="AK18" s="18" t="str">
        <f aca="false">CONCATENATE(AJ19,"",AJ18)</f>
        <v>1234</v>
      </c>
      <c r="AL18" s="19" t="n">
        <f aca="false">com.sun.star.sheet.addin.Analysis.getHex2Dec(AK18)</f>
        <v>4660</v>
      </c>
      <c r="AM18" s="0" t="s">
        <v>144</v>
      </c>
      <c r="AN18" s="17" t="str">
        <f aca="false">SUBSTITUTE(AM18,"0x","")</f>
        <v>34</v>
      </c>
      <c r="AO18" s="18" t="str">
        <f aca="false">CONCATENATE(AN19,"",AN18)</f>
        <v>1234</v>
      </c>
      <c r="AP18" s="19" t="n">
        <f aca="false">com.sun.star.sheet.addin.Analysis.getHex2Dec(AO18)</f>
        <v>4660</v>
      </c>
      <c r="AQ18" s="0" t="s">
        <v>144</v>
      </c>
      <c r="AR18" s="17" t="str">
        <f aca="false">SUBSTITUTE(AQ18,"0x","")</f>
        <v>34</v>
      </c>
      <c r="AS18" s="18" t="str">
        <f aca="false">CONCATENATE(AR19,"",AR18)</f>
        <v>1234</v>
      </c>
      <c r="AT18" s="19" t="n">
        <f aca="false">com.sun.star.sheet.addin.Analysis.getHex2Dec(AS18)</f>
        <v>4660</v>
      </c>
    </row>
    <row r="19" customFormat="false" ht="13.8" hidden="false" customHeight="false" outlineLevel="0" collapsed="false">
      <c r="A19" s="17" t="s">
        <v>66</v>
      </c>
      <c r="B19" s="17" t="s">
        <v>145</v>
      </c>
      <c r="C19" s="17" t="str">
        <f aca="false">SUBSTITUTE(B19,"0x","")</f>
        <v>12</v>
      </c>
      <c r="D19" s="21"/>
      <c r="E19" s="21"/>
      <c r="F19" s="21"/>
      <c r="G19" s="17" t="s">
        <v>145</v>
      </c>
      <c r="H19" s="17" t="str">
        <f aca="false">SUBSTITUTE(G19,"0x","")</f>
        <v>12</v>
      </c>
      <c r="I19" s="18"/>
      <c r="J19" s="19"/>
      <c r="K19" s="0" t="s">
        <v>145</v>
      </c>
      <c r="L19" s="17" t="str">
        <f aca="false">SUBSTITUTE(K19,"0x","")</f>
        <v>12</v>
      </c>
      <c r="M19" s="18"/>
      <c r="N19" s="20" t="n">
        <f aca="false">com.sun.star.sheet.addin.Analysis.getHex2Dec(M19)</f>
        <v>0</v>
      </c>
      <c r="O19" s="0" t="s">
        <v>145</v>
      </c>
      <c r="P19" s="17" t="str">
        <f aca="false">SUBSTITUTE(O19,"0x","")</f>
        <v>12</v>
      </c>
      <c r="Q19" s="18"/>
      <c r="R19" s="20" t="n">
        <f aca="false">com.sun.star.sheet.addin.Analysis.getHex2Dec(Q19)</f>
        <v>0</v>
      </c>
      <c r="S19" s="0" t="s">
        <v>145</v>
      </c>
      <c r="T19" s="17" t="str">
        <f aca="false">SUBSTITUTE(S19,"0x","")</f>
        <v>12</v>
      </c>
      <c r="U19" s="18"/>
      <c r="V19" s="19"/>
      <c r="W19" s="0" t="s">
        <v>145</v>
      </c>
      <c r="X19" s="17" t="str">
        <f aca="false">SUBSTITUTE(W19,"0x","")</f>
        <v>12</v>
      </c>
      <c r="Y19" s="18"/>
      <c r="Z19" s="19"/>
      <c r="AA19" s="0" t="s">
        <v>145</v>
      </c>
      <c r="AB19" s="17" t="str">
        <f aca="false">SUBSTITUTE(AA19,"0x","")</f>
        <v>12</v>
      </c>
      <c r="AC19" s="18"/>
      <c r="AD19" s="19"/>
      <c r="AE19" s="0" t="s">
        <v>145</v>
      </c>
      <c r="AF19" s="17" t="str">
        <f aca="false">SUBSTITUTE(AE19,"0x","")</f>
        <v>12</v>
      </c>
      <c r="AG19" s="18"/>
      <c r="AH19" s="19"/>
      <c r="AI19" s="0" t="s">
        <v>145</v>
      </c>
      <c r="AJ19" s="17" t="str">
        <f aca="false">SUBSTITUTE(AI19,"0x","")</f>
        <v>12</v>
      </c>
      <c r="AK19" s="18"/>
      <c r="AL19" s="19"/>
      <c r="AM19" s="0" t="s">
        <v>145</v>
      </c>
      <c r="AN19" s="17" t="str">
        <f aca="false">SUBSTITUTE(AM19,"0x","")</f>
        <v>12</v>
      </c>
      <c r="AO19" s="18"/>
      <c r="AP19" s="19"/>
      <c r="AQ19" s="0" t="s">
        <v>145</v>
      </c>
      <c r="AR19" s="17" t="str">
        <f aca="false">SUBSTITUTE(AQ19,"0x","")</f>
        <v>12</v>
      </c>
      <c r="AS19" s="18"/>
      <c r="AT19" s="19"/>
    </row>
    <row r="20" customFormat="false" ht="13.8" hidden="false" customHeight="false" outlineLevel="0" collapsed="false">
      <c r="A20" s="17" t="s">
        <v>71</v>
      </c>
      <c r="B20" s="17" t="s">
        <v>113</v>
      </c>
      <c r="C20" s="17" t="str">
        <f aca="false">SUBSTITUTE(B20,"0x","")</f>
        <v>0E</v>
      </c>
      <c r="D20" s="18" t="str">
        <f aca="false">CONCATENATE(C21,"",C20)</f>
        <v>A30E</v>
      </c>
      <c r="E20" s="18" t="n">
        <f aca="false">com.sun.star.sheet.addin.Analysis.getHex2Dec(D20)</f>
        <v>41742</v>
      </c>
      <c r="F20" s="18"/>
      <c r="G20" s="17" t="s">
        <v>113</v>
      </c>
      <c r="H20" s="17" t="str">
        <f aca="false">SUBSTITUTE(G20,"0x","")</f>
        <v>0E</v>
      </c>
      <c r="I20" s="18" t="str">
        <f aca="false">CONCATENATE(H21,"",H20)</f>
        <v>A30E</v>
      </c>
      <c r="J20" s="19" t="n">
        <f aca="false">com.sun.star.sheet.addin.Analysis.getHex2Dec(I20)</f>
        <v>41742</v>
      </c>
      <c r="K20" s="0" t="s">
        <v>113</v>
      </c>
      <c r="L20" s="17" t="str">
        <f aca="false">SUBSTITUTE(K20,"0x","")</f>
        <v>0E</v>
      </c>
      <c r="M20" s="18" t="str">
        <f aca="false">CONCATENATE(L21,"",L20)</f>
        <v>A30E</v>
      </c>
      <c r="N20" s="20" t="n">
        <f aca="false">com.sun.star.sheet.addin.Analysis.getHex2Dec(M20)</f>
        <v>41742</v>
      </c>
      <c r="O20" s="0" t="s">
        <v>113</v>
      </c>
      <c r="P20" s="17" t="str">
        <f aca="false">SUBSTITUTE(O20,"0x","")</f>
        <v>0E</v>
      </c>
      <c r="Q20" s="18" t="str">
        <f aca="false">CONCATENATE(P21,"",P20)</f>
        <v>A30E</v>
      </c>
      <c r="R20" s="20" t="n">
        <f aca="false">com.sun.star.sheet.addin.Analysis.getHex2Dec(Q20)</f>
        <v>41742</v>
      </c>
      <c r="S20" s="0" t="s">
        <v>113</v>
      </c>
      <c r="T20" s="17" t="str">
        <f aca="false">SUBSTITUTE(S20,"0x","")</f>
        <v>0E</v>
      </c>
      <c r="U20" s="18" t="str">
        <f aca="false">CONCATENATE(T21,"",T20)</f>
        <v>A30E</v>
      </c>
      <c r="V20" s="19" t="n">
        <f aca="false">com.sun.star.sheet.addin.Analysis.getHex2Dec(U20)</f>
        <v>41742</v>
      </c>
      <c r="W20" s="0" t="s">
        <v>113</v>
      </c>
      <c r="X20" s="17" t="str">
        <f aca="false">SUBSTITUTE(W20,"0x","")</f>
        <v>0E</v>
      </c>
      <c r="Y20" s="18" t="str">
        <f aca="false">CONCATENATE(X21,"",X20)</f>
        <v>A30E</v>
      </c>
      <c r="Z20" s="19" t="n">
        <f aca="false">com.sun.star.sheet.addin.Analysis.getHex2Dec(Y20)</f>
        <v>41742</v>
      </c>
      <c r="AA20" s="0" t="s">
        <v>113</v>
      </c>
      <c r="AB20" s="17" t="str">
        <f aca="false">SUBSTITUTE(AA20,"0x","")</f>
        <v>0E</v>
      </c>
      <c r="AC20" s="18" t="str">
        <f aca="false">CONCATENATE(AB21,"",AB20)</f>
        <v>A30E</v>
      </c>
      <c r="AD20" s="19" t="n">
        <f aca="false">com.sun.star.sheet.addin.Analysis.getHex2Dec(AC20)</f>
        <v>41742</v>
      </c>
      <c r="AE20" s="0" t="s">
        <v>113</v>
      </c>
      <c r="AF20" s="17" t="str">
        <f aca="false">SUBSTITUTE(AE20,"0x","")</f>
        <v>0E</v>
      </c>
      <c r="AG20" s="18" t="str">
        <f aca="false">CONCATENATE(AF21,"",AF20)</f>
        <v>A30E</v>
      </c>
      <c r="AH20" s="19" t="n">
        <f aca="false">com.sun.star.sheet.addin.Analysis.getHex2Dec(AG20)</f>
        <v>41742</v>
      </c>
      <c r="AI20" s="0" t="s">
        <v>113</v>
      </c>
      <c r="AJ20" s="17" t="str">
        <f aca="false">SUBSTITUTE(AI20,"0x","")</f>
        <v>0E</v>
      </c>
      <c r="AK20" s="18" t="str">
        <f aca="false">CONCATENATE(AJ21,"",AJ20)</f>
        <v>A30E</v>
      </c>
      <c r="AL20" s="19" t="n">
        <f aca="false">com.sun.star.sheet.addin.Analysis.getHex2Dec(AK20)</f>
        <v>41742</v>
      </c>
      <c r="AM20" s="0" t="s">
        <v>113</v>
      </c>
      <c r="AN20" s="17" t="str">
        <f aca="false">SUBSTITUTE(AM20,"0x","")</f>
        <v>0E</v>
      </c>
      <c r="AO20" s="18" t="str">
        <f aca="false">CONCATENATE(AN21,"",AN20)</f>
        <v>A30E</v>
      </c>
      <c r="AP20" s="19" t="n">
        <f aca="false">com.sun.star.sheet.addin.Analysis.getHex2Dec(AO20)</f>
        <v>41742</v>
      </c>
      <c r="AQ20" s="0" t="s">
        <v>113</v>
      </c>
      <c r="AR20" s="17" t="str">
        <f aca="false">SUBSTITUTE(AQ20,"0x","")</f>
        <v>0E</v>
      </c>
      <c r="AS20" s="18" t="str">
        <f aca="false">CONCATENATE(AR21,"",AR20)</f>
        <v>A30E</v>
      </c>
      <c r="AT20" s="19" t="n">
        <f aca="false">com.sun.star.sheet.addin.Analysis.getHex2Dec(AS20)</f>
        <v>41742</v>
      </c>
    </row>
    <row r="21" customFormat="false" ht="13.8" hidden="false" customHeight="false" outlineLevel="0" collapsed="false">
      <c r="A21" s="17" t="s">
        <v>77</v>
      </c>
      <c r="B21" s="17" t="s">
        <v>68</v>
      </c>
      <c r="C21" s="17" t="str">
        <f aca="false">SUBSTITUTE(B21,"0x","")</f>
        <v>A3</v>
      </c>
      <c r="D21" s="21"/>
      <c r="E21" s="21"/>
      <c r="F21" s="21"/>
      <c r="G21" s="17" t="s">
        <v>68</v>
      </c>
      <c r="H21" s="17" t="str">
        <f aca="false">SUBSTITUTE(G21,"0x","")</f>
        <v>A3</v>
      </c>
      <c r="I21" s="18"/>
      <c r="J21" s="19"/>
      <c r="K21" s="0" t="s">
        <v>68</v>
      </c>
      <c r="L21" s="17" t="str">
        <f aca="false">SUBSTITUTE(K21,"0x","")</f>
        <v>A3</v>
      </c>
      <c r="M21" s="18"/>
      <c r="N21" s="20" t="n">
        <f aca="false">com.sun.star.sheet.addin.Analysis.getHex2Dec(M21)</f>
        <v>0</v>
      </c>
      <c r="O21" s="0" t="s">
        <v>68</v>
      </c>
      <c r="P21" s="17" t="str">
        <f aca="false">SUBSTITUTE(O21,"0x","")</f>
        <v>A3</v>
      </c>
      <c r="Q21" s="18"/>
      <c r="R21" s="20" t="n">
        <f aca="false">com.sun.star.sheet.addin.Analysis.getHex2Dec(Q21)</f>
        <v>0</v>
      </c>
      <c r="S21" s="0" t="s">
        <v>68</v>
      </c>
      <c r="T21" s="17" t="str">
        <f aca="false">SUBSTITUTE(S21,"0x","")</f>
        <v>A3</v>
      </c>
      <c r="U21" s="18"/>
      <c r="V21" s="19"/>
      <c r="W21" s="0" t="s">
        <v>68</v>
      </c>
      <c r="X21" s="17" t="str">
        <f aca="false">SUBSTITUTE(W21,"0x","")</f>
        <v>A3</v>
      </c>
      <c r="Y21" s="18"/>
      <c r="Z21" s="19"/>
      <c r="AA21" s="0" t="s">
        <v>68</v>
      </c>
      <c r="AB21" s="17" t="str">
        <f aca="false">SUBSTITUTE(AA21,"0x","")</f>
        <v>A3</v>
      </c>
      <c r="AC21" s="18"/>
      <c r="AD21" s="19"/>
      <c r="AE21" s="0" t="s">
        <v>68</v>
      </c>
      <c r="AF21" s="17" t="str">
        <f aca="false">SUBSTITUTE(AE21,"0x","")</f>
        <v>A3</v>
      </c>
      <c r="AG21" s="18"/>
      <c r="AH21" s="19"/>
      <c r="AI21" s="0" t="s">
        <v>68</v>
      </c>
      <c r="AJ21" s="17" t="str">
        <f aca="false">SUBSTITUTE(AI21,"0x","")</f>
        <v>A3</v>
      </c>
      <c r="AK21" s="18"/>
      <c r="AL21" s="19"/>
      <c r="AM21" s="0" t="s">
        <v>68</v>
      </c>
      <c r="AN21" s="17" t="str">
        <f aca="false">SUBSTITUTE(AM21,"0x","")</f>
        <v>A3</v>
      </c>
      <c r="AO21" s="18"/>
      <c r="AP21" s="19"/>
      <c r="AQ21" s="0" t="s">
        <v>68</v>
      </c>
      <c r="AR21" s="17" t="str">
        <f aca="false">SUBSTITUTE(AQ21,"0x","")</f>
        <v>A3</v>
      </c>
      <c r="AS21" s="18"/>
      <c r="AT21" s="19"/>
    </row>
    <row r="22" customFormat="false" ht="13.8" hidden="false" customHeight="false" outlineLevel="0" collapsed="false">
      <c r="A22" s="17" t="s">
        <v>82</v>
      </c>
      <c r="B22" s="17" t="s">
        <v>102</v>
      </c>
      <c r="C22" s="17" t="str">
        <f aca="false">SUBSTITUTE(B22,"0x","")</f>
        <v>00</v>
      </c>
      <c r="D22" s="18" t="str">
        <f aca="false">CONCATENATE(C23,"",C22)</f>
        <v>0000</v>
      </c>
      <c r="E22" s="18" t="n">
        <f aca="false">com.sun.star.sheet.addin.Analysis.getHex2Dec(D22)</f>
        <v>0</v>
      </c>
      <c r="F22" s="18"/>
      <c r="G22" s="17" t="s">
        <v>105</v>
      </c>
      <c r="H22" s="17" t="str">
        <f aca="false">SUBSTITUTE(G22,"0x","")</f>
        <v>C3</v>
      </c>
      <c r="I22" s="18" t="str">
        <f aca="false">CONCATENATE(H23,"",H22)</f>
        <v>28C3</v>
      </c>
      <c r="J22" s="19" t="n">
        <f aca="false">com.sun.star.sheet.addin.Analysis.getHex2Dec(I22)</f>
        <v>10435</v>
      </c>
      <c r="K22" s="0" t="s">
        <v>106</v>
      </c>
      <c r="L22" s="17" t="str">
        <f aca="false">SUBSTITUTE(K22,"0x","")</f>
        <v>56</v>
      </c>
      <c r="M22" s="18" t="str">
        <f aca="false">CONCATENATE(L23,"",L22)</f>
        <v>4756</v>
      </c>
      <c r="N22" s="20" t="n">
        <f aca="false">com.sun.star.sheet.addin.Analysis.getHex2Dec(M22)</f>
        <v>18262</v>
      </c>
      <c r="O22" s="0" t="s">
        <v>107</v>
      </c>
      <c r="P22" s="17" t="str">
        <f aca="false">SUBSTITUTE(O22,"0x","")</f>
        <v>76</v>
      </c>
      <c r="Q22" s="18" t="str">
        <f aca="false">CONCATENATE(P23,"",P22)</f>
        <v>6F76</v>
      </c>
      <c r="R22" s="20" t="n">
        <f aca="false">com.sun.star.sheet.addin.Analysis.getHex2Dec(Q22)</f>
        <v>28534</v>
      </c>
      <c r="S22" s="0" t="s">
        <v>108</v>
      </c>
      <c r="T22" s="17" t="str">
        <f aca="false">SUBSTITUTE(S22,"0x","")</f>
        <v>5C</v>
      </c>
      <c r="U22" s="18" t="str">
        <f aca="false">CONCATENATE(T23,"",T22)</f>
        <v>7C5C</v>
      </c>
      <c r="V22" s="19" t="n">
        <f aca="false">com.sun.star.sheet.addin.Analysis.getHex2Dec(U22)</f>
        <v>31836</v>
      </c>
      <c r="W22" s="0" t="s">
        <v>109</v>
      </c>
      <c r="X22" s="17" t="str">
        <f aca="false">SUBSTITUTE(W22,"0x","")</f>
        <v>09</v>
      </c>
      <c r="Y22" s="18" t="str">
        <f aca="false">CONCATENATE(X23,"",X22)</f>
        <v>8609</v>
      </c>
      <c r="Z22" s="19" t="n">
        <f aca="false">com.sun.star.sheet.addin.Analysis.getHex2Dec(Y22)</f>
        <v>34313</v>
      </c>
      <c r="AA22" s="0" t="s">
        <v>110</v>
      </c>
      <c r="AB22" s="17" t="str">
        <f aca="false">SUBSTITUTE(AA22,"0x","")</f>
        <v>4A</v>
      </c>
      <c r="AC22" s="18" t="str">
        <f aca="false">CONCATENATE(AB23,"",AB22)</f>
        <v>8D4A</v>
      </c>
      <c r="AD22" s="19" t="n">
        <f aca="false">com.sun.star.sheet.addin.Analysis.getHex2Dec(AC22)</f>
        <v>36170</v>
      </c>
      <c r="AE22" s="0" t="s">
        <v>111</v>
      </c>
      <c r="AF22" s="17" t="str">
        <f aca="false">SUBSTITUTE(AE22,"0x","")</f>
        <v>2E</v>
      </c>
      <c r="AG22" s="18" t="str">
        <f aca="false">CONCATENATE(AF23,"",AF22)</f>
        <v>9F2E</v>
      </c>
      <c r="AH22" s="19" t="n">
        <f aca="false">com.sun.star.sheet.addin.Analysis.getHex2Dec(AG22)</f>
        <v>40750</v>
      </c>
      <c r="AI22" s="0" t="s">
        <v>32</v>
      </c>
      <c r="AJ22" s="17" t="str">
        <f aca="false">SUBSTITUTE(AI22,"0x","")</f>
        <v>26</v>
      </c>
      <c r="AK22" s="18" t="str">
        <f aca="false">CONCATENATE(AJ23,"",AJ22)</f>
        <v>A026</v>
      </c>
      <c r="AL22" s="19" t="n">
        <f aca="false">com.sun.star.sheet.addin.Analysis.getHex2Dec(AK22)</f>
        <v>40998</v>
      </c>
      <c r="AM22" s="0" t="s">
        <v>112</v>
      </c>
      <c r="AN22" s="17" t="str">
        <f aca="false">SUBSTITUTE(AM22,"0x","")</f>
        <v>D4</v>
      </c>
      <c r="AO22" s="18" t="str">
        <f aca="false">CONCATENATE(AN23,"",AN22)</f>
        <v>A1D4</v>
      </c>
      <c r="AP22" s="19" t="n">
        <f aca="false">com.sun.star.sheet.addin.Analysis.getHex2Dec(AO22)</f>
        <v>41428</v>
      </c>
      <c r="AQ22" s="0" t="s">
        <v>113</v>
      </c>
      <c r="AR22" s="17" t="str">
        <f aca="false">SUBSTITUTE(AQ22,"0x","")</f>
        <v>0E</v>
      </c>
      <c r="AS22" s="18" t="str">
        <f aca="false">CONCATENATE(AR23,"",AR22)</f>
        <v>A30E</v>
      </c>
      <c r="AT22" s="19" t="n">
        <f aca="false">com.sun.star.sheet.addin.Analysis.getHex2Dec(AS22)</f>
        <v>41742</v>
      </c>
    </row>
    <row r="23" customFormat="false" ht="13.8" hidden="false" customHeight="false" outlineLevel="0" collapsed="false">
      <c r="A23" s="17" t="s">
        <v>86</v>
      </c>
      <c r="B23" s="17" t="s">
        <v>102</v>
      </c>
      <c r="C23" s="17" t="str">
        <f aca="false">SUBSTITUTE(B23,"0x","")</f>
        <v>00</v>
      </c>
      <c r="D23" s="21"/>
      <c r="E23" s="21"/>
      <c r="F23" s="21"/>
      <c r="G23" s="17" t="s">
        <v>115</v>
      </c>
      <c r="H23" s="17" t="str">
        <f aca="false">SUBSTITUTE(G23,"0x","")</f>
        <v>28</v>
      </c>
      <c r="I23" s="18"/>
      <c r="J23" s="19"/>
      <c r="K23" s="0" t="s">
        <v>116</v>
      </c>
      <c r="L23" s="17" t="str">
        <f aca="false">SUBSTITUTE(K23,"0x","")</f>
        <v>47</v>
      </c>
      <c r="M23" s="18"/>
      <c r="N23" s="20" t="n">
        <f aca="false">com.sun.star.sheet.addin.Analysis.getHex2Dec(M23)</f>
        <v>0</v>
      </c>
      <c r="O23" s="0" t="s">
        <v>117</v>
      </c>
      <c r="P23" s="17" t="str">
        <f aca="false">SUBSTITUTE(O23,"0x","")</f>
        <v>6F</v>
      </c>
      <c r="Q23" s="18"/>
      <c r="R23" s="20" t="n">
        <f aca="false">com.sun.star.sheet.addin.Analysis.getHex2Dec(Q23)</f>
        <v>0</v>
      </c>
      <c r="S23" s="0" t="s">
        <v>118</v>
      </c>
      <c r="T23" s="17" t="str">
        <f aca="false">SUBSTITUTE(S23,"0x","")</f>
        <v>7C</v>
      </c>
      <c r="U23" s="18"/>
      <c r="V23" s="19"/>
      <c r="W23" s="0" t="s">
        <v>119</v>
      </c>
      <c r="X23" s="17" t="str">
        <f aca="false">SUBSTITUTE(W23,"0x","")</f>
        <v>86</v>
      </c>
      <c r="Y23" s="18"/>
      <c r="Z23" s="19"/>
      <c r="AA23" s="0" t="s">
        <v>120</v>
      </c>
      <c r="AB23" s="17" t="str">
        <f aca="false">SUBSTITUTE(AA23,"0x","")</f>
        <v>8D</v>
      </c>
      <c r="AC23" s="18"/>
      <c r="AD23" s="19"/>
      <c r="AE23" s="0" t="s">
        <v>121</v>
      </c>
      <c r="AF23" s="17" t="str">
        <f aca="false">SUBSTITUTE(AE23,"0x","")</f>
        <v>9F</v>
      </c>
      <c r="AG23" s="18"/>
      <c r="AH23" s="19"/>
      <c r="AI23" s="0" t="s">
        <v>122</v>
      </c>
      <c r="AJ23" s="17" t="str">
        <f aca="false">SUBSTITUTE(AI23,"0x","")</f>
        <v>A0</v>
      </c>
      <c r="AK23" s="18"/>
      <c r="AL23" s="19"/>
      <c r="AM23" s="0" t="s">
        <v>19</v>
      </c>
      <c r="AN23" s="17" t="str">
        <f aca="false">SUBSTITUTE(AM23,"0x","")</f>
        <v>A1</v>
      </c>
      <c r="AO23" s="18"/>
      <c r="AP23" s="19"/>
      <c r="AQ23" s="0" t="s">
        <v>68</v>
      </c>
      <c r="AR23" s="17" t="str">
        <f aca="false">SUBSTITUTE(AQ23,"0x","")</f>
        <v>A3</v>
      </c>
      <c r="AS23" s="18"/>
      <c r="AT23" s="19"/>
    </row>
    <row r="24" customFormat="false" ht="13.8" hidden="false" customHeight="false" outlineLevel="0" collapsed="false">
      <c r="A24" s="17" t="s">
        <v>146</v>
      </c>
      <c r="B24" s="17" t="s">
        <v>123</v>
      </c>
      <c r="C24" s="17" t="str">
        <f aca="false">SUBSTITUTE(B24,"0x","")</f>
        <v>EE</v>
      </c>
      <c r="D24" s="18" t="str">
        <f aca="false">CONCATENATE(C25,"",C24)</f>
        <v>9DEE</v>
      </c>
      <c r="E24" s="18" t="n">
        <f aca="false">com.sun.star.sheet.addin.Analysis.getHex2Dec(D24)</f>
        <v>40430</v>
      </c>
      <c r="F24" s="18"/>
      <c r="G24" s="17" t="s">
        <v>123</v>
      </c>
      <c r="H24" s="17" t="str">
        <f aca="false">SUBSTITUTE(G24,"0x","")</f>
        <v>EE</v>
      </c>
      <c r="I24" s="18" t="str">
        <f aca="false">CONCATENATE(H25,"",H24)</f>
        <v>9DEE</v>
      </c>
      <c r="J24" s="19" t="n">
        <f aca="false">com.sun.star.sheet.addin.Analysis.getHex2Dec(I24)</f>
        <v>40430</v>
      </c>
      <c r="K24" s="0" t="s">
        <v>123</v>
      </c>
      <c r="L24" s="17" t="str">
        <f aca="false">SUBSTITUTE(K24,"0x","")</f>
        <v>EE</v>
      </c>
      <c r="M24" s="18" t="str">
        <f aca="false">CONCATENATE(L25,"",L24)</f>
        <v>9DEE</v>
      </c>
      <c r="N24" s="20" t="n">
        <f aca="false">com.sun.star.sheet.addin.Analysis.getHex2Dec(M24)</f>
        <v>40430</v>
      </c>
      <c r="O24" s="0" t="s">
        <v>123</v>
      </c>
      <c r="P24" s="17" t="str">
        <f aca="false">SUBSTITUTE(O24,"0x","")</f>
        <v>EE</v>
      </c>
      <c r="Q24" s="18" t="str">
        <f aca="false">CONCATENATE(P25,"",P24)</f>
        <v>9DEE</v>
      </c>
      <c r="R24" s="20" t="n">
        <f aca="false">com.sun.star.sheet.addin.Analysis.getHex2Dec(Q24)</f>
        <v>40430</v>
      </c>
      <c r="S24" s="0" t="s">
        <v>123</v>
      </c>
      <c r="T24" s="17" t="str">
        <f aca="false">SUBSTITUTE(S24,"0x","")</f>
        <v>EE</v>
      </c>
      <c r="U24" s="18" t="str">
        <f aca="false">CONCATENATE(T25,"",T24)</f>
        <v>9DEE</v>
      </c>
      <c r="V24" s="19" t="n">
        <f aca="false">com.sun.star.sheet.addin.Analysis.getHex2Dec(U24)</f>
        <v>40430</v>
      </c>
      <c r="W24" s="0" t="s">
        <v>123</v>
      </c>
      <c r="X24" s="17" t="str">
        <f aca="false">SUBSTITUTE(W24,"0x","")</f>
        <v>EE</v>
      </c>
      <c r="Y24" s="18" t="str">
        <f aca="false">CONCATENATE(X25,"",X24)</f>
        <v>9DEE</v>
      </c>
      <c r="Z24" s="19" t="n">
        <f aca="false">com.sun.star.sheet.addin.Analysis.getHex2Dec(Y24)</f>
        <v>40430</v>
      </c>
      <c r="AA24" s="0" t="s">
        <v>123</v>
      </c>
      <c r="AB24" s="17" t="str">
        <f aca="false">SUBSTITUTE(AA24,"0x","")</f>
        <v>EE</v>
      </c>
      <c r="AC24" s="18" t="str">
        <f aca="false">CONCATENATE(AB25,"",AB24)</f>
        <v>9DEE</v>
      </c>
      <c r="AD24" s="19" t="n">
        <f aca="false">com.sun.star.sheet.addin.Analysis.getHex2Dec(AC24)</f>
        <v>40430</v>
      </c>
      <c r="AE24" s="0" t="s">
        <v>123</v>
      </c>
      <c r="AF24" s="17" t="str">
        <f aca="false">SUBSTITUTE(AE24,"0x","")</f>
        <v>EE</v>
      </c>
      <c r="AG24" s="18" t="str">
        <f aca="false">CONCATENATE(AF25,"",AF24)</f>
        <v>9DEE</v>
      </c>
      <c r="AH24" s="19" t="n">
        <f aca="false">com.sun.star.sheet.addin.Analysis.getHex2Dec(AG24)</f>
        <v>40430</v>
      </c>
      <c r="AI24" s="0" t="s">
        <v>123</v>
      </c>
      <c r="AJ24" s="17" t="str">
        <f aca="false">SUBSTITUTE(AI24,"0x","")</f>
        <v>EE</v>
      </c>
      <c r="AK24" s="18" t="str">
        <f aca="false">CONCATENATE(AJ25,"",AJ24)</f>
        <v>9DEE</v>
      </c>
      <c r="AL24" s="19" t="n">
        <f aca="false">com.sun.star.sheet.addin.Analysis.getHex2Dec(AK24)</f>
        <v>40430</v>
      </c>
      <c r="AM24" s="0" t="s">
        <v>123</v>
      </c>
      <c r="AN24" s="17" t="str">
        <f aca="false">SUBSTITUTE(AM24,"0x","")</f>
        <v>EE</v>
      </c>
      <c r="AO24" s="18" t="str">
        <f aca="false">CONCATENATE(AN25,"",AN24)</f>
        <v>9DEE</v>
      </c>
      <c r="AP24" s="19" t="n">
        <f aca="false">com.sun.star.sheet.addin.Analysis.getHex2Dec(AO24)</f>
        <v>40430</v>
      </c>
      <c r="AQ24" s="0" t="s">
        <v>123</v>
      </c>
      <c r="AR24" s="17" t="str">
        <f aca="false">SUBSTITUTE(AQ24,"0x","")</f>
        <v>EE</v>
      </c>
      <c r="AS24" s="18" t="str">
        <f aca="false">CONCATENATE(AR25,"",AR24)</f>
        <v>9DEE</v>
      </c>
      <c r="AT24" s="19" t="n">
        <f aca="false">com.sun.star.sheet.addin.Analysis.getHex2Dec(AS24)</f>
        <v>40430</v>
      </c>
    </row>
    <row r="25" customFormat="false" ht="13.8" hidden="false" customHeight="false" outlineLevel="0" collapsed="false">
      <c r="A25" s="17" t="s">
        <v>96</v>
      </c>
      <c r="B25" s="17" t="s">
        <v>124</v>
      </c>
      <c r="C25" s="17" t="str">
        <f aca="false">SUBSTITUTE(B25,"0x","")</f>
        <v>9D</v>
      </c>
      <c r="D25" s="21"/>
      <c r="E25" s="21"/>
      <c r="F25" s="21"/>
      <c r="G25" s="17" t="s">
        <v>124</v>
      </c>
      <c r="H25" s="17" t="str">
        <f aca="false">SUBSTITUTE(G25,"0x","")</f>
        <v>9D</v>
      </c>
      <c r="I25" s="18"/>
      <c r="J25" s="19"/>
      <c r="K25" s="0" t="s">
        <v>124</v>
      </c>
      <c r="L25" s="17" t="str">
        <f aca="false">SUBSTITUTE(K25,"0x","")</f>
        <v>9D</v>
      </c>
      <c r="M25" s="18"/>
      <c r="N25" s="20" t="n">
        <f aca="false">com.sun.star.sheet.addin.Analysis.getHex2Dec(M25)</f>
        <v>0</v>
      </c>
      <c r="O25" s="0" t="s">
        <v>124</v>
      </c>
      <c r="P25" s="17" t="str">
        <f aca="false">SUBSTITUTE(O25,"0x","")</f>
        <v>9D</v>
      </c>
      <c r="Q25" s="18"/>
      <c r="R25" s="20" t="n">
        <f aca="false">com.sun.star.sheet.addin.Analysis.getHex2Dec(Q25)</f>
        <v>0</v>
      </c>
      <c r="S25" s="0" t="s">
        <v>124</v>
      </c>
      <c r="T25" s="17" t="str">
        <f aca="false">SUBSTITUTE(S25,"0x","")</f>
        <v>9D</v>
      </c>
      <c r="U25" s="18"/>
      <c r="V25" s="19"/>
      <c r="W25" s="0" t="s">
        <v>124</v>
      </c>
      <c r="X25" s="17" t="str">
        <f aca="false">SUBSTITUTE(W25,"0x","")</f>
        <v>9D</v>
      </c>
      <c r="Y25" s="18"/>
      <c r="Z25" s="19"/>
      <c r="AA25" s="0" t="s">
        <v>124</v>
      </c>
      <c r="AB25" s="17" t="str">
        <f aca="false">SUBSTITUTE(AA25,"0x","")</f>
        <v>9D</v>
      </c>
      <c r="AC25" s="18"/>
      <c r="AD25" s="19"/>
      <c r="AE25" s="0" t="s">
        <v>124</v>
      </c>
      <c r="AF25" s="17" t="str">
        <f aca="false">SUBSTITUTE(AE25,"0x","")</f>
        <v>9D</v>
      </c>
      <c r="AG25" s="18"/>
      <c r="AH25" s="19"/>
      <c r="AI25" s="0" t="s">
        <v>124</v>
      </c>
      <c r="AJ25" s="17" t="str">
        <f aca="false">SUBSTITUTE(AI25,"0x","")</f>
        <v>9D</v>
      </c>
      <c r="AK25" s="18"/>
      <c r="AL25" s="19"/>
      <c r="AM25" s="0" t="s">
        <v>124</v>
      </c>
      <c r="AN25" s="17" t="str">
        <f aca="false">SUBSTITUTE(AM25,"0x","")</f>
        <v>9D</v>
      </c>
      <c r="AO25" s="18"/>
      <c r="AP25" s="19"/>
      <c r="AQ25" s="0" t="s">
        <v>124</v>
      </c>
      <c r="AR25" s="17" t="str">
        <f aca="false">SUBSTITUTE(AQ25,"0x","")</f>
        <v>9D</v>
      </c>
      <c r="AS25" s="18"/>
      <c r="AT25" s="19"/>
    </row>
    <row r="26" customFormat="false" ht="13.8" hidden="false" customHeight="false" outlineLevel="0" collapsed="false">
      <c r="A26" s="17" t="s">
        <v>93</v>
      </c>
      <c r="B26" s="17" t="s">
        <v>147</v>
      </c>
      <c r="C26" s="17" t="str">
        <f aca="false">SUBSTITUTE(B26,"0x","")</f>
        <v>F0</v>
      </c>
      <c r="D26" s="17" t="s">
        <v>148</v>
      </c>
      <c r="E26" s="21" t="n">
        <f aca="false">com.sun.star.sheet.addin.Analysis.getHex2Dec(D26)</f>
        <v>240</v>
      </c>
      <c r="F26" s="21"/>
      <c r="G26" s="17" t="s">
        <v>149</v>
      </c>
      <c r="H26" s="17" t="str">
        <f aca="false">SUBSTITUTE(G26,"0x","")</f>
        <v>D0</v>
      </c>
      <c r="I26" s="17" t="str">
        <f aca="false">CONCATENATE(H27,"",H26)</f>
        <v>D0</v>
      </c>
      <c r="J26" s="19" t="n">
        <f aca="false">com.sun.star.sheet.addin.Analysis.getHex2Dec(I26)</f>
        <v>208</v>
      </c>
      <c r="K26" s="0" t="s">
        <v>122</v>
      </c>
      <c r="L26" s="17" t="str">
        <f aca="false">SUBSTITUTE(K26,"0x","")</f>
        <v>A0</v>
      </c>
      <c r="M26" s="18" t="str">
        <f aca="false">CONCATENATE(L27,"",L26)</f>
        <v>A0</v>
      </c>
      <c r="N26" s="20" t="n">
        <f aca="false">com.sun.star.sheet.addin.Analysis.getHex2Dec(M26)</f>
        <v>160</v>
      </c>
      <c r="O26" s="0" t="s">
        <v>150</v>
      </c>
      <c r="P26" s="17" t="str">
        <f aca="false">SUBSTITUTE(O26,"0x","")</f>
        <v>C0</v>
      </c>
      <c r="Q26" s="18" t="str">
        <f aca="false">CONCATENATE(P27,"",P26)</f>
        <v>C0</v>
      </c>
      <c r="R26" s="20" t="n">
        <f aca="false">com.sun.star.sheet.addin.Analysis.getHex2Dec(Q26)</f>
        <v>192</v>
      </c>
      <c r="S26" s="0" t="s">
        <v>94</v>
      </c>
      <c r="T26" s="17" t="str">
        <f aca="false">SUBSTITUTE(S26,"0x","")</f>
        <v>90</v>
      </c>
      <c r="U26" s="18" t="str">
        <f aca="false">CONCATENATE(T27,"",T26)</f>
        <v>90</v>
      </c>
      <c r="V26" s="19" t="n">
        <f aca="false">com.sun.star.sheet.addin.Analysis.getHex2Dec(U26)</f>
        <v>144</v>
      </c>
      <c r="W26" s="0" t="s">
        <v>122</v>
      </c>
      <c r="X26" s="17" t="str">
        <f aca="false">SUBSTITUTE(W26,"0x","")</f>
        <v>A0</v>
      </c>
      <c r="Y26" s="18" t="str">
        <f aca="false">CONCATENATE(X27,"",X26)</f>
        <v>A0</v>
      </c>
      <c r="Z26" s="19" t="n">
        <f aca="false">com.sun.star.sheet.addin.Analysis.getHex2Dec(Y26)</f>
        <v>160</v>
      </c>
      <c r="AA26" s="0" t="s">
        <v>147</v>
      </c>
      <c r="AB26" s="17" t="str">
        <f aca="false">SUBSTITUTE(AA26,"0x","")</f>
        <v>F0</v>
      </c>
      <c r="AC26" s="18" t="str">
        <f aca="false">CONCATENATE(AB27,"",AB26)</f>
        <v>F0</v>
      </c>
      <c r="AD26" s="19" t="n">
        <f aca="false">com.sun.star.sheet.addin.Analysis.getHex2Dec(AC26)</f>
        <v>240</v>
      </c>
      <c r="AE26" s="0" t="s">
        <v>151</v>
      </c>
      <c r="AF26" s="17" t="str">
        <f aca="false">SUBSTITUTE(AE26,"0x","")</f>
        <v>20</v>
      </c>
      <c r="AG26" s="18" t="str">
        <f aca="false">CONCATENATE(AF27,"",AF26)</f>
        <v>20</v>
      </c>
      <c r="AH26" s="19" t="n">
        <f aca="false">com.sun.star.sheet.addin.Analysis.getHex2Dec(AG26)</f>
        <v>32</v>
      </c>
      <c r="AI26" s="0" t="s">
        <v>152</v>
      </c>
      <c r="AJ26" s="17" t="str">
        <f aca="false">SUBSTITUTE(AI26,"0x","")</f>
        <v>60</v>
      </c>
      <c r="AK26" s="18" t="str">
        <f aca="false">CONCATENATE(AJ27,"",AJ26)</f>
        <v>60</v>
      </c>
      <c r="AL26" s="19" t="n">
        <f aca="false">com.sun.star.sheet.addin.Analysis.getHex2Dec(AK26)</f>
        <v>96</v>
      </c>
      <c r="AM26" s="0" t="s">
        <v>153</v>
      </c>
      <c r="AN26" s="17" t="str">
        <f aca="false">SUBSTITUTE(AM26,"0x","")</f>
        <v>50</v>
      </c>
      <c r="AO26" s="18" t="str">
        <f aca="false">CONCATENATE(AN27,"",AN26)</f>
        <v>50</v>
      </c>
      <c r="AP26" s="19" t="n">
        <f aca="false">com.sun.star.sheet.addin.Analysis.getHex2Dec(AO26)</f>
        <v>80</v>
      </c>
      <c r="AQ26" s="0" t="s">
        <v>149</v>
      </c>
      <c r="AR26" s="17" t="str">
        <f aca="false">SUBSTITUTE(AQ26,"0x","")</f>
        <v>D0</v>
      </c>
      <c r="AS26" s="18" t="str">
        <f aca="false">CONCATENATE(AR27,"",AR26)</f>
        <v>D0</v>
      </c>
      <c r="AT26" s="19" t="n">
        <f aca="false">com.sun.star.sheet.addin.Analysis.getHex2Dec(AS26)</f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35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A26" activeCellId="0" sqref="A2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5.61"/>
  </cols>
  <sheetData>
    <row r="2" customFormat="false" ht="13.8" hidden="false" customHeight="false" outlineLevel="0" collapsed="false">
      <c r="A2" s="0" t="s">
        <v>99</v>
      </c>
      <c r="B2" s="22" t="n">
        <v>149</v>
      </c>
      <c r="C2" s="22" t="n">
        <v>149</v>
      </c>
      <c r="D2" s="22" t="n">
        <v>149</v>
      </c>
      <c r="E2" s="22" t="n">
        <v>149</v>
      </c>
      <c r="F2" s="22" t="n">
        <v>111</v>
      </c>
      <c r="G2" s="22" t="n">
        <v>128</v>
      </c>
    </row>
    <row r="3" customFormat="false" ht="13.8" hidden="false" customHeight="false" outlineLevel="0" collapsed="false">
      <c r="A3" s="0" t="s">
        <v>101</v>
      </c>
      <c r="B3" s="22"/>
      <c r="C3" s="22"/>
      <c r="D3" s="22"/>
      <c r="E3" s="22"/>
      <c r="F3" s="22"/>
      <c r="G3" s="22"/>
    </row>
    <row r="4" customFormat="false" ht="13.8" hidden="false" customHeight="false" outlineLevel="0" collapsed="false">
      <c r="A4" s="0" t="s">
        <v>3</v>
      </c>
      <c r="B4" s="22" t="n">
        <v>41749</v>
      </c>
      <c r="C4" s="22" t="n">
        <v>41750</v>
      </c>
      <c r="D4" s="22" t="n">
        <v>41750</v>
      </c>
      <c r="E4" s="22" t="n">
        <v>41750</v>
      </c>
      <c r="F4" s="22" t="n">
        <v>41799</v>
      </c>
      <c r="G4" s="22" t="n">
        <v>41773</v>
      </c>
    </row>
    <row r="5" customFormat="false" ht="13.8" hidden="false" customHeight="false" outlineLevel="0" collapsed="false">
      <c r="A5" s="0" t="s">
        <v>9</v>
      </c>
      <c r="B5" s="22"/>
      <c r="C5" s="22"/>
      <c r="D5" s="22"/>
      <c r="E5" s="22"/>
      <c r="F5" s="22"/>
      <c r="G5" s="22"/>
    </row>
    <row r="6" customFormat="false" ht="13.8" hidden="false" customHeight="false" outlineLevel="0" collapsed="false">
      <c r="A6" s="0" t="s">
        <v>16</v>
      </c>
      <c r="B6" s="22" t="n">
        <v>41749</v>
      </c>
      <c r="C6" s="22" t="n">
        <v>41750</v>
      </c>
      <c r="D6" s="22" t="n">
        <v>41750</v>
      </c>
      <c r="E6" s="22" t="n">
        <v>41750</v>
      </c>
      <c r="F6" s="22" t="n">
        <v>41799</v>
      </c>
      <c r="G6" s="22" t="n">
        <v>41773</v>
      </c>
    </row>
    <row r="7" customFormat="false" ht="13.8" hidden="false" customHeight="false" outlineLevel="0" collapsed="false">
      <c r="A7" s="0" t="s">
        <v>21</v>
      </c>
      <c r="B7" s="22"/>
      <c r="C7" s="22"/>
      <c r="D7" s="22"/>
      <c r="E7" s="22"/>
      <c r="F7" s="22"/>
      <c r="G7" s="22"/>
    </row>
    <row r="8" customFormat="false" ht="13.8" hidden="false" customHeight="false" outlineLevel="0" collapsed="false">
      <c r="A8" s="0" t="s">
        <v>25</v>
      </c>
      <c r="B8" s="22" t="n">
        <v>19843</v>
      </c>
      <c r="C8" s="22" t="n">
        <v>19845</v>
      </c>
      <c r="D8" s="22" t="n">
        <v>19845</v>
      </c>
      <c r="E8" s="22" t="n">
        <v>19855</v>
      </c>
      <c r="F8" s="22" t="n">
        <v>18326</v>
      </c>
      <c r="G8" s="22" t="n">
        <v>19001</v>
      </c>
    </row>
    <row r="9" customFormat="false" ht="13.8" hidden="false" customHeight="false" outlineLevel="0" collapsed="false">
      <c r="A9" s="0" t="s">
        <v>29</v>
      </c>
      <c r="B9" s="22"/>
      <c r="C9" s="22"/>
      <c r="D9" s="22"/>
      <c r="E9" s="22"/>
      <c r="F9" s="22"/>
      <c r="G9" s="22"/>
    </row>
    <row r="10" customFormat="false" ht="13.8" hidden="false" customHeight="false" outlineLevel="0" collapsed="false">
      <c r="A10" s="0" t="s">
        <v>34</v>
      </c>
      <c r="B10" s="22" t="n">
        <v>17513</v>
      </c>
      <c r="C10" s="22" t="n">
        <v>17513</v>
      </c>
      <c r="D10" s="22" t="n">
        <v>17513</v>
      </c>
      <c r="E10" s="22" t="n">
        <v>17518</v>
      </c>
      <c r="F10" s="22" t="n">
        <v>16724</v>
      </c>
      <c r="G10" s="22" t="n">
        <v>17072</v>
      </c>
    </row>
    <row r="11" customFormat="false" ht="13.8" hidden="false" customHeight="false" outlineLevel="0" collapsed="false">
      <c r="A11" s="0" t="s">
        <v>39</v>
      </c>
      <c r="B11" s="22"/>
      <c r="C11" s="22"/>
      <c r="D11" s="22"/>
      <c r="E11" s="22"/>
      <c r="F11" s="22"/>
      <c r="G11" s="22"/>
    </row>
    <row r="12" customFormat="false" ht="13.8" hidden="false" customHeight="false" outlineLevel="0" collapsed="false">
      <c r="A12" s="0" t="s">
        <v>44</v>
      </c>
      <c r="B12" s="22" t="n">
        <v>9757</v>
      </c>
      <c r="C12" s="22" t="n">
        <v>9758</v>
      </c>
      <c r="D12" s="22" t="n">
        <v>9758</v>
      </c>
      <c r="E12" s="22" t="n">
        <v>9758</v>
      </c>
      <c r="F12" s="22" t="n">
        <v>9758</v>
      </c>
      <c r="G12" s="22" t="n">
        <v>9760</v>
      </c>
    </row>
    <row r="13" customFormat="false" ht="13.8" hidden="false" customHeight="false" outlineLevel="0" collapsed="false">
      <c r="A13" s="0" t="s">
        <v>49</v>
      </c>
      <c r="B13" s="22"/>
      <c r="C13" s="22"/>
      <c r="D13" s="22"/>
      <c r="E13" s="22"/>
      <c r="F13" s="22"/>
      <c r="G13" s="22"/>
    </row>
    <row r="14" customFormat="false" ht="13.8" hidden="false" customHeight="false" outlineLevel="0" collapsed="false">
      <c r="A14" s="0" t="s">
        <v>132</v>
      </c>
      <c r="B14" s="22" t="n">
        <v>54</v>
      </c>
      <c r="C14" s="22" t="n">
        <v>54</v>
      </c>
      <c r="D14" s="22" t="n">
        <v>54</v>
      </c>
      <c r="E14" s="22" t="n">
        <v>54</v>
      </c>
      <c r="F14" s="22" t="n">
        <v>37</v>
      </c>
      <c r="G14" s="22" t="n">
        <v>44</v>
      </c>
    </row>
    <row r="15" customFormat="false" ht="13.8" hidden="false" customHeight="false" outlineLevel="0" collapsed="false">
      <c r="A15" s="0" t="s">
        <v>138</v>
      </c>
      <c r="B15" s="22"/>
      <c r="C15" s="22"/>
      <c r="D15" s="22"/>
      <c r="E15" s="22"/>
      <c r="F15" s="22"/>
      <c r="G15" s="22"/>
    </row>
    <row r="16" customFormat="false" ht="13.8" hidden="false" customHeight="false" outlineLevel="0" collapsed="false">
      <c r="A16" s="0" t="s">
        <v>52</v>
      </c>
      <c r="B16" s="22" t="n">
        <v>5052</v>
      </c>
      <c r="C16" s="22" t="n">
        <v>5053</v>
      </c>
      <c r="D16" s="22" t="n">
        <v>5053</v>
      </c>
      <c r="E16" s="22" t="n">
        <v>5063</v>
      </c>
      <c r="F16" s="22" t="n">
        <v>3534</v>
      </c>
      <c r="G16" s="22" t="n">
        <v>4206</v>
      </c>
    </row>
    <row r="17" customFormat="false" ht="13.8" hidden="false" customHeight="false" outlineLevel="0" collapsed="false">
      <c r="A17" s="0" t="s">
        <v>57</v>
      </c>
      <c r="B17" s="22"/>
      <c r="C17" s="22"/>
      <c r="D17" s="22"/>
      <c r="E17" s="22"/>
      <c r="F17" s="22"/>
      <c r="G17" s="22"/>
    </row>
    <row r="18" customFormat="false" ht="13.8" hidden="false" customHeight="false" outlineLevel="0" collapsed="false">
      <c r="A18" s="0" t="s">
        <v>62</v>
      </c>
      <c r="B18" s="22" t="n">
        <v>2504</v>
      </c>
      <c r="C18" s="22" t="n">
        <v>2503</v>
      </c>
      <c r="D18" s="22" t="n">
        <v>2503</v>
      </c>
      <c r="E18" s="22" t="n">
        <v>2508</v>
      </c>
      <c r="F18" s="22" t="n">
        <v>1712</v>
      </c>
      <c r="G18" s="22" t="n">
        <v>2060</v>
      </c>
    </row>
    <row r="19" customFormat="false" ht="13.8" hidden="false" customHeight="false" outlineLevel="0" collapsed="false">
      <c r="A19" s="0" t="s">
        <v>66</v>
      </c>
      <c r="B19" s="22"/>
      <c r="C19" s="22"/>
      <c r="D19" s="22"/>
      <c r="E19" s="22"/>
      <c r="F19" s="22"/>
      <c r="G19" s="22"/>
    </row>
    <row r="20" customFormat="false" ht="13.8" hidden="false" customHeight="false" outlineLevel="0" collapsed="false">
      <c r="A20" s="0" t="s">
        <v>71</v>
      </c>
      <c r="B20" s="22" t="n">
        <v>41749</v>
      </c>
      <c r="C20" s="22" t="n">
        <v>41750</v>
      </c>
      <c r="D20" s="22" t="n">
        <v>41750</v>
      </c>
      <c r="E20" s="22" t="n">
        <v>41750</v>
      </c>
      <c r="F20" s="22" t="n">
        <v>41796</v>
      </c>
      <c r="G20" s="22" t="n">
        <v>41773</v>
      </c>
    </row>
    <row r="21" customFormat="false" ht="13.8" hidden="false" customHeight="false" outlineLevel="0" collapsed="false">
      <c r="A21" s="0" t="s">
        <v>77</v>
      </c>
      <c r="B21" s="22"/>
      <c r="C21" s="22"/>
      <c r="D21" s="22"/>
      <c r="E21" s="22"/>
      <c r="F21" s="22"/>
      <c r="G21" s="22"/>
    </row>
    <row r="22" customFormat="false" ht="13.8" hidden="false" customHeight="false" outlineLevel="0" collapsed="false">
      <c r="A22" s="0" t="s">
        <v>82</v>
      </c>
      <c r="B22" s="22" t="n">
        <v>41749</v>
      </c>
      <c r="C22" s="22" t="n">
        <v>41750</v>
      </c>
      <c r="D22" s="22" t="n">
        <v>41750</v>
      </c>
      <c r="E22" s="22" t="n">
        <v>41750</v>
      </c>
      <c r="F22" s="22" t="n">
        <v>41799</v>
      </c>
      <c r="G22" s="22" t="n">
        <v>41773</v>
      </c>
    </row>
    <row r="23" customFormat="false" ht="13.8" hidden="false" customHeight="false" outlineLevel="0" collapsed="false">
      <c r="A23" s="0" t="s">
        <v>86</v>
      </c>
      <c r="B23" s="22"/>
      <c r="C23" s="22"/>
      <c r="D23" s="22"/>
      <c r="E23" s="22"/>
      <c r="F23" s="22"/>
      <c r="G23" s="22"/>
    </row>
    <row r="24" customFormat="false" ht="13.8" hidden="false" customHeight="false" outlineLevel="0" collapsed="false">
      <c r="A24" s="0" t="s">
        <v>146</v>
      </c>
      <c r="B24" s="22" t="n">
        <v>40430</v>
      </c>
      <c r="C24" s="22" t="n">
        <v>40430</v>
      </c>
      <c r="D24" s="22" t="n">
        <v>40430</v>
      </c>
      <c r="E24" s="22" t="n">
        <v>40430</v>
      </c>
      <c r="F24" s="22" t="n">
        <v>40430</v>
      </c>
      <c r="G24" s="22" t="n">
        <v>40430</v>
      </c>
    </row>
    <row r="25" customFormat="false" ht="13.8" hidden="false" customHeight="false" outlineLevel="0" collapsed="false">
      <c r="A25" s="0" t="s">
        <v>96</v>
      </c>
      <c r="B25" s="22"/>
      <c r="C25" s="22"/>
      <c r="D25" s="22"/>
      <c r="E25" s="22"/>
      <c r="F25" s="22"/>
      <c r="G25" s="22"/>
    </row>
    <row r="26" customFormat="false" ht="13.8" hidden="false" customHeight="false" outlineLevel="0" collapsed="false">
      <c r="A26" s="0" t="s">
        <v>93</v>
      </c>
      <c r="B26" s="22" t="n">
        <v>96</v>
      </c>
      <c r="C26" s="22" t="n">
        <v>192</v>
      </c>
      <c r="D26" s="22" t="n">
        <v>192</v>
      </c>
      <c r="E26" s="22" t="n">
        <v>80</v>
      </c>
      <c r="F26" s="22" t="n">
        <v>176</v>
      </c>
      <c r="G26" s="22" t="n">
        <v>128</v>
      </c>
    </row>
    <row r="31" customFormat="false" ht="13.8" hidden="false" customHeight="false" outlineLevel="0" collapsed="false">
      <c r="A31" s="0" t="s">
        <v>16</v>
      </c>
      <c r="B31" s="23" t="n">
        <v>41749</v>
      </c>
      <c r="C31" s="23" t="n">
        <v>41750</v>
      </c>
      <c r="D31" s="23" t="n">
        <v>41750</v>
      </c>
      <c r="E31" s="23" t="n">
        <v>41750</v>
      </c>
      <c r="F31" s="23" t="n">
        <v>41799</v>
      </c>
      <c r="G31" s="23" t="n">
        <v>41773</v>
      </c>
    </row>
    <row r="32" customFormat="false" ht="13.8" hidden="false" customHeight="false" outlineLevel="0" collapsed="false">
      <c r="A32" s="0" t="s">
        <v>3</v>
      </c>
      <c r="B32" s="23" t="n">
        <v>41749</v>
      </c>
      <c r="C32" s="23" t="n">
        <v>41750</v>
      </c>
      <c r="D32" s="23" t="n">
        <v>41750</v>
      </c>
      <c r="E32" s="23" t="n">
        <v>41750</v>
      </c>
      <c r="F32" s="23" t="n">
        <v>41799</v>
      </c>
      <c r="G32" s="23" t="n">
        <v>41773</v>
      </c>
    </row>
    <row r="33" customFormat="false" ht="13.8" hidden="false" customHeight="false" outlineLevel="0" collapsed="false">
      <c r="A33" s="0" t="s">
        <v>71</v>
      </c>
      <c r="B33" s="23" t="n">
        <v>41749</v>
      </c>
      <c r="C33" s="23" t="n">
        <v>41750</v>
      </c>
      <c r="D33" s="23" t="n">
        <v>41750</v>
      </c>
      <c r="E33" s="23" t="n">
        <v>41750</v>
      </c>
      <c r="F33" s="23" t="n">
        <v>41796</v>
      </c>
      <c r="G33" s="23" t="n">
        <v>41773</v>
      </c>
    </row>
    <row r="34" customFormat="false" ht="13.8" hidden="false" customHeight="false" outlineLevel="0" collapsed="false">
      <c r="A34" s="0" t="s">
        <v>82</v>
      </c>
      <c r="B34" s="23" t="n">
        <v>41749</v>
      </c>
      <c r="C34" s="23" t="n">
        <v>41750</v>
      </c>
      <c r="D34" s="23" t="n">
        <v>41750</v>
      </c>
      <c r="E34" s="23" t="n">
        <v>41750</v>
      </c>
      <c r="F34" s="23" t="n">
        <v>41799</v>
      </c>
      <c r="G34" s="23" t="n">
        <v>41773</v>
      </c>
    </row>
    <row r="35" customFormat="false" ht="13.8" hidden="false" customHeight="false" outlineLevel="0" collapsed="false">
      <c r="A35" s="0" t="s">
        <v>146</v>
      </c>
      <c r="B35" s="22" t="n">
        <v>40430</v>
      </c>
      <c r="C35" s="22" t="n">
        <v>40430</v>
      </c>
      <c r="D35" s="22" t="n">
        <v>40430</v>
      </c>
      <c r="E35" s="22" t="n">
        <v>40430</v>
      </c>
      <c r="F35" s="22" t="n">
        <v>40430</v>
      </c>
      <c r="G35" s="22" t="n">
        <v>40430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24" t="s">
        <v>154</v>
      </c>
      <c r="B1" s="24"/>
      <c r="C1" s="24"/>
      <c r="D1" s="24"/>
    </row>
    <row r="2" customFormat="false" ht="13.8" hidden="false" customHeight="false" outlineLevel="0" collapsed="false">
      <c r="A2" s="24"/>
      <c r="B2" s="24"/>
      <c r="C2" s="24"/>
      <c r="D2" s="24"/>
    </row>
    <row r="3" customFormat="false" ht="13.8" hidden="false" customHeight="false" outlineLevel="0" collapsed="false">
      <c r="A3" s="25" t="s">
        <v>16</v>
      </c>
      <c r="B3" s="26" t="n">
        <v>40430</v>
      </c>
      <c r="C3" s="26" t="n">
        <v>40430</v>
      </c>
      <c r="D3" s="27" t="n">
        <v>40430</v>
      </c>
      <c r="E3" s="27" t="n">
        <v>40430</v>
      </c>
      <c r="F3" s="27" t="n">
        <v>40430</v>
      </c>
      <c r="G3" s="27" t="n">
        <v>40430</v>
      </c>
      <c r="H3" s="27" t="n">
        <v>40430</v>
      </c>
      <c r="I3" s="28" t="n">
        <v>40750</v>
      </c>
      <c r="J3" s="28" t="n">
        <v>40998</v>
      </c>
      <c r="K3" s="28" t="n">
        <v>41428</v>
      </c>
      <c r="L3" s="29" t="n">
        <v>41742</v>
      </c>
    </row>
    <row r="4" customFormat="false" ht="13.8" hidden="false" customHeight="false" outlineLevel="0" collapsed="false">
      <c r="A4" s="30"/>
      <c r="L4" s="31"/>
    </row>
    <row r="5" customFormat="false" ht="13.8" hidden="false" customHeight="false" outlineLevel="0" collapsed="false">
      <c r="A5" s="17" t="s">
        <v>104</v>
      </c>
      <c r="B5" s="18" t="n">
        <v>0</v>
      </c>
      <c r="C5" s="18" t="n">
        <v>10435</v>
      </c>
      <c r="D5" s="17" t="n">
        <v>18262</v>
      </c>
      <c r="E5" s="17" t="n">
        <v>28534</v>
      </c>
      <c r="F5" s="17" t="n">
        <v>31836</v>
      </c>
      <c r="G5" s="17" t="n">
        <v>34313</v>
      </c>
      <c r="H5" s="17" t="n">
        <v>36170</v>
      </c>
      <c r="I5" s="32" t="n">
        <v>40750</v>
      </c>
      <c r="J5" s="32" t="n">
        <v>40998</v>
      </c>
      <c r="K5" s="32" t="n">
        <v>41428</v>
      </c>
      <c r="L5" s="32" t="n">
        <v>41742</v>
      </c>
    </row>
    <row r="6" customFormat="false" ht="13.8" hidden="false" customHeight="false" outlineLevel="0" collapsed="false">
      <c r="A6" s="30"/>
      <c r="L6" s="31"/>
    </row>
    <row r="7" customFormat="false" ht="13.8" hidden="false" customHeight="false" outlineLevel="0" collapsed="false">
      <c r="A7" s="17" t="s">
        <v>71</v>
      </c>
      <c r="B7" s="18" t="n">
        <v>41742</v>
      </c>
      <c r="C7" s="18" t="n">
        <v>41742</v>
      </c>
      <c r="D7" s="17" t="n">
        <v>41742</v>
      </c>
      <c r="E7" s="17" t="n">
        <v>41742</v>
      </c>
      <c r="F7" s="17" t="n">
        <v>41742</v>
      </c>
      <c r="G7" s="17" t="n">
        <v>41742</v>
      </c>
      <c r="H7" s="17" t="n">
        <v>41742</v>
      </c>
      <c r="I7" s="17" t="n">
        <v>41742</v>
      </c>
      <c r="J7" s="17" t="n">
        <v>41742</v>
      </c>
      <c r="K7" s="17" t="n">
        <v>41742</v>
      </c>
      <c r="L7" s="17" t="n">
        <v>41742</v>
      </c>
    </row>
    <row r="8" customFormat="false" ht="13.8" hidden="false" customHeight="false" outlineLevel="0" collapsed="false">
      <c r="A8" s="30"/>
      <c r="L8" s="31"/>
    </row>
    <row r="9" customFormat="false" ht="13.8" hidden="false" customHeight="false" outlineLevel="0" collapsed="false">
      <c r="A9" s="17" t="s">
        <v>82</v>
      </c>
      <c r="B9" s="18" t="n">
        <v>0</v>
      </c>
      <c r="C9" s="18" t="n">
        <v>10435</v>
      </c>
      <c r="D9" s="17" t="n">
        <v>18262</v>
      </c>
      <c r="E9" s="17" t="n">
        <v>28534</v>
      </c>
      <c r="F9" s="17" t="n">
        <v>31836</v>
      </c>
      <c r="G9" s="17" t="n">
        <v>34313</v>
      </c>
      <c r="H9" s="17" t="n">
        <v>36170</v>
      </c>
      <c r="I9" s="32" t="n">
        <v>40750</v>
      </c>
      <c r="J9" s="32" t="n">
        <v>40998</v>
      </c>
      <c r="K9" s="32" t="n">
        <v>41428</v>
      </c>
      <c r="L9" s="32" t="n">
        <v>41742</v>
      </c>
    </row>
    <row r="10" customFormat="false" ht="13.8" hidden="false" customHeight="false" outlineLevel="0" collapsed="false">
      <c r="A10" s="30"/>
      <c r="L10" s="31"/>
    </row>
    <row r="11" customFormat="false" ht="13.8" hidden="false" customHeight="false" outlineLevel="0" collapsed="false">
      <c r="A11" s="33" t="s">
        <v>146</v>
      </c>
      <c r="B11" s="34" t="n">
        <v>40430</v>
      </c>
      <c r="C11" s="34" t="n">
        <v>40430</v>
      </c>
      <c r="D11" s="33" t="n">
        <v>40430</v>
      </c>
      <c r="E11" s="33" t="n">
        <v>40430</v>
      </c>
      <c r="F11" s="33" t="n">
        <v>40430</v>
      </c>
      <c r="G11" s="33" t="n">
        <v>40430</v>
      </c>
      <c r="H11" s="33" t="n">
        <v>40430</v>
      </c>
      <c r="I11" s="17" t="n">
        <v>40430</v>
      </c>
      <c r="J11" s="17" t="n">
        <v>40430</v>
      </c>
      <c r="K11" s="17" t="n">
        <v>40430</v>
      </c>
      <c r="L11" s="17" t="n">
        <v>40430</v>
      </c>
    </row>
    <row r="12" customFormat="false" ht="13.8" hidden="false" customHeight="false" outlineLevel="0" collapsed="false">
      <c r="A12" s="30"/>
      <c r="L12" s="31"/>
    </row>
    <row r="13" customFormat="false" ht="13.8" hidden="false" customHeight="false" outlineLevel="0" collapsed="false">
      <c r="A13" s="33" t="s">
        <v>132</v>
      </c>
      <c r="B13" s="33" t="n">
        <v>949</v>
      </c>
      <c r="C13" s="33" t="n">
        <v>949</v>
      </c>
      <c r="D13" s="33" t="n">
        <v>949</v>
      </c>
      <c r="E13" s="33" t="n">
        <v>949</v>
      </c>
      <c r="F13" s="33" t="n">
        <v>949</v>
      </c>
      <c r="G13" s="33" t="n">
        <v>949</v>
      </c>
      <c r="H13" s="33" t="n">
        <v>949</v>
      </c>
      <c r="I13" s="32" t="n">
        <v>941</v>
      </c>
      <c r="J13" s="32" t="n">
        <v>936</v>
      </c>
      <c r="K13" s="32" t="n">
        <v>926</v>
      </c>
      <c r="L13" s="32" t="n">
        <v>100</v>
      </c>
    </row>
    <row r="15" customFormat="false" ht="13.8" hidden="false" customHeight="false" outlineLevel="0" collapsed="false">
      <c r="A15" s="24" t="s">
        <v>155</v>
      </c>
      <c r="B15" s="24"/>
      <c r="C15" s="24"/>
      <c r="D15" s="24"/>
      <c r="E15" s="24"/>
      <c r="F15" s="24"/>
      <c r="G15" s="24"/>
    </row>
    <row r="16" customFormat="false" ht="13.8" hidden="false" customHeight="false" outlineLevel="0" collapsed="false">
      <c r="A16" s="24"/>
      <c r="B16" s="24"/>
      <c r="C16" s="24"/>
      <c r="D16" s="24"/>
      <c r="E16" s="24"/>
      <c r="F16" s="24"/>
      <c r="G16" s="24"/>
    </row>
    <row r="17" customFormat="false" ht="13.8" hidden="false" customHeight="false" outlineLevel="0" collapsed="false">
      <c r="A17" s="35" t="s">
        <v>16</v>
      </c>
      <c r="B17" s="36" t="n">
        <v>41762</v>
      </c>
      <c r="C17" s="37" t="n">
        <v>40430</v>
      </c>
      <c r="D17" s="37" t="n">
        <v>40430</v>
      </c>
      <c r="E17" s="36" t="n">
        <v>44893</v>
      </c>
      <c r="F17" s="36" t="n">
        <v>41734</v>
      </c>
      <c r="G17" s="36" t="n">
        <v>40595</v>
      </c>
      <c r="H17" s="36" t="n">
        <v>41686</v>
      </c>
      <c r="I17" s="36" t="n">
        <v>45111</v>
      </c>
    </row>
    <row r="18" customFormat="false" ht="13.8" hidden="false" customHeight="false" outlineLevel="0" collapsed="false">
      <c r="A18" s="35" t="s">
        <v>71</v>
      </c>
      <c r="B18" s="22" t="n">
        <v>41734</v>
      </c>
      <c r="C18" s="22" t="n">
        <v>41734</v>
      </c>
      <c r="D18" s="22" t="n">
        <v>41734</v>
      </c>
      <c r="E18" s="22" t="n">
        <v>41734</v>
      </c>
      <c r="F18" s="22" t="n">
        <v>41734</v>
      </c>
      <c r="G18" s="22" t="n">
        <v>41734</v>
      </c>
      <c r="H18" s="22" t="n">
        <v>41734</v>
      </c>
      <c r="I18" s="22" t="n">
        <v>41734</v>
      </c>
    </row>
    <row r="19" customFormat="false" ht="13.8" hidden="false" customHeight="false" outlineLevel="0" collapsed="false">
      <c r="A19" s="35" t="s">
        <v>82</v>
      </c>
      <c r="B19" s="36" t="n">
        <v>41762</v>
      </c>
      <c r="C19" s="22" t="n">
        <v>0</v>
      </c>
      <c r="D19" s="22" t="n">
        <v>0</v>
      </c>
      <c r="E19" s="36" t="n">
        <v>44893</v>
      </c>
      <c r="F19" s="36" t="n">
        <v>41734</v>
      </c>
      <c r="G19" s="36" t="n">
        <v>40595</v>
      </c>
      <c r="H19" s="36" t="n">
        <v>41686</v>
      </c>
      <c r="I19" s="36" t="n">
        <v>45111</v>
      </c>
    </row>
    <row r="20" customFormat="false" ht="13.8" hidden="false" customHeight="false" outlineLevel="0" collapsed="false">
      <c r="A20" s="35" t="s">
        <v>146</v>
      </c>
      <c r="B20" s="22" t="n">
        <v>40430</v>
      </c>
      <c r="C20" s="37" t="n">
        <v>40430</v>
      </c>
      <c r="D20" s="37" t="n">
        <v>40430</v>
      </c>
      <c r="E20" s="22" t="n">
        <v>40430</v>
      </c>
      <c r="F20" s="22" t="n">
        <v>40430</v>
      </c>
      <c r="G20" s="22" t="n">
        <v>40430</v>
      </c>
      <c r="H20" s="22" t="n">
        <v>40430</v>
      </c>
      <c r="I20" s="22" t="n">
        <v>40430</v>
      </c>
    </row>
    <row r="21" customFormat="false" ht="13.8" hidden="false" customHeight="false" outlineLevel="0" collapsed="false">
      <c r="A21" s="35" t="s">
        <v>104</v>
      </c>
      <c r="B21" s="22" t="n">
        <v>41762</v>
      </c>
      <c r="C21" s="22" t="n">
        <v>0</v>
      </c>
      <c r="D21" s="22" t="n">
        <v>0</v>
      </c>
      <c r="E21" s="36" t="n">
        <v>44893</v>
      </c>
      <c r="F21" s="36" t="n">
        <v>41734</v>
      </c>
      <c r="G21" s="36" t="n">
        <v>40595</v>
      </c>
      <c r="H21" s="36" t="n">
        <v>41686</v>
      </c>
      <c r="I21" s="36" t="n">
        <v>45111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24" t="s">
        <v>156</v>
      </c>
      <c r="B25" s="24"/>
      <c r="C25" s="24"/>
      <c r="D25" s="24"/>
      <c r="E25" s="24"/>
      <c r="F25" s="24"/>
    </row>
    <row r="26" customFormat="false" ht="13.8" hidden="false" customHeight="false" outlineLevel="0" collapsed="false">
      <c r="A26" s="24"/>
      <c r="B26" s="24"/>
      <c r="C26" s="24"/>
      <c r="D26" s="24"/>
      <c r="E26" s="24"/>
      <c r="F26" s="24"/>
    </row>
    <row r="27" customFormat="false" ht="13.8" hidden="false" customHeight="false" outlineLevel="0" collapsed="false">
      <c r="A27" s="17" t="s">
        <v>3</v>
      </c>
      <c r="B27" s="23" t="n">
        <v>41861</v>
      </c>
      <c r="C27" s="23" t="n">
        <v>41802</v>
      </c>
      <c r="D27" s="23" t="n">
        <v>41822</v>
      </c>
      <c r="E27" s="23" t="n">
        <v>41931</v>
      </c>
      <c r="F27" s="23" t="n">
        <v>41719</v>
      </c>
    </row>
    <row r="28" customFormat="false" ht="13.8" hidden="false" customHeight="false" outlineLevel="0" collapsed="false">
      <c r="A28" s="17" t="s">
        <v>16</v>
      </c>
      <c r="B28" s="23" t="n">
        <v>41861</v>
      </c>
      <c r="C28" s="23" t="n">
        <v>41802</v>
      </c>
      <c r="D28" s="23" t="n">
        <v>41822</v>
      </c>
      <c r="E28" s="23" t="n">
        <v>41931</v>
      </c>
      <c r="F28" s="23" t="n">
        <v>41719</v>
      </c>
    </row>
    <row r="29" customFormat="false" ht="13.8" hidden="false" customHeight="false" outlineLevel="0" collapsed="false">
      <c r="A29" s="17" t="s">
        <v>71</v>
      </c>
      <c r="B29" s="22" t="n">
        <v>41861</v>
      </c>
      <c r="C29" s="22" t="n">
        <v>41803</v>
      </c>
      <c r="D29" s="22" t="n">
        <v>41831</v>
      </c>
      <c r="E29" s="22" t="n">
        <v>41920</v>
      </c>
      <c r="F29" s="22" t="n">
        <v>41724</v>
      </c>
    </row>
    <row r="30" customFormat="false" ht="13.8" hidden="false" customHeight="false" outlineLevel="0" collapsed="false">
      <c r="A30" s="17" t="s">
        <v>82</v>
      </c>
      <c r="B30" s="23" t="n">
        <v>41861</v>
      </c>
      <c r="C30" s="23" t="n">
        <v>41802</v>
      </c>
      <c r="D30" s="23" t="n">
        <v>41822</v>
      </c>
      <c r="E30" s="23" t="n">
        <v>41931</v>
      </c>
      <c r="F30" s="23" t="n">
        <v>41719</v>
      </c>
    </row>
    <row r="31" customFormat="false" ht="13.8" hidden="false" customHeight="false" outlineLevel="0" collapsed="false">
      <c r="A31" s="17" t="s">
        <v>146</v>
      </c>
      <c r="B31" s="22" t="n">
        <v>40430</v>
      </c>
      <c r="C31" s="22" t="n">
        <v>40430</v>
      </c>
      <c r="D31" s="22" t="n">
        <v>40430</v>
      </c>
      <c r="E31" s="22" t="n">
        <v>40430</v>
      </c>
      <c r="F31" s="22" t="n">
        <v>40430</v>
      </c>
    </row>
    <row r="34" customFormat="false" ht="13.8" hidden="false" customHeight="false" outlineLevel="0" collapsed="false">
      <c r="A34" s="24" t="s">
        <v>157</v>
      </c>
      <c r="B34" s="24"/>
      <c r="C34" s="24"/>
      <c r="D34" s="24"/>
      <c r="E34" s="24"/>
      <c r="F34" s="24"/>
    </row>
    <row r="35" customFormat="false" ht="13.8" hidden="false" customHeight="false" outlineLevel="0" collapsed="false">
      <c r="A35" s="24"/>
      <c r="B35" s="24"/>
      <c r="C35" s="24"/>
      <c r="D35" s="24"/>
      <c r="E35" s="24"/>
      <c r="F35" s="24"/>
    </row>
    <row r="36" customFormat="false" ht="13.8" hidden="false" customHeight="false" outlineLevel="0" collapsed="false">
      <c r="A36" s="17" t="s">
        <v>16</v>
      </c>
      <c r="B36" s="23" t="n">
        <v>41749</v>
      </c>
      <c r="C36" s="23" t="n">
        <v>41750</v>
      </c>
      <c r="D36" s="23" t="n">
        <v>41750</v>
      </c>
      <c r="E36" s="23" t="n">
        <v>41750</v>
      </c>
      <c r="F36" s="23" t="n">
        <v>41799</v>
      </c>
      <c r="G36" s="23" t="n">
        <v>41773</v>
      </c>
    </row>
    <row r="37" customFormat="false" ht="13.8" hidden="false" customHeight="false" outlineLevel="0" collapsed="false">
      <c r="A37" s="17" t="s">
        <v>3</v>
      </c>
      <c r="B37" s="23" t="n">
        <v>41749</v>
      </c>
      <c r="C37" s="23" t="n">
        <v>41750</v>
      </c>
      <c r="D37" s="23" t="n">
        <v>41750</v>
      </c>
      <c r="E37" s="23" t="n">
        <v>41750</v>
      </c>
      <c r="F37" s="23" t="n">
        <v>41799</v>
      </c>
      <c r="G37" s="23" t="n">
        <v>41773</v>
      </c>
    </row>
    <row r="38" customFormat="false" ht="13.8" hidden="false" customHeight="false" outlineLevel="0" collapsed="false">
      <c r="A38" s="17" t="s">
        <v>71</v>
      </c>
      <c r="B38" s="23" t="n">
        <v>41749</v>
      </c>
      <c r="C38" s="23" t="n">
        <v>41750</v>
      </c>
      <c r="D38" s="23" t="n">
        <v>41750</v>
      </c>
      <c r="E38" s="23" t="n">
        <v>41750</v>
      </c>
      <c r="F38" s="23" t="n">
        <v>41796</v>
      </c>
      <c r="G38" s="23" t="n">
        <v>41773</v>
      </c>
    </row>
    <row r="39" customFormat="false" ht="13.8" hidden="false" customHeight="false" outlineLevel="0" collapsed="false">
      <c r="A39" s="17" t="s">
        <v>82</v>
      </c>
      <c r="B39" s="23" t="n">
        <v>41749</v>
      </c>
      <c r="C39" s="23" t="n">
        <v>41750</v>
      </c>
      <c r="D39" s="23" t="n">
        <v>41750</v>
      </c>
      <c r="E39" s="23" t="n">
        <v>41750</v>
      </c>
      <c r="F39" s="23" t="n">
        <v>41799</v>
      </c>
      <c r="G39" s="23" t="n">
        <v>41773</v>
      </c>
    </row>
    <row r="40" customFormat="false" ht="13.8" hidden="false" customHeight="false" outlineLevel="0" collapsed="false">
      <c r="A40" s="17" t="s">
        <v>146</v>
      </c>
      <c r="B40" s="22" t="n">
        <v>40430</v>
      </c>
      <c r="C40" s="22" t="n">
        <v>40430</v>
      </c>
      <c r="D40" s="22" t="n">
        <v>40430</v>
      </c>
      <c r="E40" s="22" t="n">
        <v>40430</v>
      </c>
      <c r="F40" s="22" t="n">
        <v>40430</v>
      </c>
      <c r="G40" s="22" t="n">
        <v>40430</v>
      </c>
    </row>
  </sheetData>
  <mergeCells count="4">
    <mergeCell ref="A1:D2"/>
    <mergeCell ref="A15:G16"/>
    <mergeCell ref="A25:F26"/>
    <mergeCell ref="A34:F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5"/>
  <sheetViews>
    <sheetView showFormulas="false" showGridLines="true" showRowColHeaders="true" showZeros="true" rightToLeft="false" tabSelected="false" showOutlineSymbols="true" defaultGridColor="true" view="normal" topLeftCell="B13" colorId="64" zoomScale="75" zoomScaleNormal="75" zoomScalePageLayoutView="100" workbookViewId="0">
      <selection pane="topLeft" activeCell="M14" activeCellId="0" sqref="M14"/>
    </sheetView>
  </sheetViews>
  <sheetFormatPr defaultColWidth="11.58984375" defaultRowHeight="12.8" zeroHeight="false" outlineLevelRow="0" outlineLevelCol="0"/>
  <cols>
    <col collapsed="false" customWidth="true" hidden="false" outlineLevel="0" max="9" min="9" style="0" width="13.93"/>
    <col collapsed="false" customWidth="true" hidden="false" outlineLevel="0" max="13" min="13" style="0" width="8.48"/>
  </cols>
  <sheetData>
    <row r="1" customFormat="false" ht="13.8" hidden="false" customHeight="false" outlineLevel="0" collapsed="false">
      <c r="A1" s="3" t="s">
        <v>1</v>
      </c>
      <c r="B1" s="3"/>
      <c r="C1" s="3"/>
      <c r="D1" s="3"/>
      <c r="E1" s="3"/>
      <c r="F1" s="3"/>
      <c r="G1" s="3"/>
    </row>
    <row r="2" customFormat="false" ht="13.8" hidden="false" customHeight="false" outlineLevel="0" collapsed="false">
      <c r="A2" s="3"/>
      <c r="B2" s="3"/>
      <c r="C2" s="3"/>
      <c r="D2" s="3"/>
      <c r="E2" s="3"/>
      <c r="F2" s="3"/>
      <c r="G2" s="3"/>
      <c r="I2" s="24"/>
    </row>
    <row r="3" customFormat="false" ht="13.8" hidden="false" customHeight="true" outlineLevel="0" collapsed="false">
      <c r="A3" s="4" t="s">
        <v>5</v>
      </c>
      <c r="B3" s="5" t="s">
        <v>6</v>
      </c>
      <c r="C3" s="6" t="s">
        <v>7</v>
      </c>
      <c r="D3" s="7" t="s">
        <v>8</v>
      </c>
      <c r="E3" s="7" t="str">
        <f aca="false">SUBSTITUTE(D3, "0x", "")</f>
        <v>C7</v>
      </c>
      <c r="F3" s="9" t="str">
        <f aca="false">CONCATENATE(E4,"",E3)</f>
        <v>39C7</v>
      </c>
      <c r="G3" s="6" t="n">
        <f aca="false">(com.sun.star.sheet.addin.Analysis.getHex2Dec(F3))</f>
        <v>14791</v>
      </c>
      <c r="I3" s="24"/>
    </row>
    <row r="4" customFormat="false" ht="13.8" hidden="false" customHeight="false" outlineLevel="0" collapsed="false">
      <c r="A4" s="4"/>
      <c r="B4" s="10" t="s">
        <v>11</v>
      </c>
      <c r="C4" s="11" t="s">
        <v>12</v>
      </c>
      <c r="D4" s="12" t="s">
        <v>13</v>
      </c>
      <c r="E4" s="12" t="str">
        <f aca="false">SUBSTITUTE(D4, "0x", "")</f>
        <v>39</v>
      </c>
      <c r="F4" s="9"/>
      <c r="G4" s="13"/>
      <c r="I4" s="17" t="s">
        <v>25</v>
      </c>
      <c r="J4" s="17" t="s">
        <v>158</v>
      </c>
      <c r="K4" s="38" t="str">
        <f aca="false">SUBSTITUTE(J4, "0x", "")</f>
        <v>DB</v>
      </c>
      <c r="L4" s="9" t="str">
        <f aca="false">CONCATENATE(K5,"",K4)</f>
        <v>36DB</v>
      </c>
      <c r="M4" s="38" t="n">
        <f aca="false">(com.sun.star.sheet.addin.Analysis.getHex2Dec(L4))</f>
        <v>14043</v>
      </c>
      <c r="N4" s="17" t="s">
        <v>159</v>
      </c>
    </row>
    <row r="5" customFormat="false" ht="13.8" hidden="false" customHeight="true" outlineLevel="0" collapsed="false">
      <c r="A5" s="4" t="s">
        <v>17</v>
      </c>
      <c r="B5" s="5" t="n">
        <v>50</v>
      </c>
      <c r="C5" s="6" t="s">
        <v>18</v>
      </c>
      <c r="D5" s="7" t="s">
        <v>19</v>
      </c>
      <c r="E5" s="7" t="str">
        <f aca="false">SUBSTITUTE(D5, "0x", "")</f>
        <v>A1</v>
      </c>
      <c r="F5" s="9" t="str">
        <f aca="false">CONCATENATE(E6,"",E5)</f>
        <v>3AA1</v>
      </c>
      <c r="G5" s="6" t="n">
        <f aca="false">(com.sun.star.sheet.addin.Analysis.getHex2Dec(F5))</f>
        <v>15009</v>
      </c>
      <c r="I5" s="17" t="s">
        <v>29</v>
      </c>
      <c r="J5" s="17" t="s">
        <v>160</v>
      </c>
      <c r="K5" s="38" t="str">
        <f aca="false">SUBSTITUTE(J5, "0x", "")</f>
        <v>36</v>
      </c>
      <c r="L5" s="9"/>
      <c r="M5" s="17"/>
      <c r="N5" s="17"/>
    </row>
    <row r="6" customFormat="false" ht="13.8" hidden="false" customHeight="false" outlineLevel="0" collapsed="false">
      <c r="A6" s="4"/>
      <c r="B6" s="10" t="n">
        <v>51</v>
      </c>
      <c r="C6" s="11" t="s">
        <v>22</v>
      </c>
      <c r="D6" s="12" t="s">
        <v>23</v>
      </c>
      <c r="E6" s="12" t="str">
        <f aca="false">SUBSTITUTE(D6, "0x", "")</f>
        <v>3A</v>
      </c>
      <c r="F6" s="9"/>
      <c r="G6" s="13"/>
      <c r="I6" s="17" t="s">
        <v>34</v>
      </c>
      <c r="J6" s="17" t="s">
        <v>161</v>
      </c>
      <c r="K6" s="38" t="str">
        <f aca="false">SUBSTITUTE(J6, "0x", "")</f>
        <v>AB</v>
      </c>
      <c r="L6" s="9" t="str">
        <f aca="false">CONCATENATE(K7,"",K6)</f>
        <v>38AB</v>
      </c>
      <c r="M6" s="38" t="n">
        <f aca="false">(com.sun.star.sheet.addin.Analysis.getHex2Dec(L6))</f>
        <v>14507</v>
      </c>
      <c r="N6" s="17" t="s">
        <v>162</v>
      </c>
    </row>
    <row r="7" customFormat="false" ht="13.8" hidden="false" customHeight="true" outlineLevel="0" collapsed="false">
      <c r="A7" s="4" t="s">
        <v>26</v>
      </c>
      <c r="B7" s="5" t="n">
        <v>63</v>
      </c>
      <c r="C7" s="6" t="s">
        <v>27</v>
      </c>
      <c r="D7" s="7" t="s">
        <v>28</v>
      </c>
      <c r="E7" s="7" t="str">
        <f aca="false">SUBSTITUTE(D7, "0x", "")</f>
        <v>1D</v>
      </c>
      <c r="F7" s="9" t="str">
        <f aca="false">CONCATENATE(E8,"",E7)</f>
        <v>261D</v>
      </c>
      <c r="G7" s="6" t="n">
        <f aca="false">(com.sun.star.sheet.addin.Analysis.getHex2Dec(F7))</f>
        <v>9757</v>
      </c>
      <c r="I7" s="17" t="s">
        <v>39</v>
      </c>
      <c r="J7" s="17" t="s">
        <v>163</v>
      </c>
      <c r="K7" s="38" t="str">
        <f aca="false">SUBSTITUTE(J7, "0x", "")</f>
        <v>38</v>
      </c>
      <c r="L7" s="9"/>
      <c r="M7" s="17"/>
      <c r="N7" s="17"/>
    </row>
    <row r="8" customFormat="false" ht="13.8" hidden="false" customHeight="false" outlineLevel="0" collapsed="false">
      <c r="A8" s="4"/>
      <c r="B8" s="10" t="n">
        <v>64</v>
      </c>
      <c r="C8" s="11" t="s">
        <v>31</v>
      </c>
      <c r="D8" s="12" t="s">
        <v>32</v>
      </c>
      <c r="E8" s="12" t="str">
        <f aca="false">SUBSTITUTE(D8, "0x", "")</f>
        <v>26</v>
      </c>
      <c r="F8" s="9"/>
      <c r="G8" s="13"/>
      <c r="I8" s="17" t="s">
        <v>44</v>
      </c>
      <c r="J8" s="17" t="s">
        <v>164</v>
      </c>
      <c r="K8" s="38" t="str">
        <f aca="false">SUBSTITUTE(J8, "0x", "")</f>
        <v>1C</v>
      </c>
      <c r="L8" s="9" t="str">
        <f aca="false">CONCATENATE(K9,"",K8)</f>
        <v>261C</v>
      </c>
      <c r="M8" s="38" t="n">
        <f aca="false">(com.sun.star.sheet.addin.Analysis.getHex2Dec(L8))</f>
        <v>9756</v>
      </c>
      <c r="N8" s="17" t="s">
        <v>165</v>
      </c>
    </row>
    <row r="9" customFormat="false" ht="13.8" hidden="false" customHeight="true" outlineLevel="0" collapsed="false">
      <c r="A9" s="4" t="s">
        <v>36</v>
      </c>
      <c r="B9" s="5" t="n">
        <v>65</v>
      </c>
      <c r="C9" s="6" t="s">
        <v>37</v>
      </c>
      <c r="D9" s="7" t="s">
        <v>38</v>
      </c>
      <c r="E9" s="7" t="str">
        <f aca="false">SUBSTITUTE(D9, "0x", "")</f>
        <v>66</v>
      </c>
      <c r="F9" s="9" t="str">
        <f aca="false">CONCATENATE(E10,"",E9)</f>
        <v>0166</v>
      </c>
      <c r="G9" s="6" t="n">
        <f aca="false">(com.sun.star.sheet.addin.Analysis.getHex2Dec(F9))</f>
        <v>358</v>
      </c>
      <c r="I9" s="17" t="s">
        <v>49</v>
      </c>
      <c r="J9" s="17" t="s">
        <v>32</v>
      </c>
      <c r="K9" s="38" t="str">
        <f aca="false">SUBSTITUTE(J9, "0x", "")</f>
        <v>26</v>
      </c>
      <c r="L9" s="9"/>
      <c r="M9" s="17"/>
      <c r="N9" s="17"/>
    </row>
    <row r="10" customFormat="false" ht="13.8" hidden="false" customHeight="false" outlineLevel="0" collapsed="false">
      <c r="A10" s="4"/>
      <c r="B10" s="10" t="n">
        <v>66</v>
      </c>
      <c r="C10" s="11" t="s">
        <v>41</v>
      </c>
      <c r="D10" s="12" t="s">
        <v>42</v>
      </c>
      <c r="E10" s="12" t="str">
        <f aca="false">SUBSTITUTE(D10, "0x", "")</f>
        <v>01</v>
      </c>
      <c r="F10" s="9"/>
      <c r="G10" s="13"/>
    </row>
    <row r="11" customFormat="false" ht="13.8" hidden="false" customHeight="true" outlineLevel="0" collapsed="false">
      <c r="A11" s="4" t="s">
        <v>46</v>
      </c>
      <c r="B11" s="5" t="n">
        <v>67</v>
      </c>
      <c r="C11" s="6" t="s">
        <v>47</v>
      </c>
      <c r="D11" s="7" t="s">
        <v>48</v>
      </c>
      <c r="E11" s="7" t="str">
        <f aca="false">SUBSTITUTE(D11, "0x", "")</f>
        <v>0D</v>
      </c>
      <c r="F11" s="9" t="str">
        <f aca="false">CONCATENATE(E12,"",E11)</f>
        <v>010D</v>
      </c>
      <c r="G11" s="6" t="n">
        <f aca="false">(com.sun.star.sheet.addin.Analysis.getHex2Dec(F11))</f>
        <v>269</v>
      </c>
    </row>
    <row r="12" customFormat="false" ht="13.8" hidden="false" customHeight="false" outlineLevel="0" collapsed="false">
      <c r="A12" s="4"/>
      <c r="B12" s="10" t="n">
        <v>68</v>
      </c>
      <c r="C12" s="11" t="s">
        <v>50</v>
      </c>
      <c r="D12" s="12" t="s">
        <v>42</v>
      </c>
      <c r="E12" s="12" t="str">
        <f aca="false">SUBSTITUTE(D12, "0x", "")</f>
        <v>01</v>
      </c>
      <c r="F12" s="9"/>
      <c r="G12" s="13"/>
    </row>
    <row r="13" customFormat="false" ht="13.8" hidden="false" customHeight="true" outlineLevel="0" collapsed="false">
      <c r="A13" s="4" t="s">
        <v>53</v>
      </c>
      <c r="B13" s="5" t="s">
        <v>54</v>
      </c>
      <c r="C13" s="6" t="s">
        <v>55</v>
      </c>
      <c r="D13" s="7" t="s">
        <v>56</v>
      </c>
      <c r="E13" s="7" t="str">
        <f aca="false">SUBSTITUTE(D13, "0x", "")</f>
        <v>EA</v>
      </c>
      <c r="F13" s="9" t="str">
        <f aca="false">CONCATENATE(E14,"",E13)</f>
        <v>03EA</v>
      </c>
      <c r="G13" s="6" t="n">
        <f aca="false">(com.sun.star.sheet.addin.Analysis.getHex2Dec(F13))</f>
        <v>1002</v>
      </c>
      <c r="I13" s="17" t="s">
        <v>166</v>
      </c>
      <c r="J13" s="38" t="n">
        <v>9756</v>
      </c>
      <c r="K13" s="38" t="n">
        <v>9757</v>
      </c>
    </row>
    <row r="14" customFormat="false" ht="13.8" hidden="false" customHeight="true" outlineLevel="0" collapsed="false">
      <c r="A14" s="4"/>
      <c r="B14" s="10" t="s">
        <v>58</v>
      </c>
      <c r="C14" s="11" t="s">
        <v>59</v>
      </c>
      <c r="D14" s="12" t="s">
        <v>60</v>
      </c>
      <c r="E14" s="12" t="str">
        <f aca="false">SUBSTITUTE(D14, "0x", "")</f>
        <v>03</v>
      </c>
      <c r="F14" s="9"/>
      <c r="G14" s="13"/>
      <c r="I14" s="17" t="s">
        <v>166</v>
      </c>
      <c r="J14" s="17" t="n">
        <f aca="false">J13-K13</f>
        <v>-1</v>
      </c>
      <c r="K14" s="17"/>
      <c r="M14" s="39" t="s">
        <v>167</v>
      </c>
      <c r="N14" s="39"/>
      <c r="O14" s="39"/>
      <c r="P14" s="39"/>
      <c r="Q14" s="39"/>
      <c r="R14" s="39"/>
      <c r="S14" s="39"/>
      <c r="T14" s="39"/>
    </row>
    <row r="15" customFormat="false" ht="13.8" hidden="false" customHeight="true" outlineLevel="0" collapsed="false">
      <c r="A15" s="4" t="s">
        <v>63</v>
      </c>
      <c r="B15" s="5" t="n">
        <v>26</v>
      </c>
      <c r="C15" s="6" t="s">
        <v>64</v>
      </c>
      <c r="D15" s="7" t="s">
        <v>65</v>
      </c>
      <c r="E15" s="7" t="str">
        <f aca="false">SUBSTITUTE(D15, "0x", "")</f>
        <v>06</v>
      </c>
      <c r="F15" s="9" t="str">
        <f aca="false">CONCATENATE(E16,"",E15)</f>
        <v>A306</v>
      </c>
      <c r="G15" s="6" t="n">
        <f aca="false">(com.sun.star.sheet.addin.Analysis.getHex2Dec(F15))</f>
        <v>41734</v>
      </c>
      <c r="I15" s="17"/>
      <c r="J15" s="17"/>
      <c r="K15" s="17"/>
      <c r="M15" s="39"/>
      <c r="N15" s="39"/>
      <c r="O15" s="39"/>
      <c r="P15" s="39"/>
      <c r="Q15" s="39"/>
      <c r="R15" s="39"/>
      <c r="S15" s="39"/>
      <c r="T15" s="39"/>
    </row>
    <row r="16" customFormat="false" ht="13.8" hidden="false" customHeight="false" outlineLevel="0" collapsed="false">
      <c r="A16" s="4"/>
      <c r="B16" s="10" t="n">
        <v>27</v>
      </c>
      <c r="C16" s="11" t="s">
        <v>67</v>
      </c>
      <c r="D16" s="12" t="s">
        <v>68</v>
      </c>
      <c r="E16" s="12" t="str">
        <f aca="false">SUBSTITUTE(D16, "0x", "")</f>
        <v>A3</v>
      </c>
      <c r="F16" s="9"/>
      <c r="G16" s="13"/>
      <c r="I16" s="17" t="s">
        <v>168</v>
      </c>
      <c r="J16" s="17" t="n">
        <f aca="false">ABS(J14)</f>
        <v>1</v>
      </c>
      <c r="K16" s="17"/>
      <c r="M16" s="39"/>
      <c r="N16" s="39"/>
      <c r="O16" s="39"/>
      <c r="P16" s="39"/>
      <c r="Q16" s="39"/>
      <c r="R16" s="39"/>
      <c r="S16" s="39"/>
      <c r="T16" s="39"/>
    </row>
    <row r="17" customFormat="false" ht="13.8" hidden="false" customHeight="true" outlineLevel="0" collapsed="false">
      <c r="A17" s="4" t="s">
        <v>73</v>
      </c>
      <c r="B17" s="5" t="s">
        <v>74</v>
      </c>
      <c r="C17" s="6" t="s">
        <v>75</v>
      </c>
      <c r="D17" s="7" t="s">
        <v>76</v>
      </c>
      <c r="E17" s="7" t="str">
        <f aca="false">SUBSTITUTE(D17, "0x", "")</f>
        <v>94</v>
      </c>
      <c r="F17" s="9" t="str">
        <f aca="false">CONCATENATE(E18,"",E17)</f>
        <v>0394</v>
      </c>
      <c r="G17" s="6" t="n">
        <f aca="false">(com.sun.star.sheet.addin.Analysis.getHex2Dec(F17))</f>
        <v>916</v>
      </c>
    </row>
    <row r="18" customFormat="false" ht="13.8" hidden="false" customHeight="false" outlineLevel="0" collapsed="false">
      <c r="A18" s="4"/>
      <c r="B18" s="10" t="s">
        <v>78</v>
      </c>
      <c r="C18" s="11" t="s">
        <v>79</v>
      </c>
      <c r="D18" s="12" t="s">
        <v>60</v>
      </c>
      <c r="E18" s="12" t="str">
        <f aca="false">SUBSTITUTE(D18, "0x", "")</f>
        <v>03</v>
      </c>
      <c r="F18" s="9"/>
      <c r="G18" s="13"/>
      <c r="I18" s="17" t="s">
        <v>169</v>
      </c>
      <c r="J18" s="17" t="n">
        <f aca="false">(1.4*J16)</f>
        <v>1.4</v>
      </c>
    </row>
    <row r="19" customFormat="false" ht="13.8" hidden="false" customHeight="false" outlineLevel="0" collapsed="false">
      <c r="A19" s="9"/>
      <c r="B19" s="14" t="n">
        <v>32</v>
      </c>
      <c r="C19" s="9" t="s">
        <v>83</v>
      </c>
      <c r="D19" s="15" t="s">
        <v>84</v>
      </c>
      <c r="E19" s="15" t="str">
        <f aca="false">SUBSTITUTE(D19, "0x", "")</f>
        <v>29</v>
      </c>
      <c r="F19" s="9" t="n">
        <v>29</v>
      </c>
      <c r="G19" s="6" t="n">
        <f aca="false">(com.sun.star.sheet.addin.Analysis.getHex2Dec(F19))</f>
        <v>41</v>
      </c>
      <c r="I19" s="17" t="s">
        <v>170</v>
      </c>
      <c r="J19" s="17" t="n">
        <f aca="false">(1.05*J16)</f>
        <v>1.05</v>
      </c>
    </row>
    <row r="20" customFormat="false" ht="13.8" hidden="false" customHeight="false" outlineLevel="0" collapsed="false">
      <c r="A20" s="9"/>
      <c r="B20" s="14" t="n">
        <v>69</v>
      </c>
      <c r="C20" s="9" t="s">
        <v>87</v>
      </c>
      <c r="D20" s="15" t="s">
        <v>88</v>
      </c>
      <c r="E20" s="15" t="str">
        <f aca="false">SUBSTITUTE(D20, "0x", "")</f>
        <v>02</v>
      </c>
      <c r="F20" s="9" t="n">
        <v>2</v>
      </c>
      <c r="G20" s="6" t="n">
        <f aca="false">(com.sun.star.sheet.addin.Analysis.getHex2Dec(F20))</f>
        <v>2</v>
      </c>
    </row>
    <row r="21" customFormat="false" ht="13.8" hidden="false" customHeight="false" outlineLevel="0" collapsed="false">
      <c r="A21" s="9"/>
      <c r="B21" s="14" t="n">
        <v>36</v>
      </c>
      <c r="C21" s="9" t="s">
        <v>93</v>
      </c>
      <c r="D21" s="15" t="s">
        <v>94</v>
      </c>
      <c r="E21" s="15" t="str">
        <f aca="false">SUBSTITUTE(D21, "0x", "")</f>
        <v>90</v>
      </c>
      <c r="F21" s="9" t="n">
        <v>90</v>
      </c>
      <c r="G21" s="9" t="n">
        <f aca="false">(com.sun.star.sheet.addin.Analysis.getHex2Dec(F21))</f>
        <v>144</v>
      </c>
      <c r="I21" s="17" t="s">
        <v>171</v>
      </c>
      <c r="J21" s="17" t="n">
        <f aca="false">M4 -G3</f>
        <v>-748</v>
      </c>
      <c r="K21" s="17" t="n">
        <f aca="false">(65535+J21)</f>
        <v>64787</v>
      </c>
      <c r="M21" s="40" t="s">
        <v>172</v>
      </c>
      <c r="N21" s="40"/>
      <c r="O21" s="40"/>
      <c r="P21" s="40"/>
      <c r="Q21" s="40"/>
      <c r="R21" s="40"/>
      <c r="S21" s="40"/>
      <c r="T21" s="40"/>
    </row>
    <row r="22" customFormat="false" ht="13.8" hidden="false" customHeight="false" outlineLevel="0" collapsed="false">
      <c r="M22" s="40"/>
      <c r="N22" s="40"/>
      <c r="O22" s="40"/>
      <c r="P22" s="40"/>
      <c r="Q22" s="40"/>
      <c r="R22" s="40"/>
      <c r="S22" s="40"/>
      <c r="T22" s="40"/>
    </row>
    <row r="23" customFormat="false" ht="13.8" hidden="false" customHeight="false" outlineLevel="0" collapsed="false">
      <c r="M23" s="40"/>
      <c r="N23" s="40"/>
      <c r="O23" s="40"/>
      <c r="P23" s="40"/>
      <c r="Q23" s="40"/>
      <c r="R23" s="40"/>
      <c r="S23" s="40"/>
      <c r="T23" s="40"/>
    </row>
    <row r="26" customFormat="false" ht="13.8" hidden="false" customHeight="true" outlineLevel="0" collapsed="false">
      <c r="I26" s="17" t="s">
        <v>173</v>
      </c>
      <c r="J26" s="17" t="n">
        <f aca="false">M6-G5</f>
        <v>-502</v>
      </c>
      <c r="K26" s="17" t="n">
        <f aca="false">(65535+J26)</f>
        <v>65033</v>
      </c>
      <c r="M26" s="41" t="s">
        <v>174</v>
      </c>
      <c r="N26" s="41"/>
      <c r="O26" s="41"/>
      <c r="P26" s="41"/>
      <c r="Q26" s="41"/>
      <c r="R26" s="41"/>
      <c r="S26" s="41"/>
      <c r="T26" s="41"/>
    </row>
    <row r="27" customFormat="false" ht="13.8" hidden="false" customHeight="false" outlineLevel="0" collapsed="false">
      <c r="M27" s="41"/>
      <c r="N27" s="41"/>
      <c r="O27" s="41"/>
      <c r="P27" s="41"/>
      <c r="Q27" s="41"/>
      <c r="R27" s="41"/>
      <c r="S27" s="41"/>
      <c r="T27" s="41"/>
    </row>
    <row r="28" customFormat="false" ht="13.8" hidden="false" customHeight="false" outlineLevel="0" collapsed="false">
      <c r="M28" s="41"/>
      <c r="N28" s="41"/>
      <c r="O28" s="41"/>
      <c r="P28" s="41"/>
      <c r="Q28" s="41"/>
      <c r="R28" s="41"/>
      <c r="S28" s="41"/>
      <c r="T28" s="41"/>
    </row>
    <row r="31" customFormat="false" ht="13.8" hidden="false" customHeight="true" outlineLevel="0" collapsed="false">
      <c r="H31" s="42" t="s">
        <v>175</v>
      </c>
      <c r="I31" s="43" t="s">
        <v>176</v>
      </c>
      <c r="J31" s="43"/>
      <c r="K31" s="43"/>
      <c r="L31" s="43"/>
      <c r="M31" s="43"/>
    </row>
    <row r="32" customFormat="false" ht="13.8" hidden="false" customHeight="false" outlineLevel="0" collapsed="false">
      <c r="H32" s="42"/>
      <c r="I32" s="42"/>
      <c r="J32" s="43"/>
      <c r="K32" s="43"/>
      <c r="L32" s="43"/>
      <c r="M32" s="43"/>
    </row>
    <row r="33" customFormat="false" ht="17.75" hidden="false" customHeight="true" outlineLevel="0" collapsed="false">
      <c r="H33" s="44"/>
      <c r="I33" s="44"/>
      <c r="J33" s="44"/>
      <c r="K33" s="44"/>
      <c r="L33" s="44"/>
      <c r="M33" s="44"/>
    </row>
    <row r="34" customFormat="false" ht="23.65" hidden="false" customHeight="true" outlineLevel="0" collapsed="false">
      <c r="H34" s="42" t="s">
        <v>175</v>
      </c>
      <c r="I34" s="43" t="s">
        <v>177</v>
      </c>
      <c r="J34" s="43"/>
      <c r="K34" s="43"/>
      <c r="L34" s="43"/>
      <c r="M34" s="43"/>
    </row>
    <row r="35" customFormat="false" ht="13.8" hidden="false" customHeight="false" outlineLevel="0" collapsed="false">
      <c r="H35" s="42"/>
      <c r="I35" s="42"/>
      <c r="J35" s="43"/>
      <c r="K35" s="43"/>
      <c r="L35" s="43"/>
      <c r="M35" s="43"/>
    </row>
  </sheetData>
  <mergeCells count="16">
    <mergeCell ref="A1:G2"/>
    <mergeCell ref="A3:A4"/>
    <mergeCell ref="A5:A6"/>
    <mergeCell ref="A7:A8"/>
    <mergeCell ref="A9:A10"/>
    <mergeCell ref="A11:A12"/>
    <mergeCell ref="A13:A14"/>
    <mergeCell ref="M14:T16"/>
    <mergeCell ref="A15:A16"/>
    <mergeCell ref="A17:A18"/>
    <mergeCell ref="M21:T23"/>
    <mergeCell ref="M26:T28"/>
    <mergeCell ref="H31:H32"/>
    <mergeCell ref="I31:M32"/>
    <mergeCell ref="H34:H35"/>
    <mergeCell ref="I34:M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"/>
  <sheetViews>
    <sheetView showFormulas="false" showGridLines="true" showRowColHeaders="true" showZeros="true" rightToLeft="false" tabSelected="true" showOutlineSymbols="true" defaultGridColor="true" view="normal" topLeftCell="A89" colorId="64" zoomScale="75" zoomScaleNormal="75" zoomScalePageLayoutView="100" workbookViewId="0">
      <selection pane="topLeft" activeCell="C29" activeCellId="0" sqref="C29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3.39"/>
    <col collapsed="false" customWidth="true" hidden="false" outlineLevel="0" max="3" min="3" style="0" width="14.54"/>
    <col collapsed="false" customWidth="true" hidden="false" outlineLevel="0" max="9" min="9" style="0" width="19.91"/>
    <col collapsed="false" customWidth="true" hidden="false" outlineLevel="0" max="14" min="14" style="0" width="13.15"/>
  </cols>
  <sheetData>
    <row r="1" customFormat="false" ht="13.8" hidden="false" customHeight="false" outlineLevel="0" collapsed="false">
      <c r="A1" s="3" t="s">
        <v>1</v>
      </c>
      <c r="B1" s="3"/>
      <c r="C1" s="3"/>
      <c r="D1" s="3"/>
      <c r="E1" s="3"/>
      <c r="F1" s="3"/>
      <c r="G1" s="3"/>
    </row>
    <row r="2" customFormat="false" ht="13.8" hidden="false" customHeight="false" outlineLevel="0" collapsed="false">
      <c r="A2" s="3"/>
      <c r="B2" s="3"/>
      <c r="C2" s="3"/>
      <c r="D2" s="3"/>
      <c r="E2" s="3"/>
      <c r="F2" s="3"/>
      <c r="G2" s="3"/>
    </row>
    <row r="3" customFormat="false" ht="13.8" hidden="false" customHeight="true" outlineLevel="0" collapsed="false">
      <c r="A3" s="4" t="s">
        <v>5</v>
      </c>
      <c r="B3" s="45" t="s">
        <v>6</v>
      </c>
      <c r="C3" s="46" t="s">
        <v>7</v>
      </c>
      <c r="D3" s="47" t="s">
        <v>178</v>
      </c>
      <c r="E3" s="47" t="str">
        <f aca="false">SUBSTITUTE(D3, "0x", "")</f>
        <v>6D</v>
      </c>
      <c r="F3" s="48" t="str">
        <f aca="false">CONCATENATE(E4,"",E3)</f>
        <v>396D</v>
      </c>
      <c r="G3" s="46" t="n">
        <f aca="false">(com.sun.star.sheet.addin.Analysis.getHex2Dec(F3))</f>
        <v>14701</v>
      </c>
      <c r="H3" s="6"/>
    </row>
    <row r="4" customFormat="false" ht="13.8" hidden="false" customHeight="false" outlineLevel="0" collapsed="false">
      <c r="A4" s="4"/>
      <c r="B4" s="49" t="s">
        <v>11</v>
      </c>
      <c r="C4" s="50" t="s">
        <v>12</v>
      </c>
      <c r="D4" s="51" t="s">
        <v>13</v>
      </c>
      <c r="E4" s="51" t="str">
        <f aca="false">SUBSTITUTE(D4, "0x", "")</f>
        <v>39</v>
      </c>
      <c r="F4" s="48"/>
      <c r="G4" s="52"/>
      <c r="H4" s="13"/>
    </row>
    <row r="5" customFormat="false" ht="13.8" hidden="false" customHeight="true" outlineLevel="0" collapsed="false">
      <c r="A5" s="4" t="s">
        <v>17</v>
      </c>
      <c r="B5" s="45" t="n">
        <v>50</v>
      </c>
      <c r="C5" s="46" t="s">
        <v>18</v>
      </c>
      <c r="D5" s="47" t="s">
        <v>179</v>
      </c>
      <c r="E5" s="47" t="str">
        <f aca="false">SUBSTITUTE(D5, "0x", "")</f>
        <v>51</v>
      </c>
      <c r="F5" s="48" t="str">
        <f aca="false">CONCATENATE(E6,"",E5)</f>
        <v>3A51</v>
      </c>
      <c r="G5" s="46" t="n">
        <f aca="false">(com.sun.star.sheet.addin.Analysis.getHex2Dec(F5))</f>
        <v>14929</v>
      </c>
      <c r="H5" s="6"/>
    </row>
    <row r="6" customFormat="false" ht="13.8" hidden="false" customHeight="false" outlineLevel="0" collapsed="false">
      <c r="A6" s="4"/>
      <c r="B6" s="49" t="n">
        <v>51</v>
      </c>
      <c r="C6" s="50" t="s">
        <v>22</v>
      </c>
      <c r="D6" s="51" t="s">
        <v>23</v>
      </c>
      <c r="E6" s="51" t="str">
        <f aca="false">SUBSTITUTE(D6, "0x", "")</f>
        <v>3A</v>
      </c>
      <c r="F6" s="48"/>
      <c r="G6" s="52"/>
      <c r="H6" s="13"/>
      <c r="I6" s="53" t="s">
        <v>25</v>
      </c>
      <c r="J6" s="53" t="s">
        <v>180</v>
      </c>
      <c r="K6" s="48" t="str">
        <f aca="false">SUBSTITUTE(J6, "0x", "")</f>
        <v>E0</v>
      </c>
      <c r="L6" s="48" t="str">
        <f aca="false">CONCATENATE(K7,"",K6)</f>
        <v>3AE0</v>
      </c>
      <c r="M6" s="48" t="n">
        <f aca="false">(com.sun.star.sheet.addin.Analysis.getHex2Dec(L6))</f>
        <v>15072</v>
      </c>
      <c r="N6" s="53" t="s">
        <v>159</v>
      </c>
      <c r="O6" s="54"/>
    </row>
    <row r="7" customFormat="false" ht="13.8" hidden="false" customHeight="true" outlineLevel="0" collapsed="false">
      <c r="A7" s="4" t="s">
        <v>26</v>
      </c>
      <c r="B7" s="45" t="n">
        <v>63</v>
      </c>
      <c r="C7" s="46" t="s">
        <v>27</v>
      </c>
      <c r="D7" s="47" t="s">
        <v>131</v>
      </c>
      <c r="E7" s="47" t="str">
        <f aca="false">SUBSTITUTE(D7, "0x", "")</f>
        <v>1A</v>
      </c>
      <c r="F7" s="48" t="str">
        <f aca="false">CONCATENATE(E8,"",E7)</f>
        <v>261A</v>
      </c>
      <c r="G7" s="46" t="n">
        <f aca="false">(com.sun.star.sheet.addin.Analysis.getHex2Dec(F7))</f>
        <v>9754</v>
      </c>
      <c r="H7" s="6"/>
      <c r="I7" s="53" t="s">
        <v>29</v>
      </c>
      <c r="J7" s="53" t="s">
        <v>23</v>
      </c>
      <c r="K7" s="48" t="str">
        <f aca="false">SUBSTITUTE(J7, "0x", "")</f>
        <v>3A</v>
      </c>
      <c r="L7" s="48"/>
      <c r="M7" s="53"/>
      <c r="N7" s="53"/>
      <c r="O7" s="54"/>
    </row>
    <row r="8" customFormat="false" ht="13.8" hidden="false" customHeight="false" outlineLevel="0" collapsed="false">
      <c r="A8" s="4"/>
      <c r="B8" s="49" t="n">
        <v>64</v>
      </c>
      <c r="C8" s="50" t="s">
        <v>31</v>
      </c>
      <c r="D8" s="51" t="s">
        <v>32</v>
      </c>
      <c r="E8" s="51" t="str">
        <f aca="false">SUBSTITUTE(D8, "0x", "")</f>
        <v>26</v>
      </c>
      <c r="F8" s="48"/>
      <c r="G8" s="52"/>
      <c r="H8" s="13"/>
      <c r="I8" s="53" t="s">
        <v>34</v>
      </c>
      <c r="J8" s="53" t="s">
        <v>181</v>
      </c>
      <c r="K8" s="48" t="str">
        <f aca="false">SUBSTITUTE(J8, "0x", "")</f>
        <v>A9</v>
      </c>
      <c r="L8" s="48" t="str">
        <f aca="false">CONCATENATE(K9,"",K8)</f>
        <v>3AA9</v>
      </c>
      <c r="M8" s="48" t="n">
        <f aca="false">(com.sun.star.sheet.addin.Analysis.getHex2Dec(L8))</f>
        <v>15017</v>
      </c>
      <c r="N8" s="53" t="s">
        <v>162</v>
      </c>
      <c r="O8" s="54"/>
    </row>
    <row r="9" customFormat="false" ht="13.8" hidden="false" customHeight="true" outlineLevel="0" collapsed="false">
      <c r="A9" s="4" t="s">
        <v>36</v>
      </c>
      <c r="B9" s="45" t="n">
        <v>65</v>
      </c>
      <c r="C9" s="46" t="s">
        <v>37</v>
      </c>
      <c r="D9" s="47" t="s">
        <v>38</v>
      </c>
      <c r="E9" s="47" t="str">
        <f aca="false">SUBSTITUTE(D9, "0x", "")</f>
        <v>66</v>
      </c>
      <c r="F9" s="48" t="str">
        <f aca="false">CONCATENATE(E10,"",E9)</f>
        <v>0166</v>
      </c>
      <c r="G9" s="46" t="n">
        <f aca="false">(com.sun.star.sheet.addin.Analysis.getHex2Dec(F9))</f>
        <v>358</v>
      </c>
      <c r="H9" s="6"/>
      <c r="I9" s="53" t="s">
        <v>39</v>
      </c>
      <c r="J9" s="53" t="s">
        <v>23</v>
      </c>
      <c r="K9" s="48" t="str">
        <f aca="false">SUBSTITUTE(J9, "0x", "")</f>
        <v>3A</v>
      </c>
      <c r="L9" s="48"/>
      <c r="M9" s="53"/>
      <c r="N9" s="53"/>
      <c r="O9" s="54"/>
    </row>
    <row r="10" customFormat="false" ht="13.8" hidden="false" customHeight="false" outlineLevel="0" collapsed="false">
      <c r="A10" s="4"/>
      <c r="B10" s="49" t="n">
        <v>66</v>
      </c>
      <c r="C10" s="50" t="s">
        <v>41</v>
      </c>
      <c r="D10" s="51" t="s">
        <v>42</v>
      </c>
      <c r="E10" s="51" t="str">
        <f aca="false">SUBSTITUTE(D10, "0x", "")</f>
        <v>01</v>
      </c>
      <c r="F10" s="48"/>
      <c r="G10" s="52"/>
      <c r="H10" s="13"/>
      <c r="I10" s="53" t="s">
        <v>44</v>
      </c>
      <c r="J10" s="53" t="s">
        <v>182</v>
      </c>
      <c r="K10" s="48" t="str">
        <f aca="false">SUBSTITUTE(J10, "0x", "")</f>
        <v>1E</v>
      </c>
      <c r="L10" s="48" t="str">
        <f aca="false">CONCATENATE(K11,"",K10)</f>
        <v>261E</v>
      </c>
      <c r="M10" s="48" t="n">
        <f aca="false">(com.sun.star.sheet.addin.Analysis.getHex2Dec(L10))</f>
        <v>9758</v>
      </c>
      <c r="N10" s="53" t="s">
        <v>165</v>
      </c>
      <c r="O10" s="48" t="n">
        <v>9758</v>
      </c>
    </row>
    <row r="11" customFormat="false" ht="13.8" hidden="false" customHeight="true" outlineLevel="0" collapsed="false">
      <c r="A11" s="4" t="s">
        <v>46</v>
      </c>
      <c r="B11" s="45" t="n">
        <v>67</v>
      </c>
      <c r="C11" s="46" t="s">
        <v>47</v>
      </c>
      <c r="D11" s="47" t="s">
        <v>48</v>
      </c>
      <c r="E11" s="47" t="str">
        <f aca="false">SUBSTITUTE(D11, "0x", "")</f>
        <v>0D</v>
      </c>
      <c r="F11" s="48" t="str">
        <f aca="false">CONCATENATE(E12,"",E11)</f>
        <v>010D</v>
      </c>
      <c r="G11" s="46" t="n">
        <f aca="false">(com.sun.star.sheet.addin.Analysis.getHex2Dec(F11))</f>
        <v>269</v>
      </c>
      <c r="H11" s="6"/>
      <c r="I11" s="53" t="s">
        <v>49</v>
      </c>
      <c r="J11" s="53" t="s">
        <v>32</v>
      </c>
      <c r="K11" s="48" t="str">
        <f aca="false">SUBSTITUTE(J11, "0x", "")</f>
        <v>26</v>
      </c>
      <c r="L11" s="48"/>
      <c r="M11" s="53"/>
      <c r="N11" s="53"/>
      <c r="O11" s="48" t="n">
        <v>9757</v>
      </c>
    </row>
    <row r="12" customFormat="false" ht="13.8" hidden="false" customHeight="false" outlineLevel="0" collapsed="false">
      <c r="A12" s="4"/>
      <c r="B12" s="49" t="n">
        <v>68</v>
      </c>
      <c r="C12" s="50" t="s">
        <v>50</v>
      </c>
      <c r="D12" s="51" t="s">
        <v>42</v>
      </c>
      <c r="E12" s="51" t="str">
        <f aca="false">SUBSTITUTE(D12, "0x", "")</f>
        <v>01</v>
      </c>
      <c r="F12" s="48"/>
      <c r="G12" s="52"/>
      <c r="H12" s="13"/>
    </row>
    <row r="13" customFormat="false" ht="13.8" hidden="false" customHeight="true" outlineLevel="0" collapsed="false">
      <c r="A13" s="4" t="s">
        <v>53</v>
      </c>
      <c r="B13" s="45" t="s">
        <v>54</v>
      </c>
      <c r="C13" s="46" t="s">
        <v>55</v>
      </c>
      <c r="D13" s="47" t="s">
        <v>183</v>
      </c>
      <c r="E13" s="47" t="str">
        <f aca="false">SUBSTITUTE(D13, "0x", "")</f>
        <v>EB</v>
      </c>
      <c r="F13" s="48" t="str">
        <f aca="false">CONCATENATE(E14,"",E13)</f>
        <v>03EB</v>
      </c>
      <c r="G13" s="46" t="n">
        <f aca="false">(com.sun.star.sheet.addin.Analysis.getHex2Dec(F13))</f>
        <v>1003</v>
      </c>
      <c r="H13" s="6"/>
    </row>
    <row r="14" customFormat="false" ht="13.8" hidden="false" customHeight="false" outlineLevel="0" collapsed="false">
      <c r="A14" s="4"/>
      <c r="B14" s="49" t="s">
        <v>58</v>
      </c>
      <c r="C14" s="50" t="s">
        <v>59</v>
      </c>
      <c r="D14" s="51" t="s">
        <v>60</v>
      </c>
      <c r="E14" s="51" t="str">
        <f aca="false">SUBSTITUTE(D14, "0x", "")</f>
        <v>03</v>
      </c>
      <c r="F14" s="48"/>
      <c r="G14" s="52"/>
      <c r="H14" s="13"/>
    </row>
    <row r="15" customFormat="false" ht="13.8" hidden="false" customHeight="true" outlineLevel="0" collapsed="false">
      <c r="A15" s="4" t="s">
        <v>63</v>
      </c>
      <c r="B15" s="45" t="n">
        <v>26</v>
      </c>
      <c r="C15" s="46" t="s">
        <v>64</v>
      </c>
      <c r="D15" s="47" t="s">
        <v>184</v>
      </c>
      <c r="E15" s="47" t="str">
        <f aca="false">SUBSTITUTE(D15, "0x", "")</f>
        <v>08</v>
      </c>
      <c r="F15" s="48" t="str">
        <f aca="false">CONCATENATE(E16,"",E15)</f>
        <v>A308</v>
      </c>
      <c r="G15" s="46" t="n">
        <f aca="false">(com.sun.star.sheet.addin.Analysis.getHex2Dec(F15))</f>
        <v>41736</v>
      </c>
      <c r="H15" s="6"/>
    </row>
    <row r="16" customFormat="false" ht="13.8" hidden="false" customHeight="true" outlineLevel="0" collapsed="false">
      <c r="A16" s="4"/>
      <c r="B16" s="49" t="n">
        <v>27</v>
      </c>
      <c r="C16" s="50" t="s">
        <v>67</v>
      </c>
      <c r="D16" s="51" t="s">
        <v>68</v>
      </c>
      <c r="E16" s="51" t="str">
        <f aca="false">SUBSTITUTE(D16, "0x", "")</f>
        <v>A3</v>
      </c>
      <c r="F16" s="48"/>
      <c r="G16" s="52"/>
      <c r="H16" s="13"/>
      <c r="I16" s="55"/>
      <c r="J16" s="56" t="n">
        <f aca="false">O10-O11</f>
        <v>1</v>
      </c>
      <c r="L16" s="39" t="s">
        <v>167</v>
      </c>
      <c r="M16" s="39"/>
      <c r="N16" s="39"/>
      <c r="O16" s="39"/>
      <c r="P16" s="39"/>
      <c r="Q16" s="39"/>
      <c r="R16" s="39"/>
      <c r="S16" s="39"/>
    </row>
    <row r="17" customFormat="false" ht="13.8" hidden="false" customHeight="true" outlineLevel="0" collapsed="false">
      <c r="A17" s="4" t="s">
        <v>73</v>
      </c>
      <c r="B17" s="45" t="s">
        <v>74</v>
      </c>
      <c r="C17" s="46" t="s">
        <v>75</v>
      </c>
      <c r="D17" s="47" t="s">
        <v>136</v>
      </c>
      <c r="E17" s="47" t="str">
        <f aca="false">SUBSTITUTE(D17, "0x", "")</f>
        <v>9E</v>
      </c>
      <c r="F17" s="48" t="str">
        <f aca="false">CONCATENATE(E18,"",E17)</f>
        <v>039E</v>
      </c>
      <c r="G17" s="46" t="n">
        <f aca="false">(com.sun.star.sheet.addin.Analysis.getHex2Dec(F17))</f>
        <v>926</v>
      </c>
      <c r="H17" s="6"/>
      <c r="I17" s="55" t="s">
        <v>185</v>
      </c>
      <c r="J17" s="57" t="n">
        <f aca="false">ABS(J16)</f>
        <v>1</v>
      </c>
      <c r="L17" s="39"/>
      <c r="M17" s="39"/>
      <c r="N17" s="39"/>
      <c r="O17" s="39"/>
      <c r="P17" s="39"/>
      <c r="Q17" s="39"/>
      <c r="R17" s="39"/>
      <c r="S17" s="39"/>
    </row>
    <row r="18" customFormat="false" ht="13.8" hidden="false" customHeight="false" outlineLevel="0" collapsed="false">
      <c r="A18" s="4"/>
      <c r="B18" s="49" t="s">
        <v>78</v>
      </c>
      <c r="C18" s="50" t="s">
        <v>79</v>
      </c>
      <c r="D18" s="51" t="s">
        <v>60</v>
      </c>
      <c r="E18" s="51" t="str">
        <f aca="false">SUBSTITUTE(D18, "0x", "")</f>
        <v>03</v>
      </c>
      <c r="F18" s="48"/>
      <c r="G18" s="52"/>
      <c r="H18" s="13"/>
      <c r="L18" s="39"/>
      <c r="M18" s="39"/>
      <c r="N18" s="39"/>
      <c r="O18" s="39"/>
      <c r="P18" s="39"/>
      <c r="Q18" s="39"/>
      <c r="R18" s="39"/>
      <c r="S18" s="39"/>
    </row>
    <row r="19" customFormat="false" ht="13.8" hidden="false" customHeight="false" outlineLevel="0" collapsed="false">
      <c r="A19" s="9"/>
      <c r="B19" s="58" t="n">
        <v>32</v>
      </c>
      <c r="C19" s="48" t="s">
        <v>83</v>
      </c>
      <c r="D19" s="59" t="s">
        <v>186</v>
      </c>
      <c r="E19" s="59" t="str">
        <f aca="false">SUBSTITUTE(D19, "0x", "")</f>
        <v>E4</v>
      </c>
      <c r="F19" s="48" t="n">
        <v>29</v>
      </c>
      <c r="G19" s="46" t="n">
        <f aca="false">(com.sun.star.sheet.addin.Analysis.getHex2Dec(F19))</f>
        <v>41</v>
      </c>
      <c r="H19" s="6"/>
    </row>
    <row r="20" customFormat="false" ht="13.8" hidden="false" customHeight="false" outlineLevel="0" collapsed="false">
      <c r="A20" s="9"/>
      <c r="B20" s="58" t="n">
        <v>69</v>
      </c>
      <c r="C20" s="48" t="s">
        <v>87</v>
      </c>
      <c r="D20" s="59" t="s">
        <v>88</v>
      </c>
      <c r="E20" s="59" t="str">
        <f aca="false">SUBSTITUTE(D20, "0x", "")</f>
        <v>02</v>
      </c>
      <c r="F20" s="48" t="n">
        <v>2</v>
      </c>
      <c r="G20" s="46" t="n">
        <f aca="false">(com.sun.star.sheet.addin.Analysis.getHex2Dec(F20))</f>
        <v>2</v>
      </c>
      <c r="H20" s="6"/>
    </row>
    <row r="21" customFormat="false" ht="13.8" hidden="false" customHeight="false" outlineLevel="0" collapsed="false">
      <c r="A21" s="9"/>
      <c r="B21" s="58" t="n">
        <v>36</v>
      </c>
      <c r="C21" s="48" t="s">
        <v>93</v>
      </c>
      <c r="D21" s="59" t="s">
        <v>94</v>
      </c>
      <c r="E21" s="59" t="str">
        <f aca="false">SUBSTITUTE(D21, "0x", "")</f>
        <v>90</v>
      </c>
      <c r="F21" s="48" t="n">
        <v>90</v>
      </c>
      <c r="G21" s="48" t="n">
        <f aca="false">(com.sun.star.sheet.addin.Analysis.getHex2Dec(F21))</f>
        <v>144</v>
      </c>
      <c r="H21" s="9"/>
    </row>
    <row r="23" customFormat="false" ht="13.8" hidden="false" customHeight="false" outlineLevel="0" collapsed="false">
      <c r="I23" s="55" t="s">
        <v>169</v>
      </c>
      <c r="J23" s="55" t="n">
        <f aca="false">1.4*J17</f>
        <v>1.4</v>
      </c>
    </row>
    <row r="27" customFormat="false" ht="13.8" hidden="false" customHeight="false" outlineLevel="0" collapsed="false">
      <c r="A27" s="60" t="s">
        <v>187</v>
      </c>
      <c r="B27" s="60"/>
    </row>
    <row r="28" customFormat="false" ht="13.8" hidden="false" customHeight="false" outlineLevel="0" collapsed="false">
      <c r="A28" s="60"/>
      <c r="B28" s="60"/>
      <c r="I28" s="55" t="s">
        <v>171</v>
      </c>
      <c r="J28" s="55" t="n">
        <f aca="false">M6 -G3</f>
        <v>371</v>
      </c>
      <c r="K28" s="55" t="s">
        <v>188</v>
      </c>
      <c r="L28" s="55"/>
      <c r="M28" s="55" t="s">
        <v>52</v>
      </c>
      <c r="N28" s="55" t="s">
        <v>189</v>
      </c>
      <c r="O28" s="61" t="str">
        <f aca="false">SUBSTITUTE(N28, "0x", "")</f>
        <v>6E</v>
      </c>
      <c r="P28" s="61" t="str">
        <f aca="false">CONCATENATE(O29,"",O28)</f>
        <v>016E</v>
      </c>
      <c r="Q28" s="61" t="n">
        <f aca="false">(com.sun.star.sheet.addin.Analysis.getHex2Dec(P28))</f>
        <v>366</v>
      </c>
    </row>
    <row r="29" customFormat="false" ht="13.8" hidden="false" customHeight="false" outlineLevel="0" collapsed="false">
      <c r="A29" s="60"/>
      <c r="B29" s="60"/>
      <c r="C29" s="0" t="n">
        <f aca="false">G15/32</f>
        <v>1304.25</v>
      </c>
      <c r="I29" s="55" t="s">
        <v>171</v>
      </c>
      <c r="J29" s="55" t="n">
        <f aca="false">(J28-J23)-3</f>
        <v>366.6</v>
      </c>
      <c r="K29" s="55" t="s">
        <v>190</v>
      </c>
      <c r="L29" s="55"/>
      <c r="M29" s="57" t="s">
        <v>57</v>
      </c>
      <c r="N29" s="55" t="s">
        <v>42</v>
      </c>
      <c r="O29" s="61" t="str">
        <f aca="false">SUBSTITUTE(N29, "0x", "")</f>
        <v>01</v>
      </c>
      <c r="P29" s="62"/>
      <c r="Q29" s="62"/>
    </row>
    <row r="30" customFormat="false" ht="13.8" hidden="false" customHeight="true" outlineLevel="0" collapsed="false">
      <c r="A30" s="63" t="s">
        <v>191</v>
      </c>
      <c r="B30" s="63"/>
    </row>
    <row r="31" customFormat="false" ht="13.8" hidden="false" customHeight="false" outlineLevel="0" collapsed="false">
      <c r="A31" s="63"/>
      <c r="B31" s="63"/>
      <c r="C31" s="0" t="n">
        <f aca="false">G15-C29</f>
        <v>40431.75</v>
      </c>
    </row>
    <row r="32" customFormat="false" ht="13.8" hidden="false" customHeight="false" outlineLevel="0" collapsed="false">
      <c r="A32" s="63"/>
      <c r="B32" s="63"/>
    </row>
    <row r="33" customFormat="false" ht="13.8" hidden="false" customHeight="false" outlineLevel="0" collapsed="false">
      <c r="A33" s="63"/>
      <c r="B33" s="63"/>
    </row>
    <row r="34" customFormat="false" ht="13.8" hidden="false" customHeight="false" outlineLevel="0" collapsed="false">
      <c r="A34" s="63"/>
      <c r="B34" s="63"/>
      <c r="I34" s="62" t="s">
        <v>170</v>
      </c>
      <c r="J34" s="62" t="n">
        <f aca="false">1.5*1</f>
        <v>1.5</v>
      </c>
    </row>
    <row r="35" customFormat="false" ht="13.8" hidden="false" customHeight="false" outlineLevel="0" collapsed="false">
      <c r="A35" s="63"/>
      <c r="B35" s="63"/>
    </row>
    <row r="39" customFormat="false" ht="12.8" hidden="false" customHeight="false" outlineLevel="0" collapsed="false">
      <c r="I39" s="62"/>
      <c r="J39" s="62"/>
      <c r="K39" s="62"/>
      <c r="L39" s="62"/>
      <c r="M39" s="62"/>
      <c r="N39" s="62"/>
      <c r="O39" s="62"/>
      <c r="P39" s="62"/>
      <c r="Q39" s="62"/>
    </row>
    <row r="40" customFormat="false" ht="13.8" hidden="false" customHeight="false" outlineLevel="0" collapsed="false">
      <c r="I40" s="62" t="s">
        <v>173</v>
      </c>
      <c r="J40" s="62" t="n">
        <f aca="false">M8-G5</f>
        <v>88</v>
      </c>
      <c r="K40" s="55" t="s">
        <v>192</v>
      </c>
      <c r="L40" s="62"/>
      <c r="M40" s="62" t="s">
        <v>62</v>
      </c>
      <c r="N40" s="62" t="s">
        <v>193</v>
      </c>
      <c r="O40" s="61" t="str">
        <f aca="false">SUBSTITUTE(N40, "0x", "")</f>
        <v>54</v>
      </c>
      <c r="P40" s="61" t="str">
        <f aca="false">CONCATENATE(O41,"",O40)</f>
        <v>0054</v>
      </c>
      <c r="Q40" s="61" t="n">
        <f aca="false">(com.sun.star.sheet.addin.Analysis.getHex2Dec(P40))</f>
        <v>84</v>
      </c>
    </row>
    <row r="41" customFormat="false" ht="13.8" hidden="false" customHeight="false" outlineLevel="0" collapsed="false">
      <c r="I41" s="62" t="s">
        <v>173</v>
      </c>
      <c r="J41" s="62" t="n">
        <f aca="false">J40-J34-3</f>
        <v>83.5</v>
      </c>
      <c r="K41" s="55" t="s">
        <v>194</v>
      </c>
      <c r="L41" s="62"/>
      <c r="M41" s="62" t="s">
        <v>66</v>
      </c>
      <c r="N41" s="62" t="s">
        <v>102</v>
      </c>
      <c r="O41" s="61" t="str">
        <f aca="false">SUBSTITUTE(N41, "0x", "")</f>
        <v>00</v>
      </c>
      <c r="P41" s="62"/>
      <c r="Q41" s="62"/>
    </row>
    <row r="42" customFormat="false" ht="12.8" hidden="false" customHeight="false" outlineLevel="0" collapsed="false">
      <c r="I42" s="62"/>
      <c r="J42" s="62" t="n">
        <f aca="false">ROUND(J41,0)</f>
        <v>84</v>
      </c>
      <c r="K42" s="62"/>
      <c r="L42" s="62"/>
      <c r="M42" s="62"/>
      <c r="N42" s="62"/>
      <c r="O42" s="62"/>
      <c r="P42" s="62"/>
      <c r="Q42" s="62"/>
    </row>
    <row r="46" customFormat="false" ht="13.8" hidden="false" customHeight="false" outlineLevel="0" collapsed="false">
      <c r="I46" s="62" t="s">
        <v>195</v>
      </c>
      <c r="J46" s="62" t="n">
        <f aca="false">J29*G13</f>
        <v>367699.8</v>
      </c>
      <c r="K46" s="62" t="s">
        <v>196</v>
      </c>
      <c r="L46" s="62" t="s">
        <v>197</v>
      </c>
      <c r="M46" s="62" t="s">
        <v>102</v>
      </c>
      <c r="N46" s="61" t="str">
        <f aca="false">SUBSTITUTE(M46, "0x", "")</f>
        <v>00</v>
      </c>
      <c r="O46" s="61" t="str">
        <f aca="false">CONCATENATE(N46,"",N47,"",N48,"",N49)</f>
        <v>000599fa</v>
      </c>
      <c r="P46" s="61" t="n">
        <f aca="false">(com.sun.star.sheet.addin.Analysis.getHex2Dec(O46))</f>
        <v>367098</v>
      </c>
    </row>
    <row r="47" customFormat="false" ht="13.8" hidden="false" customHeight="false" outlineLevel="0" collapsed="false">
      <c r="I47" s="62"/>
      <c r="J47" s="62"/>
      <c r="K47" s="62"/>
      <c r="L47" s="62" t="s">
        <v>198</v>
      </c>
      <c r="M47" s="62" t="s">
        <v>199</v>
      </c>
      <c r="N47" s="61" t="str">
        <f aca="false">SUBSTITUTE(M47, "0x", "")</f>
        <v>05</v>
      </c>
      <c r="O47" s="62"/>
      <c r="P47" s="62"/>
    </row>
    <row r="48" customFormat="false" ht="13.8" hidden="false" customHeight="false" outlineLevel="0" collapsed="false">
      <c r="I48" s="62" t="s">
        <v>200</v>
      </c>
      <c r="J48" s="62" t="n">
        <f aca="false">J46/Q40</f>
        <v>4377.37857142857</v>
      </c>
      <c r="K48" s="62"/>
      <c r="L48" s="62" t="s">
        <v>201</v>
      </c>
      <c r="M48" s="62" t="s">
        <v>139</v>
      </c>
      <c r="N48" s="61" t="str">
        <f aca="false">SUBSTITUTE(M48, "0x", "")</f>
        <v>99</v>
      </c>
      <c r="O48" s="62"/>
      <c r="P48" s="62"/>
    </row>
    <row r="49" customFormat="false" ht="13.8" hidden="false" customHeight="false" outlineLevel="0" collapsed="false">
      <c r="I49" s="62"/>
      <c r="J49" s="62"/>
      <c r="K49" s="62"/>
      <c r="L49" s="62" t="s">
        <v>202</v>
      </c>
      <c r="M49" s="62" t="s">
        <v>203</v>
      </c>
      <c r="N49" s="61" t="str">
        <f aca="false">SUBSTITUTE(M49, "0x", "")</f>
        <v>fa</v>
      </c>
      <c r="O49" s="62"/>
      <c r="P49" s="62"/>
    </row>
    <row r="51" customFormat="false" ht="13.8" hidden="false" customHeight="false" outlineLevel="0" collapsed="false">
      <c r="E51" s="62" t="s">
        <v>204</v>
      </c>
      <c r="F51" s="62"/>
      <c r="G51" s="62"/>
      <c r="H51" s="62"/>
      <c r="I51" s="62"/>
      <c r="J51" s="62" t="n">
        <f aca="false">6.3*4096</f>
        <v>25804.8</v>
      </c>
    </row>
    <row r="53" customFormat="false" ht="13.8" hidden="false" customHeight="false" outlineLevel="0" collapsed="false">
      <c r="B53" s="62" t="s">
        <v>205</v>
      </c>
      <c r="C53" s="62"/>
      <c r="D53" s="62"/>
      <c r="E53" s="62"/>
      <c r="F53" s="62"/>
      <c r="G53" s="62"/>
      <c r="H53" s="62"/>
      <c r="I53" s="62" t="s">
        <v>206</v>
      </c>
      <c r="J53" s="62" t="n">
        <f aca="false">J48-J51</f>
        <v>-21427.4214285714</v>
      </c>
      <c r="K53" s="64"/>
      <c r="L53" s="65" t="n">
        <f aca="false">65536+J53</f>
        <v>44108.5785714286</v>
      </c>
      <c r="M53" s="65" t="s">
        <v>71</v>
      </c>
      <c r="N53" s="65" t="s">
        <v>207</v>
      </c>
      <c r="O53" s="66" t="str">
        <f aca="false">SUBSTITUTE(N53, "0x", "")</f>
        <v>42</v>
      </c>
      <c r="P53" s="66" t="str">
        <f aca="false">CONCATENATE(O54,"",O53)</f>
        <v>AC42</v>
      </c>
      <c r="Q53" s="66" t="n">
        <f aca="false">(com.sun.star.sheet.addin.Analysis.getHex2Dec(P53))</f>
        <v>44098</v>
      </c>
    </row>
    <row r="54" customFormat="false" ht="13.8" hidden="false" customHeight="false" outlineLevel="0" collapsed="false">
      <c r="L54" s="67"/>
      <c r="M54" s="65" t="s">
        <v>77</v>
      </c>
      <c r="N54" s="65" t="s">
        <v>208</v>
      </c>
      <c r="O54" s="66" t="str">
        <f aca="false">SUBSTITUTE(N54, "0x", "")</f>
        <v>AC</v>
      </c>
      <c r="P54" s="67"/>
      <c r="Q54" s="67"/>
    </row>
    <row r="58" customFormat="false" ht="12.8" hidden="false" customHeight="false" outlineLevel="0" collapsed="false">
      <c r="L58" s="67"/>
      <c r="M58" s="67"/>
      <c r="N58" s="65"/>
      <c r="O58" s="67"/>
      <c r="P58" s="67"/>
    </row>
    <row r="59" customFormat="false" ht="13.8" hidden="false" customHeight="false" outlineLevel="0" collapsed="false">
      <c r="E59" s="60" t="s">
        <v>209</v>
      </c>
      <c r="F59" s="60"/>
      <c r="G59" s="60"/>
      <c r="H59" s="60"/>
      <c r="I59" s="67" t="s">
        <v>210</v>
      </c>
      <c r="J59" s="65" t="n">
        <f aca="false">J29*4096</f>
        <v>1501593.6</v>
      </c>
      <c r="L59" s="65" t="s">
        <v>197</v>
      </c>
      <c r="M59" s="65" t="s">
        <v>102</v>
      </c>
      <c r="N59" s="66" t="str">
        <f aca="false">SUBSTITUTE(M59, "0x", "")</f>
        <v>00</v>
      </c>
      <c r="O59" s="66" t="str">
        <f aca="false">CONCATENATE(N59,"",N60,"",N61,"",N62)</f>
        <v>0016E000</v>
      </c>
      <c r="P59" s="66" t="n">
        <f aca="false">(com.sun.star.sheet.addin.Analysis.getHex2Dec(O59))</f>
        <v>1499136</v>
      </c>
    </row>
    <row r="60" customFormat="false" ht="13.8" hidden="false" customHeight="false" outlineLevel="0" collapsed="false">
      <c r="E60" s="60"/>
      <c r="F60" s="60"/>
      <c r="G60" s="60"/>
      <c r="H60" s="60"/>
      <c r="L60" s="65" t="s">
        <v>198</v>
      </c>
      <c r="M60" s="65" t="s">
        <v>211</v>
      </c>
      <c r="N60" s="66" t="str">
        <f aca="false">SUBSTITUTE(M60, "0x", "")</f>
        <v>16</v>
      </c>
      <c r="O60" s="67"/>
      <c r="P60" s="67"/>
    </row>
    <row r="61" customFormat="false" ht="13.8" hidden="false" customHeight="false" outlineLevel="0" collapsed="false">
      <c r="E61" s="60"/>
      <c r="F61" s="60"/>
      <c r="G61" s="60"/>
      <c r="H61" s="60"/>
      <c r="L61" s="65" t="s">
        <v>201</v>
      </c>
      <c r="M61" s="65" t="s">
        <v>180</v>
      </c>
      <c r="N61" s="66" t="str">
        <f aca="false">SUBSTITUTE(M61, "0x", "")</f>
        <v>E0</v>
      </c>
      <c r="O61" s="67"/>
      <c r="P61" s="67"/>
    </row>
    <row r="62" customFormat="false" ht="13.8" hidden="false" customHeight="false" outlineLevel="0" collapsed="false">
      <c r="E62" s="60"/>
      <c r="F62" s="60"/>
      <c r="G62" s="60"/>
      <c r="H62" s="60"/>
      <c r="L62" s="65" t="s">
        <v>202</v>
      </c>
      <c r="M62" s="65" t="s">
        <v>102</v>
      </c>
      <c r="N62" s="66" t="str">
        <f aca="false">SUBSTITUTE(M62, "0x", "")</f>
        <v>00</v>
      </c>
      <c r="O62" s="67"/>
      <c r="P62" s="67"/>
    </row>
    <row r="64" customFormat="false" ht="12.8" hidden="true" customHeight="false" outlineLevel="0" collapsed="false"/>
    <row r="65" customFormat="false" ht="13.8" hidden="false" customHeight="true" outlineLevel="0" collapsed="false">
      <c r="I65" s="63" t="s">
        <v>212</v>
      </c>
      <c r="J65" s="63"/>
      <c r="K65" s="63"/>
      <c r="L65" s="63"/>
      <c r="M65" s="63"/>
      <c r="N65" s="63"/>
      <c r="O65" s="63"/>
      <c r="P65" s="25" t="s">
        <v>16</v>
      </c>
      <c r="Q65" s="26" t="n">
        <v>40430</v>
      </c>
      <c r="R65" s="26" t="n">
        <v>40430</v>
      </c>
      <c r="S65" s="27" t="n">
        <v>40430</v>
      </c>
      <c r="T65" s="27" t="n">
        <v>40430</v>
      </c>
      <c r="U65" s="27" t="n">
        <v>40430</v>
      </c>
      <c r="V65" s="27" t="n">
        <v>40430</v>
      </c>
      <c r="W65" s="27" t="n">
        <v>40430</v>
      </c>
      <c r="X65" s="28" t="n">
        <v>40750</v>
      </c>
      <c r="Y65" s="28" t="n">
        <v>40998</v>
      </c>
      <c r="Z65" s="28" t="n">
        <v>41428</v>
      </c>
      <c r="AA65" s="29" t="n">
        <v>41742</v>
      </c>
    </row>
    <row r="66" customFormat="false" ht="13.8" hidden="false" customHeight="false" outlineLevel="0" collapsed="false">
      <c r="I66" s="63"/>
      <c r="J66" s="63"/>
      <c r="K66" s="63"/>
      <c r="L66" s="63"/>
      <c r="M66" s="63"/>
      <c r="N66" s="63"/>
      <c r="O66" s="63"/>
      <c r="P66" s="30"/>
      <c r="AA66" s="31"/>
    </row>
    <row r="67" customFormat="false" ht="13.8" hidden="false" customHeight="false" outlineLevel="0" collapsed="false">
      <c r="I67" s="63"/>
      <c r="J67" s="63"/>
      <c r="K67" s="63"/>
      <c r="L67" s="63"/>
      <c r="M67" s="63"/>
      <c r="N67" s="63"/>
      <c r="O67" s="63"/>
      <c r="P67" s="17" t="s">
        <v>104</v>
      </c>
      <c r="Q67" s="18" t="n">
        <v>0</v>
      </c>
      <c r="R67" s="18" t="n">
        <v>10435</v>
      </c>
      <c r="S67" s="17" t="n">
        <v>18262</v>
      </c>
      <c r="T67" s="17" t="n">
        <v>28534</v>
      </c>
      <c r="U67" s="17" t="n">
        <v>31836</v>
      </c>
      <c r="V67" s="17" t="n">
        <v>34313</v>
      </c>
      <c r="W67" s="17" t="n">
        <v>36170</v>
      </c>
      <c r="X67" s="32" t="n">
        <v>40750</v>
      </c>
      <c r="Y67" s="32" t="n">
        <v>40998</v>
      </c>
      <c r="Z67" s="32" t="n">
        <v>41428</v>
      </c>
      <c r="AA67" s="32" t="n">
        <v>41742</v>
      </c>
    </row>
    <row r="68" customFormat="false" ht="39.45" hidden="false" customHeight="true" outlineLevel="0" collapsed="false">
      <c r="I68" s="63"/>
      <c r="J68" s="63"/>
      <c r="K68" s="63"/>
      <c r="L68" s="63"/>
      <c r="M68" s="63"/>
      <c r="N68" s="63"/>
      <c r="O68" s="63"/>
      <c r="P68" s="30"/>
      <c r="AA68" s="31"/>
    </row>
    <row r="69" customFormat="false" ht="13.8" hidden="false" customHeight="false" outlineLevel="0" collapsed="false">
      <c r="P69" s="17" t="s">
        <v>71</v>
      </c>
      <c r="Q69" s="18" t="n">
        <v>41742</v>
      </c>
      <c r="R69" s="18" t="n">
        <v>41742</v>
      </c>
      <c r="S69" s="17" t="n">
        <v>41742</v>
      </c>
      <c r="T69" s="17" t="n">
        <v>41742</v>
      </c>
      <c r="U69" s="17" t="n">
        <v>41742</v>
      </c>
      <c r="V69" s="17" t="n">
        <v>41742</v>
      </c>
      <c r="W69" s="17" t="n">
        <v>41742</v>
      </c>
      <c r="X69" s="17" t="n">
        <v>41742</v>
      </c>
      <c r="Y69" s="17" t="n">
        <v>41742</v>
      </c>
      <c r="Z69" s="17" t="n">
        <v>41742</v>
      </c>
      <c r="AA69" s="17" t="n">
        <v>41742</v>
      </c>
    </row>
    <row r="70" customFormat="false" ht="13.8" hidden="false" customHeight="false" outlineLevel="0" collapsed="false">
      <c r="P70" s="30"/>
      <c r="AA70" s="31"/>
    </row>
    <row r="71" customFormat="false" ht="13.8" hidden="false" customHeight="false" outlineLevel="0" collapsed="false">
      <c r="P71" s="17" t="s">
        <v>82</v>
      </c>
      <c r="Q71" s="18" t="n">
        <v>0</v>
      </c>
      <c r="R71" s="18" t="n">
        <v>10435</v>
      </c>
      <c r="S71" s="17" t="n">
        <v>18262</v>
      </c>
      <c r="T71" s="17" t="n">
        <v>28534</v>
      </c>
      <c r="U71" s="17" t="n">
        <v>31836</v>
      </c>
      <c r="V71" s="17" t="n">
        <v>34313</v>
      </c>
      <c r="W71" s="17" t="n">
        <v>36170</v>
      </c>
      <c r="X71" s="32" t="n">
        <v>40750</v>
      </c>
      <c r="Y71" s="32" t="n">
        <v>40998</v>
      </c>
      <c r="Z71" s="32" t="n">
        <v>41428</v>
      </c>
      <c r="AA71" s="32" t="n">
        <v>41742</v>
      </c>
    </row>
    <row r="72" customFormat="false" ht="13.8" hidden="false" customHeight="false" outlineLevel="0" collapsed="false">
      <c r="P72" s="30"/>
      <c r="AA72" s="31"/>
    </row>
    <row r="73" customFormat="false" ht="13.8" hidden="false" customHeight="false" outlineLevel="0" collapsed="false">
      <c r="P73" s="33" t="s">
        <v>146</v>
      </c>
      <c r="Q73" s="34" t="n">
        <v>40430</v>
      </c>
      <c r="R73" s="34" t="n">
        <v>40430</v>
      </c>
      <c r="S73" s="33" t="n">
        <v>40430</v>
      </c>
      <c r="T73" s="33" t="n">
        <v>40430</v>
      </c>
      <c r="U73" s="33" t="n">
        <v>40430</v>
      </c>
      <c r="V73" s="33" t="n">
        <v>40430</v>
      </c>
      <c r="W73" s="33" t="n">
        <v>40430</v>
      </c>
      <c r="X73" s="17" t="n">
        <v>40430</v>
      </c>
      <c r="Y73" s="17" t="n">
        <v>40430</v>
      </c>
      <c r="Z73" s="17" t="n">
        <v>40430</v>
      </c>
      <c r="AA73" s="17" t="n">
        <v>40430</v>
      </c>
    </row>
    <row r="74" customFormat="false" ht="13.8" hidden="false" customHeight="false" outlineLevel="0" collapsed="false">
      <c r="P74" s="30"/>
      <c r="AA74" s="31"/>
    </row>
    <row r="75" customFormat="false" ht="13.8" hidden="false" customHeight="false" outlineLevel="0" collapsed="false">
      <c r="P75" s="33" t="s">
        <v>132</v>
      </c>
      <c r="Q75" s="33" t="n">
        <v>949</v>
      </c>
      <c r="R75" s="33" t="n">
        <v>949</v>
      </c>
      <c r="S75" s="33" t="n">
        <v>949</v>
      </c>
      <c r="T75" s="33" t="n">
        <v>949</v>
      </c>
      <c r="U75" s="33" t="n">
        <v>949</v>
      </c>
      <c r="V75" s="33" t="n">
        <v>949</v>
      </c>
      <c r="W75" s="33" t="n">
        <v>949</v>
      </c>
      <c r="X75" s="32" t="n">
        <v>941</v>
      </c>
      <c r="Y75" s="32" t="n">
        <v>936</v>
      </c>
      <c r="Z75" s="32" t="n">
        <v>926</v>
      </c>
      <c r="AA75" s="32" t="n">
        <v>100</v>
      </c>
    </row>
    <row r="76" customFormat="false" ht="13.8" hidden="false" customHeight="true" outlineLevel="0" collapsed="false">
      <c r="E76" s="68" t="s">
        <v>213</v>
      </c>
      <c r="F76" s="68"/>
      <c r="G76" s="68"/>
      <c r="H76" s="68"/>
      <c r="P76" s="69" t="s">
        <v>214</v>
      </c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 customFormat="false" ht="13.8" hidden="false" customHeight="false" outlineLevel="0" collapsed="false">
      <c r="E77" s="68"/>
      <c r="F77" s="68"/>
      <c r="G77" s="68"/>
      <c r="H77" s="68"/>
      <c r="I77" s="65" t="s">
        <v>215</v>
      </c>
      <c r="J77" s="65" t="n">
        <f aca="false">J59/C31</f>
        <v>37.1389712292938</v>
      </c>
      <c r="K77" s="65" t="s">
        <v>216</v>
      </c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customFormat="false" ht="13.8" hidden="false" customHeight="false" outlineLevel="0" collapsed="false">
      <c r="E78" s="68"/>
      <c r="F78" s="68"/>
      <c r="G78" s="68"/>
      <c r="H78" s="68"/>
      <c r="I78" s="65" t="s">
        <v>196</v>
      </c>
      <c r="J78" s="65" t="n">
        <f aca="false">ROUND(J77,0)</f>
        <v>37</v>
      </c>
      <c r="K78" s="67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customFormat="false" ht="13.8" hidden="false" customHeight="false" outlineLevel="0" collapsed="false">
      <c r="E79" s="68"/>
      <c r="F79" s="68"/>
      <c r="G79" s="68"/>
      <c r="H79" s="68"/>
    </row>
    <row r="81" customFormat="false" ht="12.8" hidden="false" customHeight="false" outlineLevel="0" collapsed="false">
      <c r="H81" s="0" t="s">
        <v>217</v>
      </c>
      <c r="I81" s="0" t="n">
        <v>460</v>
      </c>
    </row>
    <row r="82" customFormat="false" ht="13.8" hidden="false" customHeight="false" outlineLevel="0" collapsed="false">
      <c r="N82" s="65" t="s">
        <v>146</v>
      </c>
      <c r="O82" s="65" t="s">
        <v>147</v>
      </c>
      <c r="P82" s="66" t="str">
        <f aca="false">SUBSTITUTE(O82, "0x", "")</f>
        <v>F0</v>
      </c>
      <c r="Q82" s="66" t="str">
        <f aca="false">CONCATENATE(P83,"",P82)</f>
        <v>9DF0</v>
      </c>
      <c r="R82" s="66" t="n">
        <f aca="false">(com.sun.star.sheet.addin.Analysis.getHex2Dec(Q82))</f>
        <v>40432</v>
      </c>
    </row>
    <row r="83" customFormat="false" ht="13.8" hidden="false" customHeight="false" outlineLevel="0" collapsed="false">
      <c r="N83" s="65" t="s">
        <v>96</v>
      </c>
      <c r="O83" s="65" t="s">
        <v>124</v>
      </c>
      <c r="P83" s="66" t="str">
        <f aca="false">SUBSTITUTE(O83, "0x", "")</f>
        <v>9D</v>
      </c>
      <c r="Q83" s="67"/>
      <c r="R83" s="67"/>
    </row>
    <row r="86" customFormat="false" ht="12.8" hidden="false" customHeight="false" outlineLevel="0" collapsed="false">
      <c r="N86" s="65" t="n">
        <f aca="false">P59/R82</f>
        <v>37.0779580530273</v>
      </c>
    </row>
    <row r="88" customFormat="false" ht="13.8" hidden="false" customHeight="false" outlineLevel="0" collapsed="false"/>
    <row r="89" customFormat="false" ht="13.8" hidden="false" customHeight="true" outlineLevel="0" collapsed="false">
      <c r="E89" s="68" t="s">
        <v>218</v>
      </c>
      <c r="F89" s="68"/>
      <c r="G89" s="68"/>
      <c r="H89" s="68"/>
      <c r="I89" s="68"/>
      <c r="J89" s="68"/>
      <c r="K89" s="68"/>
      <c r="N89" s="65" t="s">
        <v>219</v>
      </c>
      <c r="O89" s="65" t="s">
        <v>220</v>
      </c>
      <c r="P89" s="66" t="str">
        <f aca="false">SUBSTITUTE(O89, "0x", "")</f>
        <v>25</v>
      </c>
      <c r="Q89" s="66" t="str">
        <f aca="false">CONCATENATE(P90,"",P89)</f>
        <v>0025</v>
      </c>
      <c r="R89" s="66" t="n">
        <f aca="false">(com.sun.star.sheet.addin.Analysis.getHex2Dec(Q89))</f>
        <v>37</v>
      </c>
    </row>
    <row r="90" customFormat="false" ht="13.8" hidden="false" customHeight="false" outlineLevel="0" collapsed="false">
      <c r="E90" s="68"/>
      <c r="F90" s="68"/>
      <c r="G90" s="68"/>
      <c r="H90" s="68"/>
      <c r="I90" s="68"/>
      <c r="J90" s="68"/>
      <c r="K90" s="68"/>
      <c r="N90" s="65" t="s">
        <v>221</v>
      </c>
      <c r="O90" s="65" t="s">
        <v>102</v>
      </c>
      <c r="P90" s="66" t="str">
        <f aca="false">SUBSTITUTE(O90, "0x", "")</f>
        <v>00</v>
      </c>
      <c r="Q90" s="67"/>
      <c r="R90" s="67"/>
    </row>
    <row r="91" customFormat="false" ht="13.8" hidden="false" customHeight="false" outlineLevel="0" collapsed="false">
      <c r="E91" s="68"/>
      <c r="F91" s="68"/>
      <c r="G91" s="68"/>
      <c r="H91" s="68"/>
      <c r="I91" s="68"/>
      <c r="J91" s="68"/>
      <c r="K91" s="68"/>
    </row>
    <row r="93" customFormat="false" ht="13.8" hidden="false" customHeight="false" outlineLevel="0" collapsed="false">
      <c r="I93" s="65" t="s">
        <v>222</v>
      </c>
      <c r="J93" s="65" t="n">
        <f aca="false">J78*I81</f>
        <v>17020</v>
      </c>
      <c r="K93" s="65" t="s">
        <v>223</v>
      </c>
      <c r="N93" s="65" t="s">
        <v>197</v>
      </c>
      <c r="O93" s="65" t="s">
        <v>102</v>
      </c>
      <c r="P93" s="66" t="str">
        <f aca="false">SUBSTITUTE(O93, "0x", "")</f>
        <v>00</v>
      </c>
      <c r="Q93" s="66" t="str">
        <f aca="false">CONCATENATE(P93,"",P94,"",P95,"",P96)</f>
        <v>0000427c</v>
      </c>
      <c r="R93" s="66" t="n">
        <f aca="false">(com.sun.star.sheet.addin.Analysis.getHex2Dec(Q93))</f>
        <v>17020</v>
      </c>
    </row>
    <row r="94" customFormat="false" ht="13.8" hidden="false" customHeight="false" outlineLevel="0" collapsed="false">
      <c r="N94" s="65" t="s">
        <v>198</v>
      </c>
      <c r="O94" s="65" t="s">
        <v>102</v>
      </c>
      <c r="P94" s="66" t="str">
        <f aca="false">SUBSTITUTE(O94, "0x", "")</f>
        <v>00</v>
      </c>
      <c r="Q94" s="67"/>
      <c r="R94" s="67"/>
    </row>
    <row r="95" customFormat="false" ht="13.8" hidden="false" customHeight="false" outlineLevel="0" collapsed="false">
      <c r="N95" s="65" t="s">
        <v>201</v>
      </c>
      <c r="O95" s="65" t="s">
        <v>207</v>
      </c>
      <c r="P95" s="66" t="str">
        <f aca="false">SUBSTITUTE(O95, "0x", "")</f>
        <v>42</v>
      </c>
      <c r="Q95" s="67"/>
      <c r="R95" s="67"/>
    </row>
    <row r="96" customFormat="false" ht="13.8" hidden="false" customHeight="false" outlineLevel="0" collapsed="false">
      <c r="N96" s="65" t="s">
        <v>202</v>
      </c>
      <c r="O96" s="65" t="s">
        <v>224</v>
      </c>
      <c r="P96" s="66" t="str">
        <f aca="false">SUBSTITUTE(O96, "0x", "")</f>
        <v>7c</v>
      </c>
      <c r="Q96" s="67"/>
      <c r="R96" s="67"/>
    </row>
    <row r="98" customFormat="false" ht="13.8" hidden="false" customHeight="false" outlineLevel="0" collapsed="false">
      <c r="C98" s="70" t="s">
        <v>225</v>
      </c>
      <c r="D98" s="70"/>
      <c r="E98" s="70"/>
      <c r="F98" s="70"/>
      <c r="G98" s="70"/>
      <c r="I98" s="65" t="s">
        <v>226</v>
      </c>
      <c r="J98" s="65" t="n">
        <f aca="false">J93/G17</f>
        <v>18.3801295896328</v>
      </c>
    </row>
    <row r="99" customFormat="false" ht="13.8" hidden="false" customHeight="false" outlineLevel="0" collapsed="false">
      <c r="C99" s="70"/>
      <c r="D99" s="70"/>
      <c r="E99" s="70"/>
      <c r="F99" s="70"/>
      <c r="G99" s="70"/>
      <c r="O99" s="65" t="n">
        <f aca="false">R93/G17</f>
        <v>18.3801295896328</v>
      </c>
    </row>
    <row r="100" customFormat="false" ht="13.8" hidden="false" customHeight="false" outlineLevel="0" collapsed="false">
      <c r="C100" s="70"/>
      <c r="D100" s="70"/>
      <c r="E100" s="70"/>
      <c r="F100" s="70"/>
      <c r="G100" s="70"/>
    </row>
  </sheetData>
  <mergeCells count="20">
    <mergeCell ref="A1:G2"/>
    <mergeCell ref="A3:A4"/>
    <mergeCell ref="A5:A6"/>
    <mergeCell ref="A7:A8"/>
    <mergeCell ref="A9:A10"/>
    <mergeCell ref="A11:A12"/>
    <mergeCell ref="A13:A14"/>
    <mergeCell ref="A15:A16"/>
    <mergeCell ref="L16:S18"/>
    <mergeCell ref="A17:A18"/>
    <mergeCell ref="A27:B29"/>
    <mergeCell ref="A30:B35"/>
    <mergeCell ref="E51:H51"/>
    <mergeCell ref="B53:H53"/>
    <mergeCell ref="E59:H62"/>
    <mergeCell ref="I65:O68"/>
    <mergeCell ref="E76:H79"/>
    <mergeCell ref="P76:AA78"/>
    <mergeCell ref="E89:K91"/>
    <mergeCell ref="C98:G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2023-05-15T07:20:48Z</dcterms:created>
  <dc:creator>Vishnu Jat</dc:creator>
  <dc:description/>
  <dc:language>en-IN</dc:language>
  <cp:lastModifiedBy/>
  <dcterms:modified xsi:type="dcterms:W3CDTF">2023-05-31T18:50:17Z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iginator">
    <vt:lpwstr>Microsoft Word 15</vt:lpwstr>
  </property>
  <property fmtid="{D5CDD505-2E9C-101B-9397-08002B2CF9AE}" pid="3" name="ProgId">
    <vt:lpwstr>Word.Document</vt:lpwstr>
  </property>
</Properties>
</file>