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01"/>
  <workbookPr hidePivotFieldList="1"/>
  <mc:AlternateContent xmlns:mc="http://schemas.openxmlformats.org/markup-compatibility/2006">
    <mc:Choice Requires="x15">
      <x15ac:absPath xmlns:x15ac="http://schemas.microsoft.com/office/spreadsheetml/2010/11/ac" url="C:\Users\hp\Downloads\"/>
    </mc:Choice>
  </mc:AlternateContent>
  <xr:revisionPtr revIDLastSave="0" documentId="13_ncr:1_{8CCAB5A3-F939-498D-8295-4668B89653CB}" xr6:coauthVersionLast="47" xr6:coauthVersionMax="47" xr10:uidLastSave="{00000000-0000-0000-0000-000000000000}"/>
  <bookViews>
    <workbookView xWindow="-108" yWindow="-108" windowWidth="23256" windowHeight="12576" firstSheet="1" activeTab="9" xr2:uid="{00000000-000D-0000-FFFF-FFFF00000000}"/>
  </bookViews>
  <sheets>
    <sheet name="Sheet8" sheetId="14" state="hidden" r:id="rId1"/>
    <sheet name="sales" sheetId="33" r:id="rId2"/>
    <sheet name="Q. 1" sheetId="36" r:id="rId3"/>
    <sheet name="Q. 2" sheetId="37" r:id="rId4"/>
    <sheet name="Q. 3" sheetId="38" r:id="rId5"/>
    <sheet name="Q. 4" sheetId="39" r:id="rId6"/>
    <sheet name="Q. 5" sheetId="40" r:id="rId7"/>
    <sheet name="qustion and ans " sheetId="32" r:id="rId8"/>
    <sheet name="DASHBOARD" sheetId="34" r:id="rId9"/>
    <sheet name="product wise revenue" sheetId="35" r:id="rId10"/>
  </sheets>
  <definedNames>
    <definedName name="NativeTimeline_Date">#N/A</definedName>
  </definedNames>
  <calcPr calcId="191029"/>
  <pivotCaches>
    <pivotCache cacheId="10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35" l="1"/>
  <c r="D4" i="35"/>
  <c r="D5" i="35"/>
  <c r="D6" i="35"/>
  <c r="D7" i="35"/>
  <c r="D8" i="35"/>
  <c r="D2" i="35"/>
  <c r="C3" i="35"/>
  <c r="C4" i="35"/>
  <c r="C5" i="35"/>
  <c r="C6" i="35"/>
  <c r="C7" i="35"/>
  <c r="C8" i="35"/>
  <c r="C2" i="35"/>
  <c r="B3" i="35"/>
  <c r="B4" i="35"/>
  <c r="B5" i="35"/>
  <c r="B6" i="35"/>
  <c r="B7" i="35"/>
  <c r="B8" i="35"/>
  <c r="B2" i="35"/>
  <c r="N29" i="40"/>
  <c r="M23" i="40"/>
  <c r="H40" i="40"/>
  <c r="N24" i="40"/>
  <c r="J40" i="40"/>
  <c r="O7" i="39"/>
  <c r="L5" i="38"/>
  <c r="N5" i="37"/>
  <c r="K4" i="36"/>
  <c r="K2" i="33"/>
  <c r="K3" i="33"/>
  <c r="K4" i="33"/>
  <c r="K5" i="33"/>
  <c r="K6" i="33"/>
  <c r="K7" i="33"/>
  <c r="K8" i="33"/>
  <c r="K9" i="33"/>
  <c r="K10" i="33"/>
  <c r="K11" i="33"/>
  <c r="K12" i="33"/>
  <c r="K13" i="33"/>
  <c r="K14" i="33"/>
  <c r="K15" i="33"/>
  <c r="K16" i="33"/>
  <c r="K17" i="33"/>
  <c r="K18" i="33"/>
  <c r="K19" i="33"/>
  <c r="K20" i="33"/>
  <c r="K21" i="33"/>
  <c r="K22" i="33"/>
  <c r="K23" i="33"/>
  <c r="K24" i="33"/>
  <c r="K25" i="33"/>
  <c r="K26" i="33"/>
  <c r="K27" i="33"/>
  <c r="K28" i="33"/>
  <c r="K29" i="33"/>
  <c r="K30" i="33"/>
  <c r="K31" i="33"/>
  <c r="K32" i="33"/>
  <c r="K33" i="33"/>
  <c r="K34" i="33"/>
  <c r="K35" i="33"/>
  <c r="K36" i="33"/>
  <c r="K37" i="33"/>
  <c r="K38" i="33"/>
  <c r="K39" i="33"/>
  <c r="K40" i="33"/>
  <c r="K41" i="33"/>
  <c r="K42" i="33"/>
  <c r="K43" i="33"/>
  <c r="K44" i="33"/>
  <c r="K45" i="33"/>
  <c r="K46" i="33"/>
  <c r="K47" i="33"/>
  <c r="K48" i="33"/>
  <c r="K49" i="33"/>
  <c r="K50" i="33"/>
  <c r="K51" i="33"/>
  <c r="K52" i="33"/>
  <c r="K53" i="33"/>
  <c r="K54" i="33"/>
  <c r="K55" i="33"/>
  <c r="K56" i="33"/>
  <c r="K57" i="33"/>
  <c r="K58" i="33"/>
  <c r="K59" i="33"/>
  <c r="K60" i="33"/>
  <c r="K61" i="33"/>
  <c r="K62" i="33"/>
  <c r="K63" i="33"/>
  <c r="K64" i="33"/>
  <c r="K65" i="33"/>
  <c r="K66" i="33"/>
  <c r="K67" i="33"/>
  <c r="K68" i="33"/>
  <c r="K69" i="33"/>
  <c r="K70" i="33"/>
  <c r="K71" i="33"/>
  <c r="K72" i="33"/>
  <c r="K73" i="33"/>
  <c r="K74" i="33"/>
  <c r="K75" i="33"/>
  <c r="K76" i="33"/>
  <c r="K77" i="33"/>
  <c r="K78" i="33"/>
  <c r="K79" i="33"/>
  <c r="K80" i="33"/>
  <c r="K81" i="33"/>
  <c r="K82" i="33"/>
  <c r="K83" i="33"/>
  <c r="K84" i="33"/>
  <c r="K85" i="33"/>
  <c r="K86" i="33"/>
  <c r="K87" i="33"/>
  <c r="K88" i="33"/>
  <c r="K89" i="33"/>
  <c r="K90" i="33"/>
  <c r="K91" i="33"/>
  <c r="K92" i="33"/>
  <c r="K93" i="33"/>
  <c r="K94" i="33"/>
  <c r="K95" i="33"/>
  <c r="K96" i="33"/>
  <c r="K97" i="33"/>
  <c r="K98" i="33"/>
  <c r="K99" i="33"/>
  <c r="K100" i="33"/>
  <c r="K101" i="33"/>
  <c r="K102" i="33"/>
  <c r="K103" i="33"/>
  <c r="K104" i="33"/>
  <c r="K105" i="33"/>
  <c r="K106" i="33"/>
  <c r="K107" i="33"/>
  <c r="K108" i="33"/>
  <c r="K109" i="33"/>
  <c r="K110" i="33"/>
  <c r="K111" i="33"/>
  <c r="K112" i="33"/>
  <c r="K113" i="33"/>
  <c r="K114" i="33"/>
  <c r="K115" i="33"/>
  <c r="K116" i="33"/>
  <c r="K117" i="33"/>
  <c r="K118" i="33"/>
  <c r="K119" i="33"/>
  <c r="K120" i="33"/>
  <c r="K121" i="33"/>
  <c r="K122" i="33"/>
  <c r="K123" i="33"/>
  <c r="K124" i="33"/>
  <c r="K125" i="33"/>
  <c r="K126" i="33"/>
  <c r="K127" i="33"/>
  <c r="K128" i="33"/>
  <c r="K129" i="33"/>
  <c r="K130" i="33"/>
  <c r="K131" i="33"/>
  <c r="K132" i="33"/>
  <c r="K133" i="33"/>
  <c r="K134" i="33"/>
  <c r="K135" i="33"/>
  <c r="K136" i="33"/>
  <c r="K137" i="33"/>
  <c r="K138" i="33"/>
  <c r="K139" i="33"/>
  <c r="K140" i="33"/>
  <c r="K141" i="33"/>
  <c r="K142" i="33"/>
  <c r="K143" i="33"/>
  <c r="K144" i="33"/>
  <c r="K145" i="33"/>
  <c r="K146" i="33"/>
  <c r="K147" i="33"/>
  <c r="K148" i="33"/>
  <c r="K149" i="33"/>
  <c r="K150" i="33"/>
  <c r="K151" i="33"/>
  <c r="K152" i="33"/>
  <c r="K153" i="33"/>
  <c r="K154" i="33"/>
  <c r="K155" i="33"/>
  <c r="K156" i="33"/>
  <c r="K157" i="33"/>
  <c r="K158" i="33"/>
  <c r="K159" i="33"/>
  <c r="K160" i="33"/>
  <c r="K161" i="33"/>
  <c r="K162" i="33"/>
  <c r="K163" i="33"/>
  <c r="K164" i="33"/>
  <c r="K165" i="33"/>
  <c r="K166" i="33"/>
  <c r="K167" i="33"/>
  <c r="K168" i="33"/>
  <c r="K169" i="33"/>
  <c r="K170" i="33"/>
  <c r="K171" i="33"/>
  <c r="K172" i="33"/>
  <c r="K173" i="33"/>
  <c r="K174" i="33"/>
  <c r="K175" i="33"/>
  <c r="K176" i="33"/>
  <c r="K177" i="33"/>
  <c r="K178" i="33"/>
  <c r="K179" i="33"/>
  <c r="K180" i="33"/>
  <c r="K181" i="33"/>
  <c r="K182" i="33"/>
  <c r="K183" i="33"/>
  <c r="K184" i="33"/>
  <c r="K185" i="33"/>
  <c r="K186" i="33"/>
  <c r="K187" i="33"/>
  <c r="K188" i="33"/>
  <c r="K189" i="33"/>
  <c r="K190" i="33"/>
  <c r="K191" i="33"/>
  <c r="K192" i="33"/>
  <c r="K193" i="33"/>
  <c r="K194" i="33"/>
  <c r="K195" i="33"/>
  <c r="K196" i="33"/>
  <c r="K197" i="33"/>
  <c r="K198" i="33"/>
  <c r="K199" i="33"/>
  <c r="K200" i="33"/>
  <c r="K201" i="33"/>
  <c r="K202" i="33"/>
  <c r="K203" i="33"/>
  <c r="K204" i="33"/>
  <c r="K205" i="33"/>
  <c r="K206" i="33"/>
  <c r="K207" i="33"/>
  <c r="K208" i="33"/>
  <c r="K209" i="33"/>
  <c r="K210" i="33"/>
  <c r="K211" i="33"/>
  <c r="K212" i="33"/>
  <c r="K213" i="33"/>
  <c r="K214" i="33"/>
  <c r="K215" i="33"/>
  <c r="K216" i="33"/>
  <c r="K217" i="33"/>
  <c r="K218" i="33"/>
  <c r="K219" i="33"/>
  <c r="K220" i="33"/>
  <c r="K221" i="33"/>
  <c r="K222" i="33"/>
  <c r="K223" i="33"/>
  <c r="K224" i="33"/>
  <c r="K225" i="33"/>
  <c r="K226" i="33"/>
  <c r="K227" i="33"/>
  <c r="K228" i="33"/>
  <c r="K229" i="33"/>
  <c r="K230" i="33"/>
  <c r="K231" i="33"/>
  <c r="K232" i="33"/>
  <c r="K233" i="33"/>
  <c r="K234" i="33"/>
  <c r="K235" i="33"/>
  <c r="K236" i="33"/>
  <c r="K237" i="33"/>
  <c r="K238" i="33"/>
  <c r="K239" i="33"/>
  <c r="K240" i="33"/>
  <c r="K241" i="33"/>
  <c r="K242" i="33"/>
  <c r="K243" i="33"/>
  <c r="K244" i="33"/>
  <c r="K245" i="33"/>
  <c r="K246" i="33"/>
  <c r="K247" i="33"/>
  <c r="K248" i="33"/>
  <c r="K249" i="33"/>
  <c r="K250" i="33"/>
  <c r="K251" i="33"/>
  <c r="K252" i="33"/>
  <c r="K253" i="33"/>
  <c r="K254" i="33"/>
  <c r="K255" i="33"/>
  <c r="K256" i="33"/>
  <c r="K257" i="33"/>
  <c r="K258" i="33"/>
  <c r="K259" i="33"/>
  <c r="K260" i="33"/>
  <c r="K261" i="33"/>
  <c r="K262" i="33"/>
  <c r="K263" i="33"/>
  <c r="K264" i="33"/>
  <c r="K265" i="33"/>
  <c r="K266" i="33"/>
  <c r="K267" i="33"/>
  <c r="K268" i="33"/>
  <c r="K269" i="33"/>
  <c r="K270" i="33"/>
  <c r="K271" i="33"/>
  <c r="K272" i="33"/>
  <c r="K273" i="33"/>
  <c r="K274" i="33"/>
  <c r="K275" i="33"/>
  <c r="K276" i="33"/>
  <c r="K277" i="33"/>
  <c r="K278" i="33"/>
  <c r="K279" i="33"/>
  <c r="K280" i="33"/>
  <c r="K281" i="33"/>
  <c r="K282" i="33"/>
  <c r="K283" i="33"/>
  <c r="K284" i="33"/>
  <c r="K285" i="33"/>
  <c r="K286" i="33"/>
  <c r="K287" i="33"/>
  <c r="K288" i="33"/>
  <c r="K289" i="33"/>
  <c r="K290" i="33"/>
  <c r="K291" i="33"/>
  <c r="K292" i="33"/>
  <c r="K293" i="33"/>
  <c r="K294" i="33"/>
  <c r="K295" i="33"/>
  <c r="K296" i="33"/>
  <c r="K297" i="33"/>
  <c r="K298" i="33"/>
  <c r="K299" i="33"/>
  <c r="K300" i="33"/>
  <c r="K301" i="33"/>
  <c r="K302" i="33"/>
  <c r="K303" i="33"/>
  <c r="K304" i="33"/>
  <c r="K305" i="33"/>
  <c r="K306" i="33"/>
  <c r="K307" i="33"/>
  <c r="K308" i="33"/>
  <c r="K309" i="33"/>
  <c r="K310" i="33"/>
  <c r="K311" i="33"/>
  <c r="K312" i="33"/>
  <c r="K313" i="33"/>
  <c r="K314" i="33"/>
  <c r="K315" i="33"/>
  <c r="K316" i="33"/>
  <c r="K317" i="33"/>
  <c r="K318" i="33"/>
  <c r="K319" i="33"/>
  <c r="K320" i="33"/>
  <c r="K321" i="33"/>
  <c r="K322" i="33"/>
  <c r="K323" i="33"/>
  <c r="K324" i="33"/>
  <c r="K325" i="33"/>
  <c r="K326" i="33"/>
  <c r="K327" i="33"/>
  <c r="K328" i="33"/>
  <c r="K329" i="33"/>
  <c r="K330" i="33"/>
  <c r="K331" i="33"/>
  <c r="K332" i="33"/>
  <c r="K333" i="33"/>
  <c r="K334" i="33"/>
  <c r="K335" i="33"/>
  <c r="K336" i="33"/>
  <c r="K337" i="33"/>
  <c r="K338" i="33"/>
  <c r="K339" i="33"/>
  <c r="K340" i="33"/>
  <c r="K341" i="33"/>
  <c r="K342" i="33"/>
  <c r="K343" i="33"/>
  <c r="K344" i="33"/>
  <c r="K345" i="33"/>
  <c r="K346" i="33"/>
  <c r="K347" i="33"/>
  <c r="K348" i="33"/>
  <c r="K349" i="33"/>
  <c r="K350" i="33"/>
  <c r="K351" i="33"/>
  <c r="K352" i="33"/>
  <c r="K353" i="33"/>
  <c r="K354" i="33"/>
  <c r="K355" i="33"/>
  <c r="K356" i="33"/>
  <c r="K357" i="33"/>
  <c r="K358" i="33"/>
  <c r="K359" i="33"/>
  <c r="K360" i="33"/>
  <c r="K361" i="33"/>
  <c r="K362" i="33"/>
  <c r="K363" i="33"/>
  <c r="K364" i="33"/>
  <c r="K365" i="33"/>
  <c r="K366" i="33"/>
  <c r="K367" i="33"/>
  <c r="K368" i="33"/>
  <c r="K369" i="33"/>
  <c r="K370" i="33"/>
  <c r="K371" i="33"/>
  <c r="K372" i="33"/>
  <c r="K373" i="33"/>
  <c r="K374" i="33"/>
  <c r="K375" i="33"/>
  <c r="K376" i="33"/>
  <c r="K377" i="33"/>
  <c r="K378" i="33"/>
  <c r="K379" i="33"/>
  <c r="K380" i="33"/>
  <c r="K381" i="33"/>
  <c r="K382" i="33"/>
  <c r="K383" i="33"/>
  <c r="K384" i="33"/>
  <c r="K385" i="33"/>
  <c r="K386" i="33"/>
  <c r="K387" i="33"/>
  <c r="K388" i="33"/>
  <c r="K389" i="33"/>
  <c r="K390" i="33"/>
  <c r="K391" i="33"/>
  <c r="K392" i="33"/>
  <c r="K393" i="33"/>
  <c r="K394" i="33"/>
  <c r="K395" i="33"/>
  <c r="K396" i="33"/>
  <c r="K397" i="33"/>
  <c r="K398" i="33"/>
  <c r="K399" i="33"/>
  <c r="K400" i="33"/>
  <c r="K401" i="33"/>
  <c r="K402" i="33"/>
  <c r="K403" i="33"/>
  <c r="K404" i="33"/>
  <c r="K405" i="33"/>
  <c r="K406" i="33"/>
  <c r="K407" i="33"/>
  <c r="K408" i="33"/>
  <c r="K409" i="33"/>
  <c r="K410" i="33"/>
  <c r="K411" i="33"/>
  <c r="K412" i="33"/>
  <c r="K413" i="33"/>
  <c r="K414" i="33"/>
  <c r="K415" i="33"/>
  <c r="K416" i="33"/>
  <c r="K417" i="33"/>
  <c r="K418" i="33"/>
  <c r="K419" i="33"/>
  <c r="K420" i="33"/>
  <c r="K421" i="33"/>
  <c r="K422" i="33"/>
  <c r="K423" i="33"/>
  <c r="K424" i="33"/>
  <c r="K425" i="33"/>
  <c r="K426" i="33"/>
  <c r="K427" i="33"/>
  <c r="K428" i="33"/>
  <c r="K429" i="33"/>
  <c r="K430" i="33"/>
  <c r="K431" i="33"/>
  <c r="K432" i="33"/>
  <c r="K433" i="33"/>
  <c r="K434" i="33"/>
  <c r="K435" i="33"/>
  <c r="K436" i="33"/>
  <c r="K437" i="33"/>
  <c r="K438" i="33"/>
  <c r="K439" i="33"/>
  <c r="K440" i="33"/>
  <c r="K441" i="33"/>
  <c r="K442" i="33"/>
  <c r="K443" i="33"/>
  <c r="K444" i="33"/>
  <c r="K445" i="33"/>
  <c r="K446" i="33"/>
  <c r="K447" i="33"/>
  <c r="K448" i="33"/>
  <c r="K449" i="33"/>
  <c r="K450" i="33"/>
  <c r="K451" i="33"/>
  <c r="K452" i="33"/>
  <c r="K453" i="33"/>
  <c r="K454" i="33"/>
  <c r="K455" i="33"/>
  <c r="K456" i="33"/>
  <c r="K457" i="33"/>
  <c r="K458" i="33"/>
  <c r="K459" i="33"/>
  <c r="K460" i="33"/>
  <c r="K461" i="33"/>
  <c r="K462" i="33"/>
  <c r="K463" i="33"/>
  <c r="K464" i="33"/>
  <c r="K465" i="33"/>
  <c r="K466" i="33"/>
  <c r="K467" i="33"/>
  <c r="K468" i="33"/>
  <c r="K469" i="33"/>
  <c r="K470" i="33"/>
  <c r="K471" i="33"/>
  <c r="K472" i="33"/>
  <c r="K473" i="33"/>
  <c r="K474" i="33"/>
  <c r="K475" i="33"/>
  <c r="K476" i="33"/>
  <c r="K477" i="33"/>
  <c r="K478" i="33"/>
  <c r="K479" i="33"/>
  <c r="K480" i="33"/>
  <c r="K481" i="33"/>
  <c r="K482" i="33"/>
  <c r="K483" i="33"/>
  <c r="K484" i="33"/>
  <c r="K485" i="33"/>
  <c r="K486" i="33"/>
  <c r="K487" i="33"/>
  <c r="K488" i="33"/>
  <c r="K489" i="33"/>
  <c r="K490" i="33"/>
  <c r="K491" i="33"/>
  <c r="K492" i="33"/>
  <c r="K493" i="33"/>
  <c r="K494" i="33"/>
  <c r="K495" i="33"/>
  <c r="K496" i="33"/>
  <c r="K497" i="33"/>
  <c r="K498" i="33"/>
  <c r="K499" i="33"/>
  <c r="K500" i="33"/>
  <c r="K501" i="33"/>
  <c r="K502" i="33"/>
  <c r="K503" i="33"/>
  <c r="K504" i="33"/>
  <c r="K505" i="33"/>
  <c r="K506" i="33"/>
  <c r="K507" i="33"/>
  <c r="K508" i="33"/>
  <c r="K509" i="33"/>
  <c r="K510" i="33"/>
  <c r="K511" i="33"/>
  <c r="K512" i="33"/>
  <c r="K513" i="33"/>
  <c r="K514" i="33"/>
  <c r="K515" i="33"/>
  <c r="K516" i="33"/>
  <c r="K517" i="33"/>
  <c r="K518" i="33"/>
  <c r="K519" i="33"/>
  <c r="K520" i="33"/>
  <c r="K521" i="33"/>
  <c r="K522" i="33"/>
  <c r="K523" i="33"/>
  <c r="K524" i="33"/>
  <c r="K525" i="33"/>
  <c r="K526" i="33"/>
  <c r="K527" i="33"/>
  <c r="K528" i="33"/>
  <c r="K529" i="33"/>
  <c r="K530" i="33"/>
  <c r="K531" i="33"/>
  <c r="K532" i="33"/>
  <c r="K533" i="33"/>
  <c r="K534" i="33"/>
  <c r="K535" i="33"/>
  <c r="K536" i="33"/>
  <c r="K537" i="33"/>
  <c r="K538" i="33"/>
  <c r="K539" i="33"/>
  <c r="K540" i="33"/>
  <c r="K541" i="33"/>
  <c r="K542" i="33"/>
  <c r="K543" i="33"/>
  <c r="K544" i="33"/>
  <c r="K545" i="33"/>
  <c r="K546" i="33"/>
  <c r="K547" i="33"/>
  <c r="K548" i="33"/>
  <c r="K549" i="33"/>
  <c r="K550" i="33"/>
  <c r="K551" i="33"/>
  <c r="K552" i="33"/>
  <c r="K553" i="33"/>
  <c r="K554" i="33"/>
  <c r="K555" i="33"/>
  <c r="K556" i="33"/>
  <c r="K557" i="33"/>
  <c r="K558" i="33"/>
  <c r="K559" i="33"/>
  <c r="K560" i="33"/>
  <c r="K561" i="33"/>
  <c r="K562" i="33"/>
  <c r="K563" i="33"/>
  <c r="K564" i="33"/>
  <c r="K565" i="33"/>
  <c r="K566" i="33"/>
  <c r="K567" i="33"/>
  <c r="K568" i="33"/>
  <c r="K569" i="33"/>
  <c r="K570" i="33"/>
  <c r="K571" i="33"/>
  <c r="K572" i="33"/>
  <c r="K573" i="33"/>
  <c r="K574" i="33"/>
  <c r="K575" i="33"/>
  <c r="K576" i="33"/>
  <c r="K577" i="33"/>
  <c r="K578" i="33"/>
  <c r="K579" i="33"/>
  <c r="K580" i="33"/>
  <c r="K581" i="33"/>
  <c r="K582" i="33"/>
  <c r="K583" i="33"/>
  <c r="K584" i="33"/>
  <c r="K585" i="33"/>
  <c r="K586" i="33"/>
  <c r="K587" i="33"/>
  <c r="K588" i="33"/>
  <c r="K589" i="33"/>
  <c r="K590" i="33"/>
  <c r="K591" i="33"/>
  <c r="K592" i="33"/>
  <c r="K593" i="33"/>
  <c r="K594" i="33"/>
  <c r="K595" i="33"/>
  <c r="K596" i="33"/>
  <c r="K597" i="33"/>
  <c r="K598" i="33"/>
  <c r="K599" i="33"/>
  <c r="K600" i="33"/>
  <c r="K601" i="33"/>
  <c r="K602" i="33"/>
  <c r="K603" i="33"/>
  <c r="K604" i="33"/>
  <c r="K605" i="33"/>
  <c r="K606" i="33"/>
  <c r="K607" i="33"/>
  <c r="K608" i="33"/>
  <c r="K609" i="33"/>
  <c r="K610" i="33"/>
  <c r="K611" i="33"/>
  <c r="K612" i="33"/>
  <c r="K613" i="33"/>
  <c r="K614" i="33"/>
  <c r="K615" i="33"/>
  <c r="K616" i="33"/>
  <c r="K617" i="33"/>
  <c r="K618" i="33"/>
  <c r="K619" i="33"/>
  <c r="K620" i="33"/>
  <c r="K621" i="33"/>
  <c r="K622" i="33"/>
  <c r="K623" i="33"/>
  <c r="K624" i="33"/>
  <c r="K625" i="33"/>
  <c r="K626" i="33"/>
  <c r="K627" i="33"/>
  <c r="K628" i="33"/>
  <c r="K629" i="33"/>
  <c r="K630" i="33"/>
  <c r="K631" i="33"/>
  <c r="K632" i="33"/>
  <c r="K633" i="33"/>
  <c r="K634" i="33"/>
  <c r="K635" i="33"/>
  <c r="K636" i="33"/>
  <c r="K637" i="33"/>
  <c r="K638" i="33"/>
  <c r="K639" i="33"/>
  <c r="K640" i="33"/>
  <c r="K641" i="33"/>
  <c r="K642" i="33"/>
  <c r="K643" i="33"/>
  <c r="K644" i="33"/>
  <c r="K645" i="33"/>
  <c r="K646" i="33"/>
  <c r="K647" i="33"/>
  <c r="K648" i="33"/>
  <c r="K649" i="33"/>
  <c r="K650" i="33"/>
  <c r="K651" i="33"/>
  <c r="K652" i="33"/>
  <c r="K653" i="33"/>
  <c r="K654" i="33"/>
  <c r="K655" i="33"/>
  <c r="K656" i="33"/>
  <c r="K657" i="33"/>
  <c r="K658" i="33"/>
  <c r="K659" i="33"/>
  <c r="K660" i="33"/>
  <c r="K661" i="33"/>
  <c r="K662" i="33"/>
  <c r="K663" i="33"/>
  <c r="K664" i="33"/>
  <c r="K665" i="33"/>
  <c r="K666" i="33"/>
  <c r="K667" i="33"/>
  <c r="K668" i="33"/>
  <c r="K669" i="33"/>
  <c r="K670" i="33"/>
  <c r="K671" i="33"/>
  <c r="K672" i="33"/>
  <c r="K673" i="33"/>
  <c r="K674" i="33"/>
  <c r="K675" i="33"/>
  <c r="K676" i="33"/>
  <c r="K677" i="33"/>
  <c r="K678" i="33"/>
  <c r="K679" i="33"/>
  <c r="K680" i="33"/>
  <c r="K681" i="33"/>
  <c r="K682" i="33"/>
  <c r="K683" i="33"/>
  <c r="K684" i="33"/>
  <c r="K685" i="33"/>
  <c r="K686" i="33"/>
  <c r="K687" i="33"/>
  <c r="K688" i="33"/>
  <c r="K689" i="33"/>
  <c r="K690" i="33"/>
  <c r="K691" i="33"/>
  <c r="K692" i="33"/>
  <c r="K693" i="33"/>
  <c r="K694" i="33"/>
  <c r="K695" i="33"/>
  <c r="K696" i="33"/>
  <c r="K697" i="33"/>
  <c r="K698" i="33"/>
  <c r="K699" i="33"/>
  <c r="K700" i="33"/>
  <c r="K701" i="33"/>
  <c r="O2" i="33"/>
  <c r="O3" i="33"/>
  <c r="O4" i="33"/>
  <c r="O5" i="33"/>
  <c r="O6" i="33"/>
  <c r="O7" i="33"/>
  <c r="O8" i="33"/>
  <c r="O9" i="33"/>
  <c r="O10" i="33"/>
  <c r="O11" i="33"/>
  <c r="O12" i="33"/>
  <c r="O13" i="33"/>
  <c r="O14" i="33"/>
  <c r="O15" i="33"/>
  <c r="O16" i="33"/>
  <c r="O17" i="33"/>
  <c r="O18" i="33"/>
  <c r="O19" i="33"/>
  <c r="O20" i="33"/>
  <c r="O21" i="33"/>
  <c r="O22" i="33"/>
  <c r="O23" i="33"/>
  <c r="O24" i="33"/>
  <c r="O25" i="33"/>
  <c r="O26" i="33"/>
  <c r="O27" i="33"/>
  <c r="O28" i="33"/>
  <c r="O29" i="33"/>
  <c r="O30" i="33"/>
  <c r="O31" i="33"/>
  <c r="O32" i="33"/>
  <c r="O33" i="33"/>
  <c r="O34" i="33"/>
  <c r="O35" i="33"/>
  <c r="O36" i="33"/>
  <c r="O37" i="33"/>
  <c r="O38" i="33"/>
  <c r="O39" i="33"/>
  <c r="O40" i="33"/>
  <c r="O41" i="33"/>
  <c r="O42" i="33"/>
  <c r="O43" i="33"/>
  <c r="O44" i="33"/>
  <c r="O45" i="33"/>
  <c r="O46" i="33"/>
  <c r="O47" i="33"/>
  <c r="O48" i="33"/>
  <c r="O49" i="33"/>
  <c r="O50" i="33"/>
  <c r="O51" i="33"/>
  <c r="O52" i="33"/>
  <c r="O53" i="33"/>
  <c r="O54" i="33"/>
  <c r="O55" i="33"/>
  <c r="O56" i="33"/>
  <c r="O57" i="33"/>
  <c r="O58" i="33"/>
  <c r="O59" i="33"/>
  <c r="O60" i="33"/>
  <c r="O61" i="33"/>
  <c r="O62" i="33"/>
  <c r="O63" i="33"/>
  <c r="O64" i="33"/>
  <c r="O65" i="33"/>
  <c r="O66" i="33"/>
  <c r="O67" i="33"/>
  <c r="O68" i="33"/>
  <c r="O69" i="33"/>
  <c r="O70" i="33"/>
  <c r="O71" i="33"/>
  <c r="O72" i="33"/>
  <c r="O73" i="33"/>
  <c r="O74" i="33"/>
  <c r="O75" i="33"/>
  <c r="O76" i="33"/>
  <c r="O77" i="33"/>
  <c r="O78" i="33"/>
  <c r="O79" i="33"/>
  <c r="O80" i="33"/>
  <c r="O81" i="33"/>
  <c r="O82" i="33"/>
  <c r="O83" i="33"/>
  <c r="O84" i="33"/>
  <c r="O85" i="33"/>
  <c r="O86" i="33"/>
  <c r="O87" i="33"/>
  <c r="O88" i="33"/>
  <c r="O89" i="33"/>
  <c r="O90" i="33"/>
  <c r="O91" i="33"/>
  <c r="O92" i="33"/>
  <c r="O93" i="33"/>
  <c r="O94" i="33"/>
  <c r="O95" i="33"/>
  <c r="O96" i="33"/>
  <c r="O97" i="33"/>
  <c r="O98" i="33"/>
  <c r="O99" i="33"/>
  <c r="O100" i="33"/>
  <c r="O101" i="33"/>
  <c r="O102" i="33"/>
  <c r="O103" i="33"/>
  <c r="O104" i="33"/>
  <c r="O105" i="33"/>
  <c r="O106" i="33"/>
  <c r="O107" i="33"/>
  <c r="O108" i="33"/>
  <c r="O109" i="33"/>
  <c r="O110" i="33"/>
  <c r="O111" i="33"/>
  <c r="O112" i="33"/>
  <c r="O113" i="33"/>
  <c r="O114" i="33"/>
  <c r="O115" i="33"/>
  <c r="O116" i="33"/>
  <c r="O117" i="33"/>
  <c r="O118" i="33"/>
  <c r="O119" i="33"/>
  <c r="O120" i="33"/>
  <c r="O121" i="33"/>
  <c r="O122" i="33"/>
  <c r="O123" i="33"/>
  <c r="O124" i="33"/>
  <c r="O125" i="33"/>
  <c r="O126" i="33"/>
  <c r="O127" i="33"/>
  <c r="O128" i="33"/>
  <c r="O129" i="33"/>
  <c r="O130" i="33"/>
  <c r="O131" i="33"/>
  <c r="O132" i="33"/>
  <c r="O133" i="33"/>
  <c r="O134" i="33"/>
  <c r="O135" i="33"/>
  <c r="O136" i="33"/>
  <c r="O137" i="33"/>
  <c r="O138" i="33"/>
  <c r="O139" i="33"/>
  <c r="O140" i="33"/>
  <c r="O141" i="33"/>
  <c r="O142" i="33"/>
  <c r="O143" i="33"/>
  <c r="O144" i="33"/>
  <c r="O145" i="33"/>
  <c r="O146" i="33"/>
  <c r="O147" i="33"/>
  <c r="O148" i="33"/>
  <c r="O149" i="33"/>
  <c r="O150" i="33"/>
  <c r="O151" i="33"/>
  <c r="O152" i="33"/>
  <c r="O153" i="33"/>
  <c r="O154" i="33"/>
  <c r="O155" i="33"/>
  <c r="O156" i="33"/>
  <c r="O157" i="33"/>
  <c r="O158" i="33"/>
  <c r="O159" i="33"/>
  <c r="O160" i="33"/>
  <c r="O161" i="33"/>
  <c r="O162" i="33"/>
  <c r="O163" i="33"/>
  <c r="O164" i="33"/>
  <c r="O165" i="33"/>
  <c r="O166" i="33"/>
  <c r="O167" i="33"/>
  <c r="O168" i="33"/>
  <c r="O169" i="33"/>
  <c r="O170" i="33"/>
  <c r="O171" i="33"/>
  <c r="O172" i="33"/>
  <c r="O173" i="33"/>
  <c r="O174" i="33"/>
  <c r="O175" i="33"/>
  <c r="O176" i="33"/>
  <c r="O177" i="33"/>
  <c r="O178" i="33"/>
  <c r="O179" i="33"/>
  <c r="O180" i="33"/>
  <c r="O181" i="33"/>
  <c r="O182" i="33"/>
  <c r="O183" i="33"/>
  <c r="O184" i="33"/>
  <c r="O185" i="33"/>
  <c r="O186" i="33"/>
  <c r="O187" i="33"/>
  <c r="O188" i="33"/>
  <c r="O189" i="33"/>
  <c r="O190" i="33"/>
  <c r="O191" i="33"/>
  <c r="O192" i="33"/>
  <c r="O193" i="33"/>
  <c r="O194" i="33"/>
  <c r="O195" i="33"/>
  <c r="O196" i="33"/>
  <c r="O197" i="33"/>
  <c r="O198" i="33"/>
  <c r="O199" i="33"/>
  <c r="O200" i="33"/>
  <c r="O201" i="33"/>
  <c r="O202" i="33"/>
  <c r="O203" i="33"/>
  <c r="O204" i="33"/>
  <c r="O205" i="33"/>
  <c r="O206" i="33"/>
  <c r="O207" i="33"/>
  <c r="O208" i="33"/>
  <c r="O209" i="33"/>
  <c r="O210" i="33"/>
  <c r="O211" i="33"/>
  <c r="O212" i="33"/>
  <c r="O213" i="33"/>
  <c r="O214" i="33"/>
  <c r="O215" i="33"/>
  <c r="O216" i="33"/>
  <c r="O217" i="33"/>
  <c r="O218" i="33"/>
  <c r="O219" i="33"/>
  <c r="O220" i="33"/>
  <c r="O221" i="33"/>
  <c r="O222" i="33"/>
  <c r="O223" i="33"/>
  <c r="O224" i="33"/>
  <c r="O225" i="33"/>
  <c r="O226" i="33"/>
  <c r="O227" i="33"/>
  <c r="O228" i="33"/>
  <c r="O229" i="33"/>
  <c r="O230" i="33"/>
  <c r="O231" i="33"/>
  <c r="O232" i="33"/>
  <c r="O233" i="33"/>
  <c r="O234" i="33"/>
  <c r="O235" i="33"/>
  <c r="O236" i="33"/>
  <c r="O237" i="33"/>
  <c r="O238" i="33"/>
  <c r="O239" i="33"/>
  <c r="O240" i="33"/>
  <c r="O241" i="33"/>
  <c r="O242" i="33"/>
  <c r="O243" i="33"/>
  <c r="O244" i="33"/>
  <c r="O245" i="33"/>
  <c r="O246" i="33"/>
  <c r="O247" i="33"/>
  <c r="O248" i="33"/>
  <c r="O249" i="33"/>
  <c r="O250" i="33"/>
  <c r="O251" i="33"/>
  <c r="O252" i="33"/>
  <c r="O253" i="33"/>
  <c r="O254" i="33"/>
  <c r="O255" i="33"/>
  <c r="O256" i="33"/>
  <c r="O257" i="33"/>
  <c r="O258" i="33"/>
  <c r="O259" i="33"/>
  <c r="O260" i="33"/>
  <c r="O261" i="33"/>
  <c r="O262" i="33"/>
  <c r="O263" i="33"/>
  <c r="O264" i="33"/>
  <c r="O265" i="33"/>
  <c r="O266" i="33"/>
  <c r="O267" i="33"/>
  <c r="O268" i="33"/>
  <c r="O269" i="33"/>
  <c r="O270" i="33"/>
  <c r="O271" i="33"/>
  <c r="O272" i="33"/>
  <c r="O273" i="33"/>
  <c r="O274" i="33"/>
  <c r="O275" i="33"/>
  <c r="O276" i="33"/>
  <c r="O277" i="33"/>
  <c r="O278" i="33"/>
  <c r="O279" i="33"/>
  <c r="O280" i="33"/>
  <c r="O281" i="33"/>
  <c r="O282" i="33"/>
  <c r="O283" i="33"/>
  <c r="O284" i="33"/>
  <c r="O285" i="33"/>
  <c r="O286" i="33"/>
  <c r="O287" i="33"/>
  <c r="O288" i="33"/>
  <c r="O289" i="33"/>
  <c r="O290" i="33"/>
  <c r="O291" i="33"/>
  <c r="O292" i="33"/>
  <c r="O293" i="33"/>
  <c r="O294" i="33"/>
  <c r="O295" i="33"/>
  <c r="O296" i="33"/>
  <c r="O297" i="33"/>
  <c r="O298" i="33"/>
  <c r="O299" i="33"/>
  <c r="O300" i="33"/>
  <c r="O301" i="33"/>
  <c r="O302" i="33"/>
  <c r="O303" i="33"/>
  <c r="O304" i="33"/>
  <c r="O305" i="33"/>
  <c r="O306" i="33"/>
  <c r="O307" i="33"/>
  <c r="O308" i="33"/>
  <c r="O309" i="33"/>
  <c r="O310" i="33"/>
  <c r="O311" i="33"/>
  <c r="O312" i="33"/>
  <c r="O313" i="33"/>
  <c r="O314" i="33"/>
  <c r="O315" i="33"/>
  <c r="O316" i="33"/>
  <c r="O317" i="33"/>
  <c r="O318" i="33"/>
  <c r="O319" i="33"/>
  <c r="O320" i="33"/>
  <c r="O321" i="33"/>
  <c r="O322" i="33"/>
  <c r="O323" i="33"/>
  <c r="O324" i="33"/>
  <c r="O325" i="33"/>
  <c r="O326" i="33"/>
  <c r="O327" i="33"/>
  <c r="O328" i="33"/>
  <c r="O329" i="33"/>
  <c r="O330" i="33"/>
  <c r="O331" i="33"/>
  <c r="O332" i="33"/>
  <c r="O333" i="33"/>
  <c r="O334" i="33"/>
  <c r="O335" i="33"/>
  <c r="O336" i="33"/>
  <c r="O337" i="33"/>
  <c r="O338" i="33"/>
  <c r="O339" i="33"/>
  <c r="O340" i="33"/>
  <c r="O341" i="33"/>
  <c r="O342" i="33"/>
  <c r="O343" i="33"/>
  <c r="O344" i="33"/>
  <c r="O345" i="33"/>
  <c r="O346" i="33"/>
  <c r="O347" i="33"/>
  <c r="O348" i="33"/>
  <c r="O349" i="33"/>
  <c r="O350" i="33"/>
  <c r="O351" i="33"/>
  <c r="O352" i="33"/>
  <c r="O353" i="33"/>
  <c r="O354" i="33"/>
  <c r="O355" i="33"/>
  <c r="O356" i="33"/>
  <c r="O357" i="33"/>
  <c r="O358" i="33"/>
  <c r="O359" i="33"/>
  <c r="O360" i="33"/>
  <c r="O361" i="33"/>
  <c r="O362" i="33"/>
  <c r="O363" i="33"/>
  <c r="O364" i="33"/>
  <c r="O365" i="33"/>
  <c r="O366" i="33"/>
  <c r="O367" i="33"/>
  <c r="O368" i="33"/>
  <c r="O369" i="33"/>
  <c r="O370" i="33"/>
  <c r="O371" i="33"/>
  <c r="O372" i="33"/>
  <c r="O373" i="33"/>
  <c r="O374" i="33"/>
  <c r="O375" i="33"/>
  <c r="O376" i="33"/>
  <c r="O377" i="33"/>
  <c r="O378" i="33"/>
  <c r="O379" i="33"/>
  <c r="O380" i="33"/>
  <c r="O381" i="33"/>
  <c r="O382" i="33"/>
  <c r="O383" i="33"/>
  <c r="O384" i="33"/>
  <c r="O385" i="33"/>
  <c r="O386" i="33"/>
  <c r="O387" i="33"/>
  <c r="O388" i="33"/>
  <c r="O389" i="33"/>
  <c r="O390" i="33"/>
  <c r="O391" i="33"/>
  <c r="O392" i="33"/>
  <c r="O393" i="33"/>
  <c r="O394" i="33"/>
  <c r="O395" i="33"/>
  <c r="O396" i="33"/>
  <c r="O397" i="33"/>
  <c r="O398" i="33"/>
  <c r="O399" i="33"/>
  <c r="O400" i="33"/>
  <c r="O401" i="33"/>
  <c r="O402" i="33"/>
  <c r="O403" i="33"/>
  <c r="O404" i="33"/>
  <c r="O405" i="33"/>
  <c r="O406" i="33"/>
  <c r="O407" i="33"/>
  <c r="O408" i="33"/>
  <c r="O409" i="33"/>
  <c r="O410" i="33"/>
  <c r="O411" i="33"/>
  <c r="O412" i="33"/>
  <c r="O413" i="33"/>
  <c r="O414" i="33"/>
  <c r="O415" i="33"/>
  <c r="O416" i="33"/>
  <c r="O417" i="33"/>
  <c r="O418" i="33"/>
  <c r="O419" i="33"/>
  <c r="O420" i="33"/>
  <c r="O421" i="33"/>
  <c r="O422" i="33"/>
  <c r="O423" i="33"/>
  <c r="O424" i="33"/>
  <c r="O425" i="33"/>
  <c r="O426" i="33"/>
  <c r="O427" i="33"/>
  <c r="O428" i="33"/>
  <c r="O429" i="33"/>
  <c r="O430" i="33"/>
  <c r="O431" i="33"/>
  <c r="O432" i="33"/>
  <c r="O433" i="33"/>
  <c r="O434" i="33"/>
  <c r="O435" i="33"/>
  <c r="O436" i="33"/>
  <c r="O437" i="33"/>
  <c r="O438" i="33"/>
  <c r="O439" i="33"/>
  <c r="O440" i="33"/>
  <c r="O441" i="33"/>
  <c r="O442" i="33"/>
  <c r="O443" i="33"/>
  <c r="O444" i="33"/>
  <c r="O445" i="33"/>
  <c r="O446" i="33"/>
  <c r="O447" i="33"/>
  <c r="O448" i="33"/>
  <c r="O449" i="33"/>
  <c r="O450" i="33"/>
  <c r="O451" i="33"/>
  <c r="O452" i="33"/>
  <c r="O453" i="33"/>
  <c r="O454" i="33"/>
  <c r="O455" i="33"/>
  <c r="O456" i="33"/>
  <c r="O457" i="33"/>
  <c r="O458" i="33"/>
  <c r="O459" i="33"/>
  <c r="O460" i="33"/>
  <c r="O461" i="33"/>
  <c r="O462" i="33"/>
  <c r="O463" i="33"/>
  <c r="O464" i="33"/>
  <c r="O465" i="33"/>
  <c r="O466" i="33"/>
  <c r="O467" i="33"/>
  <c r="O468" i="33"/>
  <c r="O469" i="33"/>
  <c r="O470" i="33"/>
  <c r="O471" i="33"/>
  <c r="O472" i="33"/>
  <c r="O473" i="33"/>
  <c r="O474" i="33"/>
  <c r="O475" i="33"/>
  <c r="O476" i="33"/>
  <c r="O477" i="33"/>
  <c r="O478" i="33"/>
  <c r="O479" i="33"/>
  <c r="O480" i="33"/>
  <c r="O481" i="33"/>
  <c r="O482" i="33"/>
  <c r="O483" i="33"/>
  <c r="O484" i="33"/>
  <c r="O485" i="33"/>
  <c r="O486" i="33"/>
  <c r="O487" i="33"/>
  <c r="O488" i="33"/>
  <c r="O489" i="33"/>
  <c r="O490" i="33"/>
  <c r="O491" i="33"/>
  <c r="O492" i="33"/>
  <c r="O493" i="33"/>
  <c r="O494" i="33"/>
  <c r="O495" i="33"/>
  <c r="O496" i="33"/>
  <c r="O497" i="33"/>
  <c r="O498" i="33"/>
  <c r="O499" i="33"/>
  <c r="O500" i="33"/>
  <c r="O501" i="33"/>
  <c r="O502" i="33"/>
  <c r="O503" i="33"/>
  <c r="O504" i="33"/>
  <c r="O505" i="33"/>
  <c r="O506" i="33"/>
  <c r="O507" i="33"/>
  <c r="O508" i="33"/>
  <c r="O509" i="33"/>
  <c r="O510" i="33"/>
  <c r="O511" i="33"/>
  <c r="O512" i="33"/>
  <c r="O513" i="33"/>
  <c r="O514" i="33"/>
  <c r="O515" i="33"/>
  <c r="O516" i="33"/>
  <c r="O517" i="33"/>
  <c r="O518" i="33"/>
  <c r="O519" i="33"/>
  <c r="O520" i="33"/>
  <c r="O521" i="33"/>
  <c r="O522" i="33"/>
  <c r="O523" i="33"/>
  <c r="O524" i="33"/>
  <c r="O525" i="33"/>
  <c r="O526" i="33"/>
  <c r="O527" i="33"/>
  <c r="O528" i="33"/>
  <c r="O529" i="33"/>
  <c r="O530" i="33"/>
  <c r="O531" i="33"/>
  <c r="O532" i="33"/>
  <c r="O533" i="33"/>
  <c r="O534" i="33"/>
  <c r="O535" i="33"/>
  <c r="O536" i="33"/>
  <c r="O537" i="33"/>
  <c r="O538" i="33"/>
  <c r="O539" i="33"/>
  <c r="O540" i="33"/>
  <c r="O541" i="33"/>
  <c r="O542" i="33"/>
  <c r="O543" i="33"/>
  <c r="O544" i="33"/>
  <c r="O545" i="33"/>
  <c r="O546" i="33"/>
  <c r="O547" i="33"/>
  <c r="O548" i="33"/>
  <c r="O549" i="33"/>
  <c r="O550" i="33"/>
  <c r="O551" i="33"/>
  <c r="O552" i="33"/>
  <c r="O553" i="33"/>
  <c r="O554" i="33"/>
  <c r="O555" i="33"/>
  <c r="O556" i="33"/>
  <c r="O557" i="33"/>
  <c r="O558" i="33"/>
  <c r="O559" i="33"/>
  <c r="O560" i="33"/>
  <c r="O561" i="33"/>
  <c r="O562" i="33"/>
  <c r="O563" i="33"/>
  <c r="O564" i="33"/>
  <c r="O565" i="33"/>
  <c r="O566" i="33"/>
  <c r="O567" i="33"/>
  <c r="O568" i="33"/>
  <c r="O569" i="33"/>
  <c r="O570" i="33"/>
  <c r="O571" i="33"/>
  <c r="O572" i="33"/>
  <c r="O573" i="33"/>
  <c r="O574" i="33"/>
  <c r="O575" i="33"/>
  <c r="O576" i="33"/>
  <c r="O577" i="33"/>
  <c r="O578" i="33"/>
  <c r="O579" i="33"/>
  <c r="O580" i="33"/>
  <c r="O581" i="33"/>
  <c r="O582" i="33"/>
  <c r="O583" i="33"/>
  <c r="O584" i="33"/>
  <c r="O585" i="33"/>
  <c r="O586" i="33"/>
  <c r="O587" i="33"/>
  <c r="O588" i="33"/>
  <c r="O589" i="33"/>
  <c r="O590" i="33"/>
  <c r="O591" i="33"/>
  <c r="O592" i="33"/>
  <c r="O593" i="33"/>
  <c r="O594" i="33"/>
  <c r="O595" i="33"/>
  <c r="O596" i="33"/>
  <c r="O597" i="33"/>
  <c r="O598" i="33"/>
  <c r="O599" i="33"/>
  <c r="O600" i="33"/>
  <c r="O601" i="33"/>
  <c r="O602" i="33"/>
  <c r="O603" i="33"/>
  <c r="O604" i="33"/>
  <c r="O605" i="33"/>
  <c r="O606" i="33"/>
  <c r="O607" i="33"/>
  <c r="O608" i="33"/>
  <c r="O609" i="33"/>
  <c r="O610" i="33"/>
  <c r="O611" i="33"/>
  <c r="O612" i="33"/>
  <c r="O613" i="33"/>
  <c r="O614" i="33"/>
  <c r="O615" i="33"/>
  <c r="O616" i="33"/>
  <c r="O617" i="33"/>
  <c r="O618" i="33"/>
  <c r="O619" i="33"/>
  <c r="O620" i="33"/>
  <c r="O621" i="33"/>
  <c r="O622" i="33"/>
  <c r="O623" i="33"/>
  <c r="O624" i="33"/>
  <c r="O625" i="33"/>
  <c r="O626" i="33"/>
  <c r="O627" i="33"/>
  <c r="O628" i="33"/>
  <c r="O629" i="33"/>
  <c r="O630" i="33"/>
  <c r="O631" i="33"/>
  <c r="O632" i="33"/>
  <c r="O633" i="33"/>
  <c r="O634" i="33"/>
  <c r="O635" i="33"/>
  <c r="O636" i="33"/>
  <c r="O637" i="33"/>
  <c r="O638" i="33"/>
  <c r="O639" i="33"/>
  <c r="O640" i="33"/>
  <c r="O641" i="33"/>
  <c r="O642" i="33"/>
  <c r="O643" i="33"/>
  <c r="O644" i="33"/>
  <c r="O645" i="33"/>
  <c r="O646" i="33"/>
  <c r="O647" i="33"/>
  <c r="O648" i="33"/>
  <c r="O649" i="33"/>
  <c r="O650" i="33"/>
  <c r="O651" i="33"/>
  <c r="O652" i="33"/>
  <c r="O653" i="33"/>
  <c r="O654" i="33"/>
  <c r="O655" i="33"/>
  <c r="O656" i="33"/>
  <c r="O657" i="33"/>
  <c r="O658" i="33"/>
  <c r="O659" i="33"/>
  <c r="O660" i="33"/>
  <c r="O661" i="33"/>
  <c r="O662" i="33"/>
  <c r="O663" i="33"/>
  <c r="O664" i="33"/>
  <c r="O665" i="33"/>
  <c r="O666" i="33"/>
  <c r="O667" i="33"/>
  <c r="O668" i="33"/>
  <c r="O669" i="33"/>
  <c r="O670" i="33"/>
  <c r="O671" i="33"/>
  <c r="O672" i="33"/>
  <c r="O673" i="33"/>
  <c r="O674" i="33"/>
  <c r="O675" i="33"/>
  <c r="O676" i="33"/>
  <c r="O677" i="33"/>
  <c r="O678" i="33"/>
  <c r="O679" i="33"/>
  <c r="O680" i="33"/>
  <c r="O681" i="33"/>
  <c r="O682" i="33"/>
  <c r="O683" i="33"/>
  <c r="O684" i="33"/>
  <c r="O685" i="33"/>
  <c r="O686" i="33"/>
  <c r="O687" i="33"/>
  <c r="O688" i="33"/>
  <c r="O689" i="33"/>
  <c r="O690" i="33"/>
  <c r="O691" i="33"/>
  <c r="O692" i="33"/>
  <c r="O693" i="33"/>
  <c r="O694" i="33"/>
  <c r="O695" i="33"/>
  <c r="O696" i="33"/>
  <c r="O697" i="33"/>
  <c r="O698" i="33"/>
  <c r="O699" i="33"/>
  <c r="O700" i="33"/>
  <c r="O701" i="33"/>
  <c r="N2" i="33"/>
  <c r="N3" i="33"/>
  <c r="N4" i="33"/>
  <c r="N5" i="33"/>
  <c r="N6" i="33"/>
  <c r="N7" i="33"/>
  <c r="N8" i="33"/>
  <c r="N9" i="33"/>
  <c r="N10" i="33"/>
  <c r="N11" i="33"/>
  <c r="N12" i="33"/>
  <c r="N13" i="33"/>
  <c r="N14" i="33"/>
  <c r="N15" i="33"/>
  <c r="N16" i="33"/>
  <c r="N17" i="33"/>
  <c r="N18" i="33"/>
  <c r="N19" i="33"/>
  <c r="N20" i="33"/>
  <c r="N21" i="33"/>
  <c r="N22" i="33"/>
  <c r="N23" i="33"/>
  <c r="N24" i="33"/>
  <c r="N25" i="33"/>
  <c r="N26" i="33"/>
  <c r="N27" i="33"/>
  <c r="N28" i="33"/>
  <c r="N29" i="33"/>
  <c r="N30" i="33"/>
  <c r="N31" i="33"/>
  <c r="N32" i="33"/>
  <c r="N33" i="33"/>
  <c r="N34" i="33"/>
  <c r="N35" i="33"/>
  <c r="N36" i="33"/>
  <c r="N37" i="33"/>
  <c r="N38" i="33"/>
  <c r="N39" i="33"/>
  <c r="N40" i="33"/>
  <c r="N41" i="33"/>
  <c r="N42" i="33"/>
  <c r="N43" i="33"/>
  <c r="N44" i="33"/>
  <c r="N45" i="33"/>
  <c r="N46" i="33"/>
  <c r="N47" i="33"/>
  <c r="N48" i="33"/>
  <c r="N49" i="33"/>
  <c r="N50" i="33"/>
  <c r="N51" i="33"/>
  <c r="N52" i="33"/>
  <c r="N53" i="33"/>
  <c r="N54" i="33"/>
  <c r="N55" i="33"/>
  <c r="N56" i="33"/>
  <c r="N57" i="33"/>
  <c r="N58" i="33"/>
  <c r="N59" i="33"/>
  <c r="N60" i="33"/>
  <c r="N61" i="33"/>
  <c r="N62" i="33"/>
  <c r="N63" i="33"/>
  <c r="N64" i="33"/>
  <c r="N65" i="33"/>
  <c r="N66" i="33"/>
  <c r="N67" i="33"/>
  <c r="N68" i="33"/>
  <c r="N69" i="33"/>
  <c r="N70" i="33"/>
  <c r="N71" i="33"/>
  <c r="N72" i="33"/>
  <c r="N73" i="33"/>
  <c r="N74" i="33"/>
  <c r="N75" i="33"/>
  <c r="N76" i="33"/>
  <c r="N77" i="33"/>
  <c r="N78" i="33"/>
  <c r="N79" i="33"/>
  <c r="N80" i="33"/>
  <c r="N81" i="33"/>
  <c r="N82" i="33"/>
  <c r="N83" i="33"/>
  <c r="N84" i="33"/>
  <c r="N85" i="33"/>
  <c r="N86" i="33"/>
  <c r="N87" i="33"/>
  <c r="N88" i="33"/>
  <c r="N89" i="33"/>
  <c r="N90" i="33"/>
  <c r="N91" i="33"/>
  <c r="N92" i="33"/>
  <c r="N93" i="33"/>
  <c r="N94" i="33"/>
  <c r="N95" i="33"/>
  <c r="N96" i="33"/>
  <c r="N97" i="33"/>
  <c r="N98" i="33"/>
  <c r="N99" i="33"/>
  <c r="N100" i="33"/>
  <c r="N101" i="33"/>
  <c r="N102" i="33"/>
  <c r="N103" i="33"/>
  <c r="N104" i="33"/>
  <c r="N105" i="33"/>
  <c r="N106" i="33"/>
  <c r="N107" i="33"/>
  <c r="N108" i="33"/>
  <c r="N109" i="33"/>
  <c r="N110" i="33"/>
  <c r="N111" i="33"/>
  <c r="N112" i="33"/>
  <c r="N113" i="33"/>
  <c r="N114" i="33"/>
  <c r="N115" i="33"/>
  <c r="N116" i="33"/>
  <c r="N117" i="33"/>
  <c r="N118" i="33"/>
  <c r="N119" i="33"/>
  <c r="N120" i="33"/>
  <c r="N121" i="33"/>
  <c r="N122" i="33"/>
  <c r="N123" i="33"/>
  <c r="N124" i="33"/>
  <c r="N125" i="33"/>
  <c r="N126" i="33"/>
  <c r="N127" i="33"/>
  <c r="N128" i="33"/>
  <c r="N129" i="33"/>
  <c r="N130" i="33"/>
  <c r="N131" i="33"/>
  <c r="N132" i="33"/>
  <c r="N133" i="33"/>
  <c r="N134" i="33"/>
  <c r="N135" i="33"/>
  <c r="N136" i="33"/>
  <c r="N137" i="33"/>
  <c r="N138" i="33"/>
  <c r="N139" i="33"/>
  <c r="N140" i="33"/>
  <c r="N141" i="33"/>
  <c r="N142" i="33"/>
  <c r="N143" i="33"/>
  <c r="N144" i="33"/>
  <c r="N145" i="33"/>
  <c r="N146" i="33"/>
  <c r="N147" i="33"/>
  <c r="N148" i="33"/>
  <c r="N149" i="33"/>
  <c r="N150" i="33"/>
  <c r="N151" i="33"/>
  <c r="N152" i="33"/>
  <c r="N153" i="33"/>
  <c r="N154" i="33"/>
  <c r="N155" i="33"/>
  <c r="N156" i="33"/>
  <c r="N157" i="33"/>
  <c r="N158" i="33"/>
  <c r="N159" i="33"/>
  <c r="N160" i="33"/>
  <c r="N161" i="33"/>
  <c r="N162" i="33"/>
  <c r="N163" i="33"/>
  <c r="N164" i="33"/>
  <c r="N165" i="33"/>
  <c r="N166" i="33"/>
  <c r="N167" i="33"/>
  <c r="N168" i="33"/>
  <c r="N169" i="33"/>
  <c r="N170" i="33"/>
  <c r="N171" i="33"/>
  <c r="N172" i="33"/>
  <c r="N173" i="33"/>
  <c r="N174" i="33"/>
  <c r="N175" i="33"/>
  <c r="N176" i="33"/>
  <c r="N177" i="33"/>
  <c r="N178" i="33"/>
  <c r="N179" i="33"/>
  <c r="N180" i="33"/>
  <c r="N181" i="33"/>
  <c r="N182" i="33"/>
  <c r="N183" i="33"/>
  <c r="N184" i="33"/>
  <c r="N185" i="33"/>
  <c r="N186" i="33"/>
  <c r="N187" i="33"/>
  <c r="N188" i="33"/>
  <c r="N189" i="33"/>
  <c r="N190" i="33"/>
  <c r="N191" i="33"/>
  <c r="N192" i="33"/>
  <c r="N193" i="33"/>
  <c r="N194" i="33"/>
  <c r="N195" i="33"/>
  <c r="N196" i="33"/>
  <c r="N197" i="33"/>
  <c r="N198" i="33"/>
  <c r="N199" i="33"/>
  <c r="N200" i="33"/>
  <c r="N201" i="33"/>
  <c r="N202" i="33"/>
  <c r="N203" i="33"/>
  <c r="N204" i="33"/>
  <c r="N205" i="33"/>
  <c r="N206" i="33"/>
  <c r="N207" i="33"/>
  <c r="N208" i="33"/>
  <c r="N209" i="33"/>
  <c r="N210" i="33"/>
  <c r="N211" i="33"/>
  <c r="N212" i="33"/>
  <c r="N213" i="33"/>
  <c r="N214" i="33"/>
  <c r="N215" i="33"/>
  <c r="N216" i="33"/>
  <c r="N217" i="33"/>
  <c r="N218" i="33"/>
  <c r="N219" i="33"/>
  <c r="N220" i="33"/>
  <c r="N221" i="33"/>
  <c r="N222" i="33"/>
  <c r="N223" i="33"/>
  <c r="N224" i="33"/>
  <c r="N225" i="33"/>
  <c r="N226" i="33"/>
  <c r="N227" i="33"/>
  <c r="N228" i="33"/>
  <c r="N229" i="33"/>
  <c r="N230" i="33"/>
  <c r="N231" i="33"/>
  <c r="N232" i="33"/>
  <c r="N233" i="33"/>
  <c r="N234" i="33"/>
  <c r="N235" i="33"/>
  <c r="N236" i="33"/>
  <c r="N237" i="33"/>
  <c r="N238" i="33"/>
  <c r="N239" i="33"/>
  <c r="N240" i="33"/>
  <c r="N241" i="33"/>
  <c r="N242" i="33"/>
  <c r="N243" i="33"/>
  <c r="N244" i="33"/>
  <c r="N245" i="33"/>
  <c r="N246" i="33"/>
  <c r="N247" i="33"/>
  <c r="N248" i="33"/>
  <c r="N249" i="33"/>
  <c r="N250" i="33"/>
  <c r="N251" i="33"/>
  <c r="N252" i="33"/>
  <c r="N253" i="33"/>
  <c r="N254" i="33"/>
  <c r="N255" i="33"/>
  <c r="N256" i="33"/>
  <c r="N257" i="33"/>
  <c r="N258" i="33"/>
  <c r="N259" i="33"/>
  <c r="N260" i="33"/>
  <c r="N261" i="33"/>
  <c r="N262" i="33"/>
  <c r="N263" i="33"/>
  <c r="N264" i="33"/>
  <c r="N265" i="33"/>
  <c r="N266" i="33"/>
  <c r="N267" i="33"/>
  <c r="N268" i="33"/>
  <c r="N269" i="33"/>
  <c r="N270" i="33"/>
  <c r="N271" i="33"/>
  <c r="N272" i="33"/>
  <c r="N273" i="33"/>
  <c r="N274" i="33"/>
  <c r="N275" i="33"/>
  <c r="N276" i="33"/>
  <c r="N277" i="33"/>
  <c r="N278" i="33"/>
  <c r="N279" i="33"/>
  <c r="N280" i="33"/>
  <c r="N281" i="33"/>
  <c r="N282" i="33"/>
  <c r="N283" i="33"/>
  <c r="N284" i="33"/>
  <c r="N285" i="33"/>
  <c r="N286" i="33"/>
  <c r="N287" i="33"/>
  <c r="N288" i="33"/>
  <c r="N289" i="33"/>
  <c r="N290" i="33"/>
  <c r="N291" i="33"/>
  <c r="N292" i="33"/>
  <c r="N293" i="33"/>
  <c r="N294" i="33"/>
  <c r="N295" i="33"/>
  <c r="N296" i="33"/>
  <c r="N297" i="33"/>
  <c r="N298" i="33"/>
  <c r="N299" i="33"/>
  <c r="N300" i="33"/>
  <c r="N301" i="33"/>
  <c r="N302" i="33"/>
  <c r="N303" i="33"/>
  <c r="N304" i="33"/>
  <c r="N305" i="33"/>
  <c r="N306" i="33"/>
  <c r="N307" i="33"/>
  <c r="N308" i="33"/>
  <c r="N309" i="33"/>
  <c r="N310" i="33"/>
  <c r="N311" i="33"/>
  <c r="N312" i="33"/>
  <c r="N313" i="33"/>
  <c r="N314" i="33"/>
  <c r="N315" i="33"/>
  <c r="N316" i="33"/>
  <c r="N317" i="33"/>
  <c r="N318" i="33"/>
  <c r="N319" i="33"/>
  <c r="N320" i="33"/>
  <c r="N321" i="33"/>
  <c r="N322" i="33"/>
  <c r="N323" i="33"/>
  <c r="N324" i="33"/>
  <c r="N325" i="33"/>
  <c r="N326" i="33"/>
  <c r="N327" i="33"/>
  <c r="N328" i="33"/>
  <c r="N329" i="33"/>
  <c r="N330" i="33"/>
  <c r="N331" i="33"/>
  <c r="N332" i="33"/>
  <c r="N333" i="33"/>
  <c r="N334" i="33"/>
  <c r="N335" i="33"/>
  <c r="N336" i="33"/>
  <c r="N337" i="33"/>
  <c r="N338" i="33"/>
  <c r="N339" i="33"/>
  <c r="N340" i="33"/>
  <c r="N341" i="33"/>
  <c r="N342" i="33"/>
  <c r="N343" i="33"/>
  <c r="N344" i="33"/>
  <c r="N345" i="33"/>
  <c r="N346" i="33"/>
  <c r="N347" i="33"/>
  <c r="N348" i="33"/>
  <c r="N349" i="33"/>
  <c r="N350" i="33"/>
  <c r="N351" i="33"/>
  <c r="N352" i="33"/>
  <c r="N353" i="33"/>
  <c r="N354" i="33"/>
  <c r="N355" i="33"/>
  <c r="N356" i="33"/>
  <c r="N357" i="33"/>
  <c r="N358" i="33"/>
  <c r="N359" i="33"/>
  <c r="N360" i="33"/>
  <c r="N361" i="33"/>
  <c r="N362" i="33"/>
  <c r="N363" i="33"/>
  <c r="N364" i="33"/>
  <c r="N365" i="33"/>
  <c r="N366" i="33"/>
  <c r="N367" i="33"/>
  <c r="N368" i="33"/>
  <c r="N369" i="33"/>
  <c r="N370" i="33"/>
  <c r="N371" i="33"/>
  <c r="N372" i="33"/>
  <c r="N373" i="33"/>
  <c r="N374" i="33"/>
  <c r="N375" i="33"/>
  <c r="N376" i="33"/>
  <c r="N377" i="33"/>
  <c r="N378" i="33"/>
  <c r="N379" i="33"/>
  <c r="N380" i="33"/>
  <c r="N381" i="33"/>
  <c r="N382" i="33"/>
  <c r="N383" i="33"/>
  <c r="N384" i="33"/>
  <c r="N385" i="33"/>
  <c r="N386" i="33"/>
  <c r="N387" i="33"/>
  <c r="N388" i="33"/>
  <c r="N389" i="33"/>
  <c r="N390" i="33"/>
  <c r="N391" i="33"/>
  <c r="N392" i="33"/>
  <c r="N393" i="33"/>
  <c r="N394" i="33"/>
  <c r="N395" i="33"/>
  <c r="N396" i="33"/>
  <c r="N397" i="33"/>
  <c r="N398" i="33"/>
  <c r="N399" i="33"/>
  <c r="N400" i="33"/>
  <c r="N401" i="33"/>
  <c r="N402" i="33"/>
  <c r="N403" i="33"/>
  <c r="N404" i="33"/>
  <c r="N405" i="33"/>
  <c r="N406" i="33"/>
  <c r="N407" i="33"/>
  <c r="N408" i="33"/>
  <c r="N409" i="33"/>
  <c r="N410" i="33"/>
  <c r="N411" i="33"/>
  <c r="N412" i="33"/>
  <c r="N413" i="33"/>
  <c r="N414" i="33"/>
  <c r="N415" i="33"/>
  <c r="N416" i="33"/>
  <c r="N417" i="33"/>
  <c r="N418" i="33"/>
  <c r="N419" i="33"/>
  <c r="N420" i="33"/>
  <c r="N421" i="33"/>
  <c r="N422" i="33"/>
  <c r="N423" i="33"/>
  <c r="N424" i="33"/>
  <c r="N425" i="33"/>
  <c r="N426" i="33"/>
  <c r="N427" i="33"/>
  <c r="N428" i="33"/>
  <c r="N429" i="33"/>
  <c r="N430" i="33"/>
  <c r="N431" i="33"/>
  <c r="N432" i="33"/>
  <c r="N433" i="33"/>
  <c r="N434" i="33"/>
  <c r="N435" i="33"/>
  <c r="N436" i="33"/>
  <c r="N437" i="33"/>
  <c r="N438" i="33"/>
  <c r="N439" i="33"/>
  <c r="N440" i="33"/>
  <c r="N441" i="33"/>
  <c r="N442" i="33"/>
  <c r="N443" i="33"/>
  <c r="N444" i="33"/>
  <c r="N445" i="33"/>
  <c r="N446" i="33"/>
  <c r="N447" i="33"/>
  <c r="N448" i="33"/>
  <c r="N449" i="33"/>
  <c r="N450" i="33"/>
  <c r="N451" i="33"/>
  <c r="N452" i="33"/>
  <c r="N453" i="33"/>
  <c r="N454" i="33"/>
  <c r="N455" i="33"/>
  <c r="N456" i="33"/>
  <c r="N457" i="33"/>
  <c r="N458" i="33"/>
  <c r="N459" i="33"/>
  <c r="N460" i="33"/>
  <c r="N461" i="33"/>
  <c r="N462" i="33"/>
  <c r="N463" i="33"/>
  <c r="N464" i="33"/>
  <c r="N465" i="33"/>
  <c r="N466" i="33"/>
  <c r="N467" i="33"/>
  <c r="N468" i="33"/>
  <c r="N469" i="33"/>
  <c r="N470" i="33"/>
  <c r="N471" i="33"/>
  <c r="N472" i="33"/>
  <c r="N473" i="33"/>
  <c r="N474" i="33"/>
  <c r="N475" i="33"/>
  <c r="N476" i="33"/>
  <c r="N477" i="33"/>
  <c r="N478" i="33"/>
  <c r="N479" i="33"/>
  <c r="N480" i="33"/>
  <c r="N481" i="33"/>
  <c r="N482" i="33"/>
  <c r="N483" i="33"/>
  <c r="N484" i="33"/>
  <c r="N485" i="33"/>
  <c r="N486" i="33"/>
  <c r="N487" i="33"/>
  <c r="N488" i="33"/>
  <c r="N489" i="33"/>
  <c r="N490" i="33"/>
  <c r="N491" i="33"/>
  <c r="N492" i="33"/>
  <c r="N493" i="33"/>
  <c r="N494" i="33"/>
  <c r="N495" i="33"/>
  <c r="N496" i="33"/>
  <c r="N497" i="33"/>
  <c r="N498" i="33"/>
  <c r="N499" i="33"/>
  <c r="N500" i="33"/>
  <c r="N501" i="33"/>
  <c r="N502" i="33"/>
  <c r="N503" i="33"/>
  <c r="N504" i="33"/>
  <c r="N505" i="33"/>
  <c r="N506" i="33"/>
  <c r="N507" i="33"/>
  <c r="N508" i="33"/>
  <c r="N509" i="33"/>
  <c r="N510" i="33"/>
  <c r="N511" i="33"/>
  <c r="N512" i="33"/>
  <c r="N513" i="33"/>
  <c r="N514" i="33"/>
  <c r="N515" i="33"/>
  <c r="N516" i="33"/>
  <c r="N517" i="33"/>
  <c r="N518" i="33"/>
  <c r="N519" i="33"/>
  <c r="N520" i="33"/>
  <c r="N521" i="33"/>
  <c r="N522" i="33"/>
  <c r="N523" i="33"/>
  <c r="N524" i="33"/>
  <c r="N525" i="33"/>
  <c r="N526" i="33"/>
  <c r="N527" i="33"/>
  <c r="N528" i="33"/>
  <c r="N529" i="33"/>
  <c r="N530" i="33"/>
  <c r="N531" i="33"/>
  <c r="N532" i="33"/>
  <c r="N533" i="33"/>
  <c r="N534" i="33"/>
  <c r="N535" i="33"/>
  <c r="N536" i="33"/>
  <c r="N537" i="33"/>
  <c r="N538" i="33"/>
  <c r="N539" i="33"/>
  <c r="N540" i="33"/>
  <c r="N541" i="33"/>
  <c r="N542" i="33"/>
  <c r="N543" i="33"/>
  <c r="N544" i="33"/>
  <c r="N545" i="33"/>
  <c r="N546" i="33"/>
  <c r="N547" i="33"/>
  <c r="N548" i="33"/>
  <c r="N549" i="33"/>
  <c r="N550" i="33"/>
  <c r="N551" i="33"/>
  <c r="N552" i="33"/>
  <c r="N553" i="33"/>
  <c r="N554" i="33"/>
  <c r="N555" i="33"/>
  <c r="N556" i="33"/>
  <c r="N557" i="33"/>
  <c r="N558" i="33"/>
  <c r="N559" i="33"/>
  <c r="N560" i="33"/>
  <c r="N561" i="33"/>
  <c r="N562" i="33"/>
  <c r="N563" i="33"/>
  <c r="N564" i="33"/>
  <c r="N565" i="33"/>
  <c r="N566" i="33"/>
  <c r="N567" i="33"/>
  <c r="N568" i="33"/>
  <c r="N569" i="33"/>
  <c r="N570" i="33"/>
  <c r="N571" i="33"/>
  <c r="N572" i="33"/>
  <c r="N573" i="33"/>
  <c r="N574" i="33"/>
  <c r="N575" i="33"/>
  <c r="N576" i="33"/>
  <c r="N577" i="33"/>
  <c r="N578" i="33"/>
  <c r="N579" i="33"/>
  <c r="N580" i="33"/>
  <c r="N581" i="33"/>
  <c r="N582" i="33"/>
  <c r="N583" i="33"/>
  <c r="N584" i="33"/>
  <c r="N585" i="33"/>
  <c r="N586" i="33"/>
  <c r="N587" i="33"/>
  <c r="N588" i="33"/>
  <c r="N589" i="33"/>
  <c r="N590" i="33"/>
  <c r="N591" i="33"/>
  <c r="N592" i="33"/>
  <c r="N593" i="33"/>
  <c r="N594" i="33"/>
  <c r="N595" i="33"/>
  <c r="N596" i="33"/>
  <c r="N597" i="33"/>
  <c r="N598" i="33"/>
  <c r="N599" i="33"/>
  <c r="N600" i="33"/>
  <c r="N601" i="33"/>
  <c r="N602" i="33"/>
  <c r="N603" i="33"/>
  <c r="N604" i="33"/>
  <c r="N605" i="33"/>
  <c r="N606" i="33"/>
  <c r="N607" i="33"/>
  <c r="N608" i="33"/>
  <c r="N609" i="33"/>
  <c r="N610" i="33"/>
  <c r="N611" i="33"/>
  <c r="N612" i="33"/>
  <c r="N613" i="33"/>
  <c r="N614" i="33"/>
  <c r="N615" i="33"/>
  <c r="N616" i="33"/>
  <c r="N617" i="33"/>
  <c r="N618" i="33"/>
  <c r="N619" i="33"/>
  <c r="N620" i="33"/>
  <c r="N621" i="33"/>
  <c r="N622" i="33"/>
  <c r="N623" i="33"/>
  <c r="N624" i="33"/>
  <c r="N625" i="33"/>
  <c r="N626" i="33"/>
  <c r="N627" i="33"/>
  <c r="N628" i="33"/>
  <c r="N629" i="33"/>
  <c r="N630" i="33"/>
  <c r="N631" i="33"/>
  <c r="N632" i="33"/>
  <c r="N633" i="33"/>
  <c r="N634" i="33"/>
  <c r="N635" i="33"/>
  <c r="N636" i="33"/>
  <c r="N637" i="33"/>
  <c r="N638" i="33"/>
  <c r="N639" i="33"/>
  <c r="N640" i="33"/>
  <c r="N641" i="33"/>
  <c r="N642" i="33"/>
  <c r="N643" i="33"/>
  <c r="N644" i="33"/>
  <c r="N645" i="33"/>
  <c r="N646" i="33"/>
  <c r="N647" i="33"/>
  <c r="N648" i="33"/>
  <c r="N649" i="33"/>
  <c r="N650" i="33"/>
  <c r="N651" i="33"/>
  <c r="N652" i="33"/>
  <c r="N653" i="33"/>
  <c r="N654" i="33"/>
  <c r="N655" i="33"/>
  <c r="N656" i="33"/>
  <c r="N657" i="33"/>
  <c r="N658" i="33"/>
  <c r="N659" i="33"/>
  <c r="N660" i="33"/>
  <c r="N661" i="33"/>
  <c r="N662" i="33"/>
  <c r="N663" i="33"/>
  <c r="N664" i="33"/>
  <c r="N665" i="33"/>
  <c r="N666" i="33"/>
  <c r="N667" i="33"/>
  <c r="N668" i="33"/>
  <c r="N669" i="33"/>
  <c r="N670" i="33"/>
  <c r="N671" i="33"/>
  <c r="N672" i="33"/>
  <c r="N673" i="33"/>
  <c r="N674" i="33"/>
  <c r="N675" i="33"/>
  <c r="N676" i="33"/>
  <c r="N677" i="33"/>
  <c r="N678" i="33"/>
  <c r="N679" i="33"/>
  <c r="N680" i="33"/>
  <c r="N681" i="33"/>
  <c r="N682" i="33"/>
  <c r="N683" i="33"/>
  <c r="N684" i="33"/>
  <c r="N685" i="33"/>
  <c r="N686" i="33"/>
  <c r="N687" i="33"/>
  <c r="N688" i="33"/>
  <c r="N689" i="33"/>
  <c r="N690" i="33"/>
  <c r="N691" i="33"/>
  <c r="N692" i="33"/>
  <c r="N693" i="33"/>
  <c r="N694" i="33"/>
  <c r="N695" i="33"/>
  <c r="N696" i="33"/>
  <c r="N697" i="33"/>
  <c r="N698" i="33"/>
  <c r="N699" i="33"/>
  <c r="N700" i="33"/>
  <c r="N701" i="33"/>
  <c r="M2" i="33"/>
  <c r="M3" i="33"/>
  <c r="M4" i="33"/>
  <c r="M5" i="33"/>
  <c r="M6" i="33"/>
  <c r="M7" i="33"/>
  <c r="M8" i="33"/>
  <c r="M9" i="33"/>
  <c r="M10" i="33"/>
  <c r="M11" i="33"/>
  <c r="M12" i="33"/>
  <c r="M13" i="33"/>
  <c r="M14" i="33"/>
  <c r="M15" i="33"/>
  <c r="M16" i="33"/>
  <c r="M17" i="33"/>
  <c r="M18" i="33"/>
  <c r="M19" i="33"/>
  <c r="M20" i="33"/>
  <c r="M21" i="33"/>
  <c r="M22" i="33"/>
  <c r="M23" i="33"/>
  <c r="M24" i="33"/>
  <c r="M25" i="33"/>
  <c r="M26" i="33"/>
  <c r="M27" i="33"/>
  <c r="M28" i="33"/>
  <c r="M29" i="33"/>
  <c r="M30" i="33"/>
  <c r="M31" i="33"/>
  <c r="M32" i="33"/>
  <c r="M33" i="33"/>
  <c r="M34" i="33"/>
  <c r="M35" i="33"/>
  <c r="M36" i="33"/>
  <c r="M37" i="33"/>
  <c r="M38" i="33"/>
  <c r="M39" i="33"/>
  <c r="M40" i="33"/>
  <c r="M41" i="33"/>
  <c r="M42" i="33"/>
  <c r="M43" i="33"/>
  <c r="M44" i="33"/>
  <c r="M45" i="33"/>
  <c r="M46" i="33"/>
  <c r="M47" i="33"/>
  <c r="M48" i="33"/>
  <c r="M49" i="33"/>
  <c r="M50" i="33"/>
  <c r="M51" i="33"/>
  <c r="M52" i="33"/>
  <c r="M53" i="33"/>
  <c r="M54" i="33"/>
  <c r="M55" i="33"/>
  <c r="M56" i="33"/>
  <c r="M57" i="33"/>
  <c r="M58" i="33"/>
  <c r="M59" i="33"/>
  <c r="M60" i="33"/>
  <c r="M61" i="33"/>
  <c r="M62" i="33"/>
  <c r="M63" i="33"/>
  <c r="M64" i="33"/>
  <c r="M65" i="33"/>
  <c r="M66" i="33"/>
  <c r="M67" i="33"/>
  <c r="M68" i="33"/>
  <c r="M69" i="33"/>
  <c r="M70" i="33"/>
  <c r="M71" i="33"/>
  <c r="M72" i="33"/>
  <c r="M73" i="33"/>
  <c r="M74" i="33"/>
  <c r="M75" i="33"/>
  <c r="M76" i="33"/>
  <c r="M77" i="33"/>
  <c r="M78" i="33"/>
  <c r="M79" i="33"/>
  <c r="M80" i="33"/>
  <c r="M81" i="33"/>
  <c r="M82" i="33"/>
  <c r="M83" i="33"/>
  <c r="M84" i="33"/>
  <c r="M85" i="33"/>
  <c r="M86" i="33"/>
  <c r="M87" i="33"/>
  <c r="M88" i="33"/>
  <c r="M89" i="33"/>
  <c r="M90" i="33"/>
  <c r="M91" i="33"/>
  <c r="M92" i="33"/>
  <c r="M93" i="33"/>
  <c r="M94" i="33"/>
  <c r="M95" i="33"/>
  <c r="M96" i="33"/>
  <c r="M97" i="33"/>
  <c r="M98" i="33"/>
  <c r="M99" i="33"/>
  <c r="M100" i="33"/>
  <c r="M101" i="33"/>
  <c r="M102" i="33"/>
  <c r="M103" i="33"/>
  <c r="M104" i="33"/>
  <c r="M105" i="33"/>
  <c r="M106" i="33"/>
  <c r="M107" i="33"/>
  <c r="M108" i="33"/>
  <c r="M109" i="33"/>
  <c r="M110" i="33"/>
  <c r="M111" i="33"/>
  <c r="M112" i="33"/>
  <c r="M113" i="33"/>
  <c r="M114" i="33"/>
  <c r="M115" i="33"/>
  <c r="M116" i="33"/>
  <c r="M117" i="33"/>
  <c r="M118" i="33"/>
  <c r="M119" i="33"/>
  <c r="M120" i="33"/>
  <c r="M121" i="33"/>
  <c r="M122" i="33"/>
  <c r="M123" i="33"/>
  <c r="M124" i="33"/>
  <c r="M125" i="33"/>
  <c r="M126" i="33"/>
  <c r="M127" i="33"/>
  <c r="M128" i="33"/>
  <c r="M129" i="33"/>
  <c r="M130" i="33"/>
  <c r="M131" i="33"/>
  <c r="M132" i="33"/>
  <c r="M133" i="33"/>
  <c r="M134" i="33"/>
  <c r="M135" i="33"/>
  <c r="M136" i="33"/>
  <c r="M137" i="33"/>
  <c r="M138" i="33"/>
  <c r="M139" i="33"/>
  <c r="M140" i="33"/>
  <c r="M141" i="33"/>
  <c r="M142" i="33"/>
  <c r="M143" i="33"/>
  <c r="M144" i="33"/>
  <c r="M145" i="33"/>
  <c r="M146" i="33"/>
  <c r="M147" i="33"/>
  <c r="M148" i="33"/>
  <c r="M149" i="33"/>
  <c r="M150" i="33"/>
  <c r="M151" i="33"/>
  <c r="M152" i="33"/>
  <c r="M153" i="33"/>
  <c r="M154" i="33"/>
  <c r="M155" i="33"/>
  <c r="M156" i="33"/>
  <c r="M157" i="33"/>
  <c r="M158" i="33"/>
  <c r="M159" i="33"/>
  <c r="M160" i="33"/>
  <c r="M161" i="33"/>
  <c r="M162" i="33"/>
  <c r="M163" i="33"/>
  <c r="M164" i="33"/>
  <c r="M165" i="33"/>
  <c r="M166" i="33"/>
  <c r="M167" i="33"/>
  <c r="M168" i="33"/>
  <c r="M169" i="33"/>
  <c r="M170" i="33"/>
  <c r="M171" i="33"/>
  <c r="M172" i="33"/>
  <c r="M173" i="33"/>
  <c r="M174" i="33"/>
  <c r="M175" i="33"/>
  <c r="M176" i="33"/>
  <c r="M177" i="33"/>
  <c r="M178" i="33"/>
  <c r="M179" i="33"/>
  <c r="M180" i="33"/>
  <c r="M181" i="33"/>
  <c r="M182" i="33"/>
  <c r="M183" i="33"/>
  <c r="M184" i="33"/>
  <c r="M185" i="33"/>
  <c r="M186" i="33"/>
  <c r="M187" i="33"/>
  <c r="M188" i="33"/>
  <c r="M189" i="33"/>
  <c r="M190" i="33"/>
  <c r="M191" i="33"/>
  <c r="M192" i="33"/>
  <c r="M193" i="33"/>
  <c r="M194" i="33"/>
  <c r="M195" i="33"/>
  <c r="M196" i="33"/>
  <c r="M197" i="33"/>
  <c r="M198" i="33"/>
  <c r="M199" i="33"/>
  <c r="M200" i="33"/>
  <c r="M201" i="33"/>
  <c r="M202" i="33"/>
  <c r="M203" i="33"/>
  <c r="M204" i="33"/>
  <c r="M205" i="33"/>
  <c r="M206" i="33"/>
  <c r="M207" i="33"/>
  <c r="M208" i="33"/>
  <c r="M209" i="33"/>
  <c r="M210" i="33"/>
  <c r="M211" i="33"/>
  <c r="M212" i="33"/>
  <c r="M213" i="33"/>
  <c r="M214" i="33"/>
  <c r="M215" i="33"/>
  <c r="M216" i="33"/>
  <c r="M217" i="33"/>
  <c r="M218" i="33"/>
  <c r="M219" i="33"/>
  <c r="M220" i="33"/>
  <c r="M221" i="33"/>
  <c r="M222" i="33"/>
  <c r="M223" i="33"/>
  <c r="M224" i="33"/>
  <c r="M225" i="33"/>
  <c r="M226" i="33"/>
  <c r="M227" i="33"/>
  <c r="M228" i="33"/>
  <c r="M229" i="33"/>
  <c r="M230" i="33"/>
  <c r="M231" i="33"/>
  <c r="M232" i="33"/>
  <c r="M233" i="33"/>
  <c r="M234" i="33"/>
  <c r="M235" i="33"/>
  <c r="M236" i="33"/>
  <c r="M237" i="33"/>
  <c r="M238" i="33"/>
  <c r="M239" i="33"/>
  <c r="M240" i="33"/>
  <c r="M241" i="33"/>
  <c r="M242" i="33"/>
  <c r="M243" i="33"/>
  <c r="M244" i="33"/>
  <c r="M245" i="33"/>
  <c r="M246" i="33"/>
  <c r="M247" i="33"/>
  <c r="M248" i="33"/>
  <c r="M249" i="33"/>
  <c r="M250" i="33"/>
  <c r="M251" i="33"/>
  <c r="M252" i="33"/>
  <c r="M253" i="33"/>
  <c r="M254" i="33"/>
  <c r="M255" i="33"/>
  <c r="M256" i="33"/>
  <c r="M257" i="33"/>
  <c r="M258" i="33"/>
  <c r="M259" i="33"/>
  <c r="M260" i="33"/>
  <c r="M261" i="33"/>
  <c r="M262" i="33"/>
  <c r="M263" i="33"/>
  <c r="M264" i="33"/>
  <c r="M265" i="33"/>
  <c r="M266" i="33"/>
  <c r="M267" i="33"/>
  <c r="M268" i="33"/>
  <c r="M269" i="33"/>
  <c r="M270" i="33"/>
  <c r="M271" i="33"/>
  <c r="M272" i="33"/>
  <c r="M273" i="33"/>
  <c r="M274" i="33"/>
  <c r="M275" i="33"/>
  <c r="M276" i="33"/>
  <c r="M277" i="33"/>
  <c r="M278" i="33"/>
  <c r="M279" i="33"/>
  <c r="M280" i="33"/>
  <c r="M281" i="33"/>
  <c r="M282" i="33"/>
  <c r="M283" i="33"/>
  <c r="M284" i="33"/>
  <c r="M285" i="33"/>
  <c r="M286" i="33"/>
  <c r="M287" i="33"/>
  <c r="M288" i="33"/>
  <c r="M289" i="33"/>
  <c r="M290" i="33"/>
  <c r="M291" i="33"/>
  <c r="M292" i="33"/>
  <c r="M293" i="33"/>
  <c r="M294" i="33"/>
  <c r="M295" i="33"/>
  <c r="M296" i="33"/>
  <c r="M297" i="33"/>
  <c r="M298" i="33"/>
  <c r="M299" i="33"/>
  <c r="M300" i="33"/>
  <c r="M301" i="33"/>
  <c r="M302" i="33"/>
  <c r="M303" i="33"/>
  <c r="M304" i="33"/>
  <c r="M305" i="33"/>
  <c r="M306" i="33"/>
  <c r="M307" i="33"/>
  <c r="M308" i="33"/>
  <c r="M309" i="33"/>
  <c r="M310" i="33"/>
  <c r="M311" i="33"/>
  <c r="M312" i="33"/>
  <c r="M313" i="33"/>
  <c r="M314" i="33"/>
  <c r="M315" i="33"/>
  <c r="M316" i="33"/>
  <c r="M317" i="33"/>
  <c r="M318" i="33"/>
  <c r="M319" i="33"/>
  <c r="M320" i="33"/>
  <c r="M321" i="33"/>
  <c r="M322" i="33"/>
  <c r="M323" i="33"/>
  <c r="M324" i="33"/>
  <c r="M325" i="33"/>
  <c r="M326" i="33"/>
  <c r="M327" i="33"/>
  <c r="M328" i="33"/>
  <c r="M329" i="33"/>
  <c r="M330" i="33"/>
  <c r="M331" i="33"/>
  <c r="M332" i="33"/>
  <c r="M333" i="33"/>
  <c r="M334" i="33"/>
  <c r="M335" i="33"/>
  <c r="M336" i="33"/>
  <c r="M337" i="33"/>
  <c r="M338" i="33"/>
  <c r="M339" i="33"/>
  <c r="M340" i="33"/>
  <c r="M341" i="33"/>
  <c r="M342" i="33"/>
  <c r="M343" i="33"/>
  <c r="M344" i="33"/>
  <c r="M345" i="33"/>
  <c r="M346" i="33"/>
  <c r="M347" i="33"/>
  <c r="M348" i="33"/>
  <c r="M349" i="33"/>
  <c r="M350" i="33"/>
  <c r="M351" i="33"/>
  <c r="M352" i="33"/>
  <c r="M353" i="33"/>
  <c r="M354" i="33"/>
  <c r="M355" i="33"/>
  <c r="M356" i="33"/>
  <c r="M357" i="33"/>
  <c r="M358" i="33"/>
  <c r="M359" i="33"/>
  <c r="M360" i="33"/>
  <c r="M361" i="33"/>
  <c r="M362" i="33"/>
  <c r="M363" i="33"/>
  <c r="M364" i="33"/>
  <c r="M365" i="33"/>
  <c r="M366" i="33"/>
  <c r="M367" i="33"/>
  <c r="M368" i="33"/>
  <c r="M369" i="33"/>
  <c r="M370" i="33"/>
  <c r="M371" i="33"/>
  <c r="M372" i="33"/>
  <c r="M373" i="33"/>
  <c r="M374" i="33"/>
  <c r="M375" i="33"/>
  <c r="M376" i="33"/>
  <c r="M377" i="33"/>
  <c r="M378" i="33"/>
  <c r="M379" i="33"/>
  <c r="M380" i="33"/>
  <c r="M381" i="33"/>
  <c r="M382" i="33"/>
  <c r="M383" i="33"/>
  <c r="M384" i="33"/>
  <c r="M385" i="33"/>
  <c r="M386" i="33"/>
  <c r="M387" i="33"/>
  <c r="M388" i="33"/>
  <c r="M389" i="33"/>
  <c r="M390" i="33"/>
  <c r="M391" i="33"/>
  <c r="M392" i="33"/>
  <c r="M393" i="33"/>
  <c r="M394" i="33"/>
  <c r="M395" i="33"/>
  <c r="M396" i="33"/>
  <c r="M397" i="33"/>
  <c r="M398" i="33"/>
  <c r="M399" i="33"/>
  <c r="M400" i="33"/>
  <c r="M401" i="33"/>
  <c r="M402" i="33"/>
  <c r="M403" i="33"/>
  <c r="M404" i="33"/>
  <c r="M405" i="33"/>
  <c r="M406" i="33"/>
  <c r="M407" i="33"/>
  <c r="M408" i="33"/>
  <c r="M409" i="33"/>
  <c r="M410" i="33"/>
  <c r="M411" i="33"/>
  <c r="M412" i="33"/>
  <c r="M413" i="33"/>
  <c r="M414" i="33"/>
  <c r="M415" i="33"/>
  <c r="M416" i="33"/>
  <c r="M417" i="33"/>
  <c r="M418" i="33"/>
  <c r="M419" i="33"/>
  <c r="M420" i="33"/>
  <c r="M421" i="33"/>
  <c r="M422" i="33"/>
  <c r="M423" i="33"/>
  <c r="M424" i="33"/>
  <c r="M425" i="33"/>
  <c r="M426" i="33"/>
  <c r="M427" i="33"/>
  <c r="M428" i="33"/>
  <c r="M429" i="33"/>
  <c r="M430" i="33"/>
  <c r="M431" i="33"/>
  <c r="M432" i="33"/>
  <c r="M433" i="33"/>
  <c r="M434" i="33"/>
  <c r="M435" i="33"/>
  <c r="M436" i="33"/>
  <c r="M437" i="33"/>
  <c r="M438" i="33"/>
  <c r="M439" i="33"/>
  <c r="M440" i="33"/>
  <c r="M441" i="33"/>
  <c r="M442" i="33"/>
  <c r="M443" i="33"/>
  <c r="M444" i="33"/>
  <c r="M445" i="33"/>
  <c r="M446" i="33"/>
  <c r="M447" i="33"/>
  <c r="M448" i="33"/>
  <c r="M449" i="33"/>
  <c r="M450" i="33"/>
  <c r="M451" i="33"/>
  <c r="M452" i="33"/>
  <c r="M453" i="33"/>
  <c r="M454" i="33"/>
  <c r="M455" i="33"/>
  <c r="M456" i="33"/>
  <c r="M457" i="33"/>
  <c r="M458" i="33"/>
  <c r="M459" i="33"/>
  <c r="M460" i="33"/>
  <c r="M461" i="33"/>
  <c r="M462" i="33"/>
  <c r="M463" i="33"/>
  <c r="M464" i="33"/>
  <c r="M465" i="33"/>
  <c r="M466" i="33"/>
  <c r="M467" i="33"/>
  <c r="M468" i="33"/>
  <c r="M469" i="33"/>
  <c r="M470" i="33"/>
  <c r="M471" i="33"/>
  <c r="M472" i="33"/>
  <c r="M473" i="33"/>
  <c r="M474" i="33"/>
  <c r="M475" i="33"/>
  <c r="M476" i="33"/>
  <c r="M477" i="33"/>
  <c r="M478" i="33"/>
  <c r="M479" i="33"/>
  <c r="M480" i="33"/>
  <c r="M481" i="33"/>
  <c r="M482" i="33"/>
  <c r="M483" i="33"/>
  <c r="M484" i="33"/>
  <c r="M485" i="33"/>
  <c r="M486" i="33"/>
  <c r="M487" i="33"/>
  <c r="M488" i="33"/>
  <c r="M489" i="33"/>
  <c r="M490" i="33"/>
  <c r="M491" i="33"/>
  <c r="M492" i="33"/>
  <c r="M493" i="33"/>
  <c r="M494" i="33"/>
  <c r="M495" i="33"/>
  <c r="M496" i="33"/>
  <c r="M497" i="33"/>
  <c r="M498" i="33"/>
  <c r="M499" i="33"/>
  <c r="M500" i="33"/>
  <c r="M501" i="33"/>
  <c r="M502" i="33"/>
  <c r="M503" i="33"/>
  <c r="M504" i="33"/>
  <c r="M505" i="33"/>
  <c r="M506" i="33"/>
  <c r="M507" i="33"/>
  <c r="M508" i="33"/>
  <c r="M509" i="33"/>
  <c r="M510" i="33"/>
  <c r="M511" i="33"/>
  <c r="M512" i="33"/>
  <c r="M513" i="33"/>
  <c r="M514" i="33"/>
  <c r="M515" i="33"/>
  <c r="M516" i="33"/>
  <c r="M517" i="33"/>
  <c r="M518" i="33"/>
  <c r="M519" i="33"/>
  <c r="M520" i="33"/>
  <c r="M521" i="33"/>
  <c r="M522" i="33"/>
  <c r="M523" i="33"/>
  <c r="M524" i="33"/>
  <c r="M525" i="33"/>
  <c r="M526" i="33"/>
  <c r="M527" i="33"/>
  <c r="M528" i="33"/>
  <c r="M529" i="33"/>
  <c r="M530" i="33"/>
  <c r="M531" i="33"/>
  <c r="M532" i="33"/>
  <c r="M533" i="33"/>
  <c r="M534" i="33"/>
  <c r="M535" i="33"/>
  <c r="M536" i="33"/>
  <c r="M537" i="33"/>
  <c r="M538" i="33"/>
  <c r="M539" i="33"/>
  <c r="M540" i="33"/>
  <c r="M541" i="33"/>
  <c r="M542" i="33"/>
  <c r="M543" i="33"/>
  <c r="M544" i="33"/>
  <c r="M545" i="33"/>
  <c r="M546" i="33"/>
  <c r="M547" i="33"/>
  <c r="M548" i="33"/>
  <c r="M549" i="33"/>
  <c r="M550" i="33"/>
  <c r="M551" i="33"/>
  <c r="M552" i="33"/>
  <c r="M553" i="33"/>
  <c r="M554" i="33"/>
  <c r="M555" i="33"/>
  <c r="M556" i="33"/>
  <c r="M557" i="33"/>
  <c r="M558" i="33"/>
  <c r="M559" i="33"/>
  <c r="M560" i="33"/>
  <c r="M561" i="33"/>
  <c r="M562" i="33"/>
  <c r="M563" i="33"/>
  <c r="M564" i="33"/>
  <c r="M565" i="33"/>
  <c r="M566" i="33"/>
  <c r="M567" i="33"/>
  <c r="M568" i="33"/>
  <c r="M569" i="33"/>
  <c r="M570" i="33"/>
  <c r="M571" i="33"/>
  <c r="M572" i="33"/>
  <c r="M573" i="33"/>
  <c r="M574" i="33"/>
  <c r="M575" i="33"/>
  <c r="M576" i="33"/>
  <c r="M577" i="33"/>
  <c r="M578" i="33"/>
  <c r="M579" i="33"/>
  <c r="M580" i="33"/>
  <c r="M581" i="33"/>
  <c r="M582" i="33"/>
  <c r="M583" i="33"/>
  <c r="M584" i="33"/>
  <c r="M585" i="33"/>
  <c r="M586" i="33"/>
  <c r="M587" i="33"/>
  <c r="M588" i="33"/>
  <c r="M589" i="33"/>
  <c r="M590" i="33"/>
  <c r="M591" i="33"/>
  <c r="M592" i="33"/>
  <c r="M593" i="33"/>
  <c r="M594" i="33"/>
  <c r="M595" i="33"/>
  <c r="M596" i="33"/>
  <c r="M597" i="33"/>
  <c r="M598" i="33"/>
  <c r="M599" i="33"/>
  <c r="M600" i="33"/>
  <c r="M601" i="33"/>
  <c r="M602" i="33"/>
  <c r="M603" i="33"/>
  <c r="M604" i="33"/>
  <c r="M605" i="33"/>
  <c r="M606" i="33"/>
  <c r="M607" i="33"/>
  <c r="M608" i="33"/>
  <c r="M609" i="33"/>
  <c r="M610" i="33"/>
  <c r="M611" i="33"/>
  <c r="M612" i="33"/>
  <c r="M613" i="33"/>
  <c r="M614" i="33"/>
  <c r="M615" i="33"/>
  <c r="M616" i="33"/>
  <c r="M617" i="33"/>
  <c r="M618" i="33"/>
  <c r="M619" i="33"/>
  <c r="M620" i="33"/>
  <c r="M621" i="33"/>
  <c r="M622" i="33"/>
  <c r="M623" i="33"/>
  <c r="M624" i="33"/>
  <c r="M625" i="33"/>
  <c r="M626" i="33"/>
  <c r="M627" i="33"/>
  <c r="M628" i="33"/>
  <c r="M629" i="33"/>
  <c r="M630" i="33"/>
  <c r="M631" i="33"/>
  <c r="M632" i="33"/>
  <c r="M633" i="33"/>
  <c r="M634" i="33"/>
  <c r="M635" i="33"/>
  <c r="M636" i="33"/>
  <c r="M637" i="33"/>
  <c r="M638" i="33"/>
  <c r="M639" i="33"/>
  <c r="M640" i="33"/>
  <c r="M641" i="33"/>
  <c r="M642" i="33"/>
  <c r="M643" i="33"/>
  <c r="M644" i="33"/>
  <c r="M645" i="33"/>
  <c r="M646" i="33"/>
  <c r="M647" i="33"/>
  <c r="M648" i="33"/>
  <c r="M649" i="33"/>
  <c r="M650" i="33"/>
  <c r="M651" i="33"/>
  <c r="M652" i="33"/>
  <c r="M653" i="33"/>
  <c r="M654" i="33"/>
  <c r="M655" i="33"/>
  <c r="M656" i="33"/>
  <c r="M657" i="33"/>
  <c r="M658" i="33"/>
  <c r="M659" i="33"/>
  <c r="M660" i="33"/>
  <c r="M661" i="33"/>
  <c r="M662" i="33"/>
  <c r="M663" i="33"/>
  <c r="M664" i="33"/>
  <c r="M665" i="33"/>
  <c r="M666" i="33"/>
  <c r="M667" i="33"/>
  <c r="M668" i="33"/>
  <c r="M669" i="33"/>
  <c r="M670" i="33"/>
  <c r="M671" i="33"/>
  <c r="M672" i="33"/>
  <c r="M673" i="33"/>
  <c r="M674" i="33"/>
  <c r="M675" i="33"/>
  <c r="M676" i="33"/>
  <c r="M677" i="33"/>
  <c r="M678" i="33"/>
  <c r="M679" i="33"/>
  <c r="M680" i="33"/>
  <c r="M681" i="33"/>
  <c r="M682" i="33"/>
  <c r="M683" i="33"/>
  <c r="M684" i="33"/>
  <c r="M685" i="33"/>
  <c r="M686" i="33"/>
  <c r="M687" i="33"/>
  <c r="M688" i="33"/>
  <c r="M689" i="33"/>
  <c r="M690" i="33"/>
  <c r="M691" i="33"/>
  <c r="M692" i="33"/>
  <c r="M693" i="33"/>
  <c r="M694" i="33"/>
  <c r="M695" i="33"/>
  <c r="M696" i="33"/>
  <c r="M697" i="33"/>
  <c r="M698" i="33"/>
  <c r="M699" i="33"/>
  <c r="M700" i="33"/>
  <c r="M701" i="33"/>
  <c r="J2" i="33"/>
  <c r="J3" i="33"/>
  <c r="J4" i="33"/>
  <c r="J5" i="33"/>
  <c r="J6" i="33"/>
  <c r="J7" i="33"/>
  <c r="J8" i="33"/>
  <c r="J9" i="33"/>
  <c r="J10" i="33"/>
  <c r="J11" i="33"/>
  <c r="J12" i="33"/>
  <c r="J13" i="33"/>
  <c r="J14" i="33"/>
  <c r="J15" i="33"/>
  <c r="J16" i="33"/>
  <c r="J17" i="33"/>
  <c r="J18" i="33"/>
  <c r="J19" i="33"/>
  <c r="J20" i="33"/>
  <c r="J21" i="33"/>
  <c r="J22" i="33"/>
  <c r="J23" i="33"/>
  <c r="J24" i="33"/>
  <c r="J25" i="33"/>
  <c r="J26" i="33"/>
  <c r="J27" i="33"/>
  <c r="J28" i="33"/>
  <c r="J29" i="33"/>
  <c r="J30" i="33"/>
  <c r="J31" i="33"/>
  <c r="J32" i="33"/>
  <c r="J33" i="33"/>
  <c r="J34" i="33"/>
  <c r="J35" i="33"/>
  <c r="J36" i="33"/>
  <c r="J37" i="33"/>
  <c r="J38" i="33"/>
  <c r="J39" i="33"/>
  <c r="J40" i="33"/>
  <c r="J41" i="33"/>
  <c r="J42" i="33"/>
  <c r="J43" i="33"/>
  <c r="J44" i="33"/>
  <c r="J45" i="33"/>
  <c r="J46" i="33"/>
  <c r="J47" i="33"/>
  <c r="J48" i="33"/>
  <c r="J49" i="33"/>
  <c r="J50" i="33"/>
  <c r="J51" i="33"/>
  <c r="J52" i="33"/>
  <c r="J53" i="33"/>
  <c r="J54" i="33"/>
  <c r="J55" i="33"/>
  <c r="J56" i="33"/>
  <c r="J57" i="33"/>
  <c r="J58" i="33"/>
  <c r="J59" i="33"/>
  <c r="J60" i="33"/>
  <c r="J61" i="33"/>
  <c r="J62" i="33"/>
  <c r="J63" i="33"/>
  <c r="J64" i="33"/>
  <c r="J65" i="33"/>
  <c r="J66" i="33"/>
  <c r="J67" i="33"/>
  <c r="J68" i="33"/>
  <c r="J69" i="33"/>
  <c r="J70" i="33"/>
  <c r="J71" i="33"/>
  <c r="J72" i="33"/>
  <c r="J73" i="33"/>
  <c r="J74" i="33"/>
  <c r="J75" i="33"/>
  <c r="J76" i="33"/>
  <c r="J77" i="33"/>
  <c r="J78" i="33"/>
  <c r="J79" i="33"/>
  <c r="J80" i="33"/>
  <c r="J81" i="33"/>
  <c r="J82" i="33"/>
  <c r="J83" i="33"/>
  <c r="J84" i="33"/>
  <c r="J85" i="33"/>
  <c r="J86" i="33"/>
  <c r="J87" i="33"/>
  <c r="J88" i="33"/>
  <c r="J89" i="33"/>
  <c r="J90" i="33"/>
  <c r="J91" i="33"/>
  <c r="J92" i="33"/>
  <c r="J93" i="33"/>
  <c r="J94" i="33"/>
  <c r="J95" i="33"/>
  <c r="J96" i="33"/>
  <c r="J97" i="33"/>
  <c r="J98" i="33"/>
  <c r="J99" i="33"/>
  <c r="J100" i="33"/>
  <c r="J101" i="33"/>
  <c r="J102" i="33"/>
  <c r="J103" i="33"/>
  <c r="J104" i="33"/>
  <c r="J105" i="33"/>
  <c r="J106" i="33"/>
  <c r="J107" i="33"/>
  <c r="J108" i="33"/>
  <c r="J109" i="33"/>
  <c r="J110" i="33"/>
  <c r="J111" i="33"/>
  <c r="J112" i="33"/>
  <c r="J113" i="33"/>
  <c r="J114" i="33"/>
  <c r="J115" i="33"/>
  <c r="J116" i="33"/>
  <c r="J117" i="33"/>
  <c r="J118" i="33"/>
  <c r="J119" i="33"/>
  <c r="J120" i="33"/>
  <c r="J121" i="33"/>
  <c r="J122" i="33"/>
  <c r="J123" i="33"/>
  <c r="J124" i="33"/>
  <c r="J125" i="33"/>
  <c r="J126" i="33"/>
  <c r="J127" i="33"/>
  <c r="J128" i="33"/>
  <c r="J129" i="33"/>
  <c r="J130" i="33"/>
  <c r="J131" i="33"/>
  <c r="J132" i="33"/>
  <c r="J133" i="33"/>
  <c r="J134" i="33"/>
  <c r="J135" i="33"/>
  <c r="J136" i="33"/>
  <c r="J137" i="33"/>
  <c r="J138" i="33"/>
  <c r="J139" i="33"/>
  <c r="J140" i="33"/>
  <c r="J141" i="33"/>
  <c r="J142" i="33"/>
  <c r="J143" i="33"/>
  <c r="J144" i="33"/>
  <c r="J145" i="33"/>
  <c r="J146" i="33"/>
  <c r="J147" i="33"/>
  <c r="J148" i="33"/>
  <c r="J149" i="33"/>
  <c r="J150" i="33"/>
  <c r="J151" i="33"/>
  <c r="J152" i="33"/>
  <c r="J153" i="33"/>
  <c r="J154" i="33"/>
  <c r="J155" i="33"/>
  <c r="J156" i="33"/>
  <c r="J157" i="33"/>
  <c r="J158" i="33"/>
  <c r="J159" i="33"/>
  <c r="J160" i="33"/>
  <c r="J161" i="33"/>
  <c r="J162" i="33"/>
  <c r="J163" i="33"/>
  <c r="J164" i="33"/>
  <c r="J165" i="33"/>
  <c r="J166" i="33"/>
  <c r="J167" i="33"/>
  <c r="J168" i="33"/>
  <c r="J169" i="33"/>
  <c r="J170" i="33"/>
  <c r="J171" i="33"/>
  <c r="J172" i="33"/>
  <c r="J173" i="33"/>
  <c r="J174" i="33"/>
  <c r="J175" i="33"/>
  <c r="J176" i="33"/>
  <c r="J177" i="33"/>
  <c r="J178" i="33"/>
  <c r="J179" i="33"/>
  <c r="J180" i="33"/>
  <c r="J181" i="33"/>
  <c r="J182" i="33"/>
  <c r="J183" i="33"/>
  <c r="J184" i="33"/>
  <c r="J185" i="33"/>
  <c r="J186" i="33"/>
  <c r="J187" i="33"/>
  <c r="J188" i="33"/>
  <c r="J189" i="33"/>
  <c r="J190" i="33"/>
  <c r="J191" i="33"/>
  <c r="J192" i="33"/>
  <c r="J193" i="33"/>
  <c r="J194" i="33"/>
  <c r="J195" i="33"/>
  <c r="J196" i="33"/>
  <c r="J197" i="33"/>
  <c r="J198" i="33"/>
  <c r="J199" i="33"/>
  <c r="J200" i="33"/>
  <c r="J201" i="33"/>
  <c r="J202" i="33"/>
  <c r="J203" i="33"/>
  <c r="J204" i="33"/>
  <c r="J205" i="33"/>
  <c r="J206" i="33"/>
  <c r="J207" i="33"/>
  <c r="J208" i="33"/>
  <c r="J209" i="33"/>
  <c r="J210" i="33"/>
  <c r="J211" i="33"/>
  <c r="J212" i="33"/>
  <c r="J213" i="33"/>
  <c r="J214" i="33"/>
  <c r="J215" i="33"/>
  <c r="J216" i="33"/>
  <c r="J217" i="33"/>
  <c r="J218" i="33"/>
  <c r="J219" i="33"/>
  <c r="J220" i="33"/>
  <c r="J221" i="33"/>
  <c r="J222" i="33"/>
  <c r="J223" i="33"/>
  <c r="J224" i="33"/>
  <c r="J225" i="33"/>
  <c r="J226" i="33"/>
  <c r="J227" i="33"/>
  <c r="J228" i="33"/>
  <c r="J229" i="33"/>
  <c r="J230" i="33"/>
  <c r="J231" i="33"/>
  <c r="J232" i="33"/>
  <c r="J233" i="33"/>
  <c r="J234" i="33"/>
  <c r="J235" i="33"/>
  <c r="J236" i="33"/>
  <c r="J237" i="33"/>
  <c r="J238" i="33"/>
  <c r="J239" i="33"/>
  <c r="J240" i="33"/>
  <c r="J241" i="33"/>
  <c r="J242" i="33"/>
  <c r="J243" i="33"/>
  <c r="J244" i="33"/>
  <c r="J245" i="33"/>
  <c r="J246" i="33"/>
  <c r="J247" i="33"/>
  <c r="J248" i="33"/>
  <c r="J249" i="33"/>
  <c r="J250" i="33"/>
  <c r="J251" i="33"/>
  <c r="J252" i="33"/>
  <c r="J253" i="33"/>
  <c r="J254" i="33"/>
  <c r="J255" i="33"/>
  <c r="J256" i="33"/>
  <c r="J257" i="33"/>
  <c r="J258" i="33"/>
  <c r="J259" i="33"/>
  <c r="J260" i="33"/>
  <c r="J261" i="33"/>
  <c r="J262" i="33"/>
  <c r="J263" i="33"/>
  <c r="J264" i="33"/>
  <c r="J265" i="33"/>
  <c r="J266" i="33"/>
  <c r="J267" i="33"/>
  <c r="J268" i="33"/>
  <c r="J269" i="33"/>
  <c r="J270" i="33"/>
  <c r="J271" i="33"/>
  <c r="J272" i="33"/>
  <c r="J273" i="33"/>
  <c r="J274" i="33"/>
  <c r="J275" i="33"/>
  <c r="J276" i="33"/>
  <c r="J277" i="33"/>
  <c r="J278" i="33"/>
  <c r="J279" i="33"/>
  <c r="J280" i="33"/>
  <c r="J281" i="33"/>
  <c r="J282" i="33"/>
  <c r="J283" i="33"/>
  <c r="J284" i="33"/>
  <c r="J285" i="33"/>
  <c r="J286" i="33"/>
  <c r="J287" i="33"/>
  <c r="J288" i="33"/>
  <c r="J289" i="33"/>
  <c r="J290" i="33"/>
  <c r="J291" i="33"/>
  <c r="J292" i="33"/>
  <c r="J293" i="33"/>
  <c r="J294" i="33"/>
  <c r="J295" i="33"/>
  <c r="J296" i="33"/>
  <c r="J297" i="33"/>
  <c r="J298" i="33"/>
  <c r="J299" i="33"/>
  <c r="J300" i="33"/>
  <c r="J301" i="33"/>
  <c r="J302" i="33"/>
  <c r="J303" i="33"/>
  <c r="J304" i="33"/>
  <c r="J305" i="33"/>
  <c r="J306" i="33"/>
  <c r="J307" i="33"/>
  <c r="J308" i="33"/>
  <c r="J309" i="33"/>
  <c r="J310" i="33"/>
  <c r="J311" i="33"/>
  <c r="J312" i="33"/>
  <c r="J313" i="33"/>
  <c r="J314" i="33"/>
  <c r="J315" i="33"/>
  <c r="J316" i="33"/>
  <c r="J317" i="33"/>
  <c r="J318" i="33"/>
  <c r="J319" i="33"/>
  <c r="J320" i="33"/>
  <c r="J321" i="33"/>
  <c r="J322" i="33"/>
  <c r="J323" i="33"/>
  <c r="J324" i="33"/>
  <c r="J325" i="33"/>
  <c r="J326" i="33"/>
  <c r="J327" i="33"/>
  <c r="J328" i="33"/>
  <c r="J329" i="33"/>
  <c r="J330" i="33"/>
  <c r="J331" i="33"/>
  <c r="J332" i="33"/>
  <c r="J333" i="33"/>
  <c r="J334" i="33"/>
  <c r="J335" i="33"/>
  <c r="J336" i="33"/>
  <c r="J337" i="33"/>
  <c r="J338" i="33"/>
  <c r="J339" i="33"/>
  <c r="J340" i="33"/>
  <c r="J341" i="33"/>
  <c r="J342" i="33"/>
  <c r="J343" i="33"/>
  <c r="J344" i="33"/>
  <c r="J345" i="33"/>
  <c r="J346" i="33"/>
  <c r="J347" i="33"/>
  <c r="J348" i="33"/>
  <c r="J349" i="33"/>
  <c r="J350" i="33"/>
  <c r="J351" i="33"/>
  <c r="J352" i="33"/>
  <c r="J353" i="33"/>
  <c r="J354" i="33"/>
  <c r="J355" i="33"/>
  <c r="J356" i="33"/>
  <c r="J357" i="33"/>
  <c r="J358" i="33"/>
  <c r="J359" i="33"/>
  <c r="J360" i="33"/>
  <c r="J361" i="33"/>
  <c r="J362" i="33"/>
  <c r="J363" i="33"/>
  <c r="J364" i="33"/>
  <c r="J365" i="33"/>
  <c r="J366" i="33"/>
  <c r="J367" i="33"/>
  <c r="J368" i="33"/>
  <c r="J369" i="33"/>
  <c r="J370" i="33"/>
  <c r="J371" i="33"/>
  <c r="J372" i="33"/>
  <c r="J373" i="33"/>
  <c r="J374" i="33"/>
  <c r="J375" i="33"/>
  <c r="J376" i="33"/>
  <c r="J377" i="33"/>
  <c r="J378" i="33"/>
  <c r="J379" i="33"/>
  <c r="J380" i="33"/>
  <c r="J381" i="33"/>
  <c r="J382" i="33"/>
  <c r="J383" i="33"/>
  <c r="J384" i="33"/>
  <c r="J385" i="33"/>
  <c r="J386" i="33"/>
  <c r="J387" i="33"/>
  <c r="J388" i="33"/>
  <c r="J389" i="33"/>
  <c r="J390" i="33"/>
  <c r="J391" i="33"/>
  <c r="J392" i="33"/>
  <c r="J393" i="33"/>
  <c r="J394" i="33"/>
  <c r="J395" i="33"/>
  <c r="J396" i="33"/>
  <c r="J397" i="33"/>
  <c r="J398" i="33"/>
  <c r="J399" i="33"/>
  <c r="J400" i="33"/>
  <c r="J401" i="33"/>
  <c r="J402" i="33"/>
  <c r="J403" i="33"/>
  <c r="J404" i="33"/>
  <c r="J405" i="33"/>
  <c r="J406" i="33"/>
  <c r="J407" i="33"/>
  <c r="J408" i="33"/>
  <c r="J409" i="33"/>
  <c r="J410" i="33"/>
  <c r="J411" i="33"/>
  <c r="J412" i="33"/>
  <c r="J413" i="33"/>
  <c r="J414" i="33"/>
  <c r="J415" i="33"/>
  <c r="J416" i="33"/>
  <c r="J417" i="33"/>
  <c r="J418" i="33"/>
  <c r="J419" i="33"/>
  <c r="J420" i="33"/>
  <c r="J421" i="33"/>
  <c r="J422" i="33"/>
  <c r="J423" i="33"/>
  <c r="J424" i="33"/>
  <c r="J425" i="33"/>
  <c r="J426" i="33"/>
  <c r="J427" i="33"/>
  <c r="J428" i="33"/>
  <c r="J429" i="33"/>
  <c r="J430" i="33"/>
  <c r="J431" i="33"/>
  <c r="J432" i="33"/>
  <c r="J433" i="33"/>
  <c r="J434" i="33"/>
  <c r="J435" i="33"/>
  <c r="J436" i="33"/>
  <c r="J437" i="33"/>
  <c r="J438" i="33"/>
  <c r="J439" i="33"/>
  <c r="J440" i="33"/>
  <c r="J441" i="33"/>
  <c r="J442" i="33"/>
  <c r="J443" i="33"/>
  <c r="J444" i="33"/>
  <c r="J445" i="33"/>
  <c r="J446" i="33"/>
  <c r="J447" i="33"/>
  <c r="J448" i="33"/>
  <c r="J449" i="33"/>
  <c r="J450" i="33"/>
  <c r="J451" i="33"/>
  <c r="J452" i="33"/>
  <c r="J453" i="33"/>
  <c r="J454" i="33"/>
  <c r="J455" i="33"/>
  <c r="J456" i="33"/>
  <c r="J457" i="33"/>
  <c r="J458" i="33"/>
  <c r="J459" i="33"/>
  <c r="J460" i="33"/>
  <c r="J461" i="33"/>
  <c r="J462" i="33"/>
  <c r="J463" i="33"/>
  <c r="J464" i="33"/>
  <c r="J465" i="33"/>
  <c r="J466" i="33"/>
  <c r="J467" i="33"/>
  <c r="J468" i="33"/>
  <c r="J469" i="33"/>
  <c r="J470" i="33"/>
  <c r="J471" i="33"/>
  <c r="J472" i="33"/>
  <c r="J473" i="33"/>
  <c r="J474" i="33"/>
  <c r="J475" i="33"/>
  <c r="J476" i="33"/>
  <c r="J477" i="33"/>
  <c r="J478" i="33"/>
  <c r="J479" i="33"/>
  <c r="J480" i="33"/>
  <c r="J481" i="33"/>
  <c r="J482" i="33"/>
  <c r="J483" i="33"/>
  <c r="J484" i="33"/>
  <c r="J485" i="33"/>
  <c r="J486" i="33"/>
  <c r="J487" i="33"/>
  <c r="J488" i="33"/>
  <c r="J489" i="33"/>
  <c r="J490" i="33"/>
  <c r="J491" i="33"/>
  <c r="J492" i="33"/>
  <c r="J493" i="33"/>
  <c r="J494" i="33"/>
  <c r="J495" i="33"/>
  <c r="J496" i="33"/>
  <c r="J497" i="33"/>
  <c r="J498" i="33"/>
  <c r="J499" i="33"/>
  <c r="J500" i="33"/>
  <c r="J501" i="33"/>
  <c r="J502" i="33"/>
  <c r="J503" i="33"/>
  <c r="J504" i="33"/>
  <c r="J505" i="33"/>
  <c r="J506" i="33"/>
  <c r="J507" i="33"/>
  <c r="J508" i="33"/>
  <c r="J509" i="33"/>
  <c r="J510" i="33"/>
  <c r="J511" i="33"/>
  <c r="J512" i="33"/>
  <c r="J513" i="33"/>
  <c r="J514" i="33"/>
  <c r="J515" i="33"/>
  <c r="J516" i="33"/>
  <c r="J517" i="33"/>
  <c r="J518" i="33"/>
  <c r="J519" i="33"/>
  <c r="J520" i="33"/>
  <c r="J521" i="33"/>
  <c r="J522" i="33"/>
  <c r="J523" i="33"/>
  <c r="J524" i="33"/>
  <c r="J525" i="33"/>
  <c r="J526" i="33"/>
  <c r="J527" i="33"/>
  <c r="J528" i="33"/>
  <c r="J529" i="33"/>
  <c r="J530" i="33"/>
  <c r="J531" i="33"/>
  <c r="J532" i="33"/>
  <c r="J533" i="33"/>
  <c r="J534" i="33"/>
  <c r="J535" i="33"/>
  <c r="J536" i="33"/>
  <c r="J537" i="33"/>
  <c r="J538" i="33"/>
  <c r="J539" i="33"/>
  <c r="J540" i="33"/>
  <c r="J541" i="33"/>
  <c r="J542" i="33"/>
  <c r="J543" i="33"/>
  <c r="J544" i="33"/>
  <c r="J545" i="33"/>
  <c r="J546" i="33"/>
  <c r="J547" i="33"/>
  <c r="J548" i="33"/>
  <c r="J549" i="33"/>
  <c r="J550" i="33"/>
  <c r="J551" i="33"/>
  <c r="J552" i="33"/>
  <c r="J553" i="33"/>
  <c r="J554" i="33"/>
  <c r="J555" i="33"/>
  <c r="J556" i="33"/>
  <c r="J557" i="33"/>
  <c r="J558" i="33"/>
  <c r="J559" i="33"/>
  <c r="J560" i="33"/>
  <c r="J561" i="33"/>
  <c r="J562" i="33"/>
  <c r="J563" i="33"/>
  <c r="J564" i="33"/>
  <c r="J565" i="33"/>
  <c r="J566" i="33"/>
  <c r="J567" i="33"/>
  <c r="J568" i="33"/>
  <c r="J569" i="33"/>
  <c r="J570" i="33"/>
  <c r="J571" i="33"/>
  <c r="J572" i="33"/>
  <c r="J573" i="33"/>
  <c r="J574" i="33"/>
  <c r="J575" i="33"/>
  <c r="J576" i="33"/>
  <c r="J577" i="33"/>
  <c r="J578" i="33"/>
  <c r="J579" i="33"/>
  <c r="J580" i="33"/>
  <c r="J581" i="33"/>
  <c r="J582" i="33"/>
  <c r="J583" i="33"/>
  <c r="J584" i="33"/>
  <c r="J585" i="33"/>
  <c r="J586" i="33"/>
  <c r="J587" i="33"/>
  <c r="J588" i="33"/>
  <c r="J589" i="33"/>
  <c r="J590" i="33"/>
  <c r="J591" i="33"/>
  <c r="J592" i="33"/>
  <c r="J593" i="33"/>
  <c r="J594" i="33"/>
  <c r="J595" i="33"/>
  <c r="J596" i="33"/>
  <c r="J597" i="33"/>
  <c r="J598" i="33"/>
  <c r="J599" i="33"/>
  <c r="J600" i="33"/>
  <c r="J601" i="33"/>
  <c r="J602" i="33"/>
  <c r="J603" i="33"/>
  <c r="J604" i="33"/>
  <c r="J605" i="33"/>
  <c r="J606" i="33"/>
  <c r="J607" i="33"/>
  <c r="J608" i="33"/>
  <c r="J609" i="33"/>
  <c r="J610" i="33"/>
  <c r="J611" i="33"/>
  <c r="J612" i="33"/>
  <c r="J613" i="33"/>
  <c r="J614" i="33"/>
  <c r="J615" i="33"/>
  <c r="J616" i="33"/>
  <c r="J617" i="33"/>
  <c r="J618" i="33"/>
  <c r="J619" i="33"/>
  <c r="J620" i="33"/>
  <c r="J621" i="33"/>
  <c r="J622" i="33"/>
  <c r="J623" i="33"/>
  <c r="J624" i="33"/>
  <c r="J625" i="33"/>
  <c r="J626" i="33"/>
  <c r="J627" i="33"/>
  <c r="J628" i="33"/>
  <c r="J629" i="33"/>
  <c r="J630" i="33"/>
  <c r="J631" i="33"/>
  <c r="J632" i="33"/>
  <c r="J633" i="33"/>
  <c r="J634" i="33"/>
  <c r="J635" i="33"/>
  <c r="J636" i="33"/>
  <c r="J637" i="33"/>
  <c r="J638" i="33"/>
  <c r="J639" i="33"/>
  <c r="J640" i="33"/>
  <c r="J641" i="33"/>
  <c r="J642" i="33"/>
  <c r="J643" i="33"/>
  <c r="J644" i="33"/>
  <c r="J645" i="33"/>
  <c r="J646" i="33"/>
  <c r="J647" i="33"/>
  <c r="J648" i="33"/>
  <c r="J649" i="33"/>
  <c r="J650" i="33"/>
  <c r="J651" i="33"/>
  <c r="J652" i="33"/>
  <c r="J653" i="33"/>
  <c r="J654" i="33"/>
  <c r="J655" i="33"/>
  <c r="J656" i="33"/>
  <c r="J657" i="33"/>
  <c r="J658" i="33"/>
  <c r="J659" i="33"/>
  <c r="J660" i="33"/>
  <c r="J661" i="33"/>
  <c r="J662" i="33"/>
  <c r="J663" i="33"/>
  <c r="J664" i="33"/>
  <c r="J665" i="33"/>
  <c r="J666" i="33"/>
  <c r="J667" i="33"/>
  <c r="J668" i="33"/>
  <c r="J669" i="33"/>
  <c r="J670" i="33"/>
  <c r="J671" i="33"/>
  <c r="J672" i="33"/>
  <c r="J673" i="33"/>
  <c r="J674" i="33"/>
  <c r="J675" i="33"/>
  <c r="J676" i="33"/>
  <c r="J677" i="33"/>
  <c r="J678" i="33"/>
  <c r="J679" i="33"/>
  <c r="J680" i="33"/>
  <c r="J681" i="33"/>
  <c r="J682" i="33"/>
  <c r="J683" i="33"/>
  <c r="J684" i="33"/>
  <c r="J685" i="33"/>
  <c r="J686" i="33"/>
  <c r="J687" i="33"/>
  <c r="J688" i="33"/>
  <c r="J689" i="33"/>
  <c r="J690" i="33"/>
  <c r="J691" i="33"/>
  <c r="J692" i="33"/>
  <c r="J693" i="33"/>
  <c r="J694" i="33"/>
  <c r="J695" i="33"/>
  <c r="J696" i="33"/>
  <c r="J697" i="33"/>
  <c r="J698" i="33"/>
  <c r="J699" i="33"/>
  <c r="J700" i="33"/>
  <c r="J701" i="33"/>
  <c r="I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</calcChain>
</file>

<file path=xl/sharedStrings.xml><?xml version="1.0" encoding="utf-8"?>
<sst xmlns="http://schemas.openxmlformats.org/spreadsheetml/2006/main" count="2898" uniqueCount="74">
  <si>
    <t>Year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</si>
  <si>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</si>
  <si>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</si>
  <si>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</si>
  <si>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</si>
  <si>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</si>
  <si>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</si>
  <si>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</si>
  <si>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</si>
  <si>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Channel Partners</t>
  </si>
  <si>
    <t>Date</t>
  </si>
  <si>
    <t>Month Number</t>
  </si>
  <si>
    <t>Profit</t>
  </si>
  <si>
    <t xml:space="preserve"> Sales</t>
  </si>
  <si>
    <t>Sale Price</t>
  </si>
  <si>
    <t>Product</t>
  </si>
  <si>
    <t>Discount Band</t>
  </si>
  <si>
    <t>None</t>
  </si>
  <si>
    <t>Low</t>
  </si>
  <si>
    <t>Medium</t>
  </si>
  <si>
    <t>High</t>
  </si>
  <si>
    <t>Month Name</t>
  </si>
  <si>
    <t>Madhya Pradesh</t>
  </si>
  <si>
    <t>Gujarat</t>
  </si>
  <si>
    <t>Rajasthan</t>
  </si>
  <si>
    <t>Uttar Pradesh</t>
  </si>
  <si>
    <t>Shoping Mall</t>
  </si>
  <si>
    <t>Samsung Galaxy F62</t>
  </si>
  <si>
    <t>Xiaomi Redmi 9i 128GB</t>
  </si>
  <si>
    <t>Realme 8</t>
  </si>
  <si>
    <t>Realme 8 Pro</t>
  </si>
  <si>
    <t>Vivo V17 Pro</t>
  </si>
  <si>
    <t>Xiaomi Redmi K20 Pro 6GB</t>
  </si>
  <si>
    <t>State</t>
  </si>
  <si>
    <t>Andhra Pradesh</t>
  </si>
  <si>
    <t>Bihar</t>
  </si>
  <si>
    <t>Chhattisgarh</t>
  </si>
  <si>
    <t>Haryana</t>
  </si>
  <si>
    <t>Jharkhand</t>
  </si>
  <si>
    <t>Kerala</t>
  </si>
  <si>
    <t>Odisha</t>
  </si>
  <si>
    <t>Punjab</t>
  </si>
  <si>
    <t>Tamil Nadu</t>
  </si>
  <si>
    <t>Karnataka</t>
  </si>
  <si>
    <t>Telangana</t>
  </si>
  <si>
    <t>Uttarakhand</t>
  </si>
  <si>
    <t>West Bengal</t>
  </si>
  <si>
    <t xml:space="preserve">Maharashtra </t>
  </si>
  <si>
    <t>excel qustion</t>
  </si>
  <si>
    <t>find total sells of Xiaomi Redmi 9i 128GB for andrapradesh</t>
  </si>
  <si>
    <t>find profit for vivo v17 pro in the state of madhya pradesh for segment enterprise</t>
  </si>
  <si>
    <t>Total unit sold of realme 8 pro for medium discount only</t>
  </si>
  <si>
    <t>Total product sold for segment shoping mall</t>
  </si>
  <si>
    <t>which product has highest discount and from which state that product is ?</t>
  </si>
  <si>
    <t>Make best suitable dashboard for this report</t>
  </si>
  <si>
    <t>revenue</t>
  </si>
  <si>
    <t>profit</t>
  </si>
  <si>
    <t>total unit</t>
  </si>
  <si>
    <t>complete sales sheet first and then solve question accordingly</t>
  </si>
  <si>
    <t>Row Labels</t>
  </si>
  <si>
    <t>Grand Total</t>
  </si>
  <si>
    <t>Sum of  Sales</t>
  </si>
  <si>
    <t>Total sells of Xiaomi Redmi 9i 128GB for Andra Pradesh is =</t>
  </si>
  <si>
    <t>Find profit for vivo v17 pro in the state of madhya pradesh for segment enterprise</t>
  </si>
  <si>
    <t>Column Labels</t>
  </si>
  <si>
    <t>Sum of Profit</t>
  </si>
  <si>
    <t>Profit for vivo v17 pro in the state of Madhya Pradesh for segment Enterprise is   =</t>
  </si>
  <si>
    <t>Total unit sold of realme 8 pro for medium discount only ?</t>
  </si>
  <si>
    <t>Total unit sold of realme 8 pro for medium discount only   is  =</t>
  </si>
  <si>
    <t>Sum of Units Sold</t>
  </si>
  <si>
    <t>Total product sold for segment shoping mall is =</t>
  </si>
  <si>
    <t>Total product sold for segment shoping mall ?</t>
  </si>
  <si>
    <t>Max of Discounts</t>
  </si>
  <si>
    <t>Vivo V17 Pro Product has highest discount Which is 1978162  ₹ and from Jharkhand state.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</si>
</sst>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[$₹-4009]\ * #,##0_ ;_ [$₹-4009]\ * \-#,##0_ ;_ [$₹-4009]\ * &quot;-&quot;??_ ;_ @_ "/>
    <numFmt numFmtId="165" formatCode="[$-14009]yyyy/mm/dd;@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36"/>
      <color rgb="FF00B0F0"/>
      <name val="Calibri"/>
      <family val="2"/>
      <scheme val="minor"/>
    </font>
    <font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1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0" fillId="0" borderId="0" xfId="0" applyFont="1" applyFill="1"/>
    <xf numFmtId="0" fontId="1" fillId="0" borderId="1" xfId="0" applyFont="1" applyBorder="1"/>
    <xf numFmtId="0" fontId="0" fillId="0" borderId="1" xfId="0" applyFont="1" applyFill="1" applyBorder="1"/>
    <xf numFmtId="0" fontId="0" fillId="0" borderId="1" xfId="0" applyBorder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Normal" xfId="0" builtinId="0"/>
  </cellStyles>
  <dxfs count="11">
    <dxf>
      <numFmt numFmtId="164" formatCode="_ [$₹-4009]\ * #,##0_ ;_ [$₹-4009]\ * \-#,##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5" formatCode="[$-14009]yyyy/mm/dd;@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64" formatCode="_ [$₹-4009]\ * #,##0_ ;_ [$₹-4009]\ * \-#,##0_ ;_ [$₹-4009]\ * &quot;-&quot;??_ ;_ @_ "/>
    </dxf>
    <dxf>
      <numFmt numFmtId="1" formatCode="0"/>
    </dxf>
  </dxfs>
  <tableStyles count="0" defaultTableStyle="TableStyleMedium2" defaultPivotStyle="PivotStyleLight16"/>
  <colors>
    <mruColors>
      <color rgb="FF0803CD"/>
      <color rgb="FF00259A"/>
      <color rgb="FF00FA71"/>
      <color rgb="FF003BB0"/>
      <color rgb="FFBCDFA5"/>
      <color rgb="FFC8E5B5"/>
      <color rgb="FFFF5050"/>
      <color rgb="FFF3A36D"/>
      <color rgb="FFBC8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png"/><Relationship Id="rId18" Type="http://schemas.openxmlformats.org/officeDocument/2006/relationships/image" Target="../media/image18.svg"/><Relationship Id="rId26" Type="http://schemas.openxmlformats.org/officeDocument/2006/relationships/image" Target="../media/image26.sv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34" Type="http://schemas.openxmlformats.org/officeDocument/2006/relationships/image" Target="../media/image34.svg"/><Relationship Id="rId7" Type="http://schemas.openxmlformats.org/officeDocument/2006/relationships/image" Target="../media/image7.png"/><Relationship Id="rId12" Type="http://schemas.openxmlformats.org/officeDocument/2006/relationships/image" Target="../media/image12.sv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33" Type="http://schemas.openxmlformats.org/officeDocument/2006/relationships/image" Target="../media/image33.png"/><Relationship Id="rId2" Type="http://schemas.openxmlformats.org/officeDocument/2006/relationships/image" Target="../media/image2.svg"/><Relationship Id="rId16" Type="http://schemas.openxmlformats.org/officeDocument/2006/relationships/image" Target="../media/image16.svg"/><Relationship Id="rId20" Type="http://schemas.openxmlformats.org/officeDocument/2006/relationships/image" Target="../media/image20.svg"/><Relationship Id="rId29" Type="http://schemas.openxmlformats.org/officeDocument/2006/relationships/image" Target="../media/image29.png"/><Relationship Id="rId1" Type="http://schemas.openxmlformats.org/officeDocument/2006/relationships/image" Target="../media/image1.png"/><Relationship Id="rId6" Type="http://schemas.openxmlformats.org/officeDocument/2006/relationships/image" Target="../media/image6.svg"/><Relationship Id="rId11" Type="http://schemas.openxmlformats.org/officeDocument/2006/relationships/image" Target="../media/image11.png"/><Relationship Id="rId24" Type="http://schemas.openxmlformats.org/officeDocument/2006/relationships/image" Target="../media/image24.svg"/><Relationship Id="rId32" Type="http://schemas.openxmlformats.org/officeDocument/2006/relationships/image" Target="../media/image32.sv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28" Type="http://schemas.openxmlformats.org/officeDocument/2006/relationships/image" Target="../media/image28.svg"/><Relationship Id="rId10" Type="http://schemas.openxmlformats.org/officeDocument/2006/relationships/image" Target="../media/image10.svg"/><Relationship Id="rId19" Type="http://schemas.openxmlformats.org/officeDocument/2006/relationships/image" Target="../media/image19.png"/><Relationship Id="rId31" Type="http://schemas.openxmlformats.org/officeDocument/2006/relationships/image" Target="../media/image31.png"/><Relationship Id="rId4" Type="http://schemas.openxmlformats.org/officeDocument/2006/relationships/image" Target="../media/image4.svg"/><Relationship Id="rId9" Type="http://schemas.openxmlformats.org/officeDocument/2006/relationships/image" Target="../media/image9.png"/><Relationship Id="rId14" Type="http://schemas.openxmlformats.org/officeDocument/2006/relationships/image" Target="../media/image14.svg"/><Relationship Id="rId22" Type="http://schemas.openxmlformats.org/officeDocument/2006/relationships/image" Target="../media/image22.svg"/><Relationship Id="rId27" Type="http://schemas.openxmlformats.org/officeDocument/2006/relationships/image" Target="../media/image27.png"/><Relationship Id="rId30" Type="http://schemas.openxmlformats.org/officeDocument/2006/relationships/image" Target="../media/image30.svg"/><Relationship Id="rId8" Type="http://schemas.openxmlformats.org/officeDocument/2006/relationships/image" Target="../media/image8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374650</xdr:colOff>
      <xdr:row>0</xdr:row>
      <xdr:rowOff>0</xdr:rowOff>
    </xdr:from>
    <xdr:to>
      <xdr:col>5</xdr:col>
      <xdr:colOff>69850</xdr:colOff>
      <xdr:row>4</xdr:row>
      <xdr:rowOff>177800</xdr:rowOff>
    </xdr:to>
    <xdr:pic>
      <xdr:nvPicPr>
        <xdr:cNvPr id="2" name="Graphic 1" descr="Money">
          <a:extLst>
            <a:ext uri="{FF2B5EF4-FFF2-40B4-BE49-F238E27FC236}">
              <a16:creationId xmlns:a16="http://schemas.microsoft.com/office/drawing/2014/main" id="{FBC8010E-7035-4B73-AA07-306FA3A51F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"/>
            </a:ext>
          </a:extLst>
        </a:blip>
        <a:stretch>
          <a:fillRect/>
        </a:stretch>
      </xdr:blipFill>
      <xdr:spPr>
        <a:xfrm>
          <a:off x="2203450" y="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569100</xdr:colOff>
      <xdr:row>4</xdr:row>
      <xdr:rowOff>48400</xdr:rowOff>
    </xdr:from>
    <xdr:to>
      <xdr:col>4</xdr:col>
      <xdr:colOff>264300</xdr:colOff>
      <xdr:row>9</xdr:row>
      <xdr:rowOff>42050</xdr:rowOff>
    </xdr:to>
    <xdr:pic>
      <xdr:nvPicPr>
        <xdr:cNvPr id="3" name="Graphic 2" descr="Money envelope">
          <a:extLst>
            <a:ext uri="{FF2B5EF4-FFF2-40B4-BE49-F238E27FC236}">
              <a16:creationId xmlns:a16="http://schemas.microsoft.com/office/drawing/2014/main" id="{0FAAAB34-1762-46A0-95E7-84033C14D8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1788300" y="785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407950</xdr:colOff>
      <xdr:row>1</xdr:row>
      <xdr:rowOff>14250</xdr:rowOff>
    </xdr:from>
    <xdr:to>
      <xdr:col>8</xdr:col>
      <xdr:colOff>103150</xdr:colOff>
      <xdr:row>6</xdr:row>
      <xdr:rowOff>7900</xdr:rowOff>
    </xdr:to>
    <xdr:pic>
      <xdr:nvPicPr>
        <xdr:cNvPr id="4" name="Graphic 3" descr="Rupee">
          <a:extLst>
            <a:ext uri="{FF2B5EF4-FFF2-40B4-BE49-F238E27FC236}">
              <a16:creationId xmlns:a16="http://schemas.microsoft.com/office/drawing/2014/main" id="{FDF3CB06-D479-4D67-9690-745CA42AC7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4065550" y="1984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5</xdr:col>
      <xdr:colOff>107100</xdr:colOff>
      <xdr:row>2</xdr:row>
      <xdr:rowOff>170600</xdr:rowOff>
    </xdr:from>
    <xdr:to>
      <xdr:col>6</xdr:col>
      <xdr:colOff>411900</xdr:colOff>
      <xdr:row>7</xdr:row>
      <xdr:rowOff>164250</xdr:rowOff>
    </xdr:to>
    <xdr:pic>
      <xdr:nvPicPr>
        <xdr:cNvPr id="5" name="Graphic 4" descr="Bar graph with upward trend">
          <a:extLst>
            <a:ext uri="{FF2B5EF4-FFF2-40B4-BE49-F238E27FC236}">
              <a16:creationId xmlns:a16="http://schemas.microsoft.com/office/drawing/2014/main" id="{117CF9D8-ECFC-48C9-B8EC-2490246409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8"/>
            </a:ext>
          </a:extLst>
        </a:blip>
        <a:stretch>
          <a:fillRect/>
        </a:stretch>
      </xdr:blipFill>
      <xdr:spPr>
        <a:xfrm>
          <a:off x="3155100" y="538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301550</xdr:colOff>
      <xdr:row>3</xdr:row>
      <xdr:rowOff>9450</xdr:rowOff>
    </xdr:from>
    <xdr:to>
      <xdr:col>9</xdr:col>
      <xdr:colOff>606350</xdr:colOff>
      <xdr:row>8</xdr:row>
      <xdr:rowOff>3100</xdr:rowOff>
    </xdr:to>
    <xdr:pic>
      <xdr:nvPicPr>
        <xdr:cNvPr id="6" name="Graphic 5" descr="Bullseye">
          <a:extLst>
            <a:ext uri="{FF2B5EF4-FFF2-40B4-BE49-F238E27FC236}">
              <a16:creationId xmlns:a16="http://schemas.microsoft.com/office/drawing/2014/main" id="{6A0124BF-4B29-4AF6-BBF6-70DAD3900A4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5178350" y="5619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445200</xdr:colOff>
      <xdr:row>9</xdr:row>
      <xdr:rowOff>26100</xdr:rowOff>
    </xdr:from>
    <xdr:to>
      <xdr:col>6</xdr:col>
      <xdr:colOff>140400</xdr:colOff>
      <xdr:row>14</xdr:row>
      <xdr:rowOff>19750</xdr:rowOff>
    </xdr:to>
    <xdr:pic>
      <xdr:nvPicPr>
        <xdr:cNvPr id="7" name="Graphic 6" descr="Lightbulb">
          <a:extLst>
            <a:ext uri="{FF2B5EF4-FFF2-40B4-BE49-F238E27FC236}">
              <a16:creationId xmlns:a16="http://schemas.microsoft.com/office/drawing/2014/main" id="{66966BD6-2916-47C3-B5DF-196813D83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2"/>
            </a:ext>
          </a:extLst>
        </a:blip>
        <a:stretch>
          <a:fillRect/>
        </a:stretch>
      </xdr:blipFill>
      <xdr:spPr>
        <a:xfrm>
          <a:off x="2883600" y="16834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284050</xdr:colOff>
      <xdr:row>10</xdr:row>
      <xdr:rowOff>93550</xdr:rowOff>
    </xdr:from>
    <xdr:to>
      <xdr:col>7</xdr:col>
      <xdr:colOff>588850</xdr:colOff>
      <xdr:row>15</xdr:row>
      <xdr:rowOff>87200</xdr:rowOff>
    </xdr:to>
    <xdr:pic>
      <xdr:nvPicPr>
        <xdr:cNvPr id="8" name="Graphic 7" descr="Stopwatch">
          <a:extLst>
            <a:ext uri="{FF2B5EF4-FFF2-40B4-BE49-F238E27FC236}">
              <a16:creationId xmlns:a16="http://schemas.microsoft.com/office/drawing/2014/main" id="{263405A3-2D0A-4BF4-BF92-D57B432E80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4"/>
            </a:ext>
          </a:extLst>
        </a:blip>
        <a:stretch>
          <a:fillRect/>
        </a:stretch>
      </xdr:blipFill>
      <xdr:spPr>
        <a:xfrm>
          <a:off x="3941650" y="1935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3</xdr:col>
      <xdr:colOff>268950</xdr:colOff>
      <xdr:row>12</xdr:row>
      <xdr:rowOff>129250</xdr:rowOff>
    </xdr:from>
    <xdr:to>
      <xdr:col>4</xdr:col>
      <xdr:colOff>573750</xdr:colOff>
      <xdr:row>17</xdr:row>
      <xdr:rowOff>122900</xdr:rowOff>
    </xdr:to>
    <xdr:pic>
      <xdr:nvPicPr>
        <xdr:cNvPr id="9" name="Graphic 8" descr="Filter">
          <a:extLst>
            <a:ext uri="{FF2B5EF4-FFF2-40B4-BE49-F238E27FC236}">
              <a16:creationId xmlns:a16="http://schemas.microsoft.com/office/drawing/2014/main" id="{234B1294-952F-4C77-AF02-6439290819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2097750" y="2339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7</xdr:col>
      <xdr:colOff>380850</xdr:colOff>
      <xdr:row>7</xdr:row>
      <xdr:rowOff>37950</xdr:rowOff>
    </xdr:from>
    <xdr:to>
      <xdr:col>9</xdr:col>
      <xdr:colOff>76050</xdr:colOff>
      <xdr:row>12</xdr:row>
      <xdr:rowOff>31600</xdr:rowOff>
    </xdr:to>
    <xdr:pic>
      <xdr:nvPicPr>
        <xdr:cNvPr id="10" name="Graphic 9" descr="Smart Phone">
          <a:extLst>
            <a:ext uri="{FF2B5EF4-FFF2-40B4-BE49-F238E27FC236}">
              <a16:creationId xmlns:a16="http://schemas.microsoft.com/office/drawing/2014/main" id="{0AB6AD1D-C1A4-4043-96F2-9BC56375A4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8"/>
            </a:ext>
          </a:extLst>
        </a:blip>
        <a:stretch>
          <a:fillRect/>
        </a:stretch>
      </xdr:blipFill>
      <xdr:spPr>
        <a:xfrm>
          <a:off x="4648050" y="13270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10</xdr:col>
      <xdr:colOff>73650</xdr:colOff>
      <xdr:row>4</xdr:row>
      <xdr:rowOff>124450</xdr:rowOff>
    </xdr:from>
    <xdr:to>
      <xdr:col>11</xdr:col>
      <xdr:colOff>378450</xdr:colOff>
      <xdr:row>9</xdr:row>
      <xdr:rowOff>118100</xdr:rowOff>
    </xdr:to>
    <xdr:pic>
      <xdr:nvPicPr>
        <xdr:cNvPr id="11" name="Graphic 10" descr="Map with pin">
          <a:extLst>
            <a:ext uri="{FF2B5EF4-FFF2-40B4-BE49-F238E27FC236}">
              <a16:creationId xmlns:a16="http://schemas.microsoft.com/office/drawing/2014/main" id="{9171FF5D-3576-4F5D-B036-59D0E172E4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0"/>
            </a:ext>
          </a:extLst>
        </a:blip>
        <a:stretch>
          <a:fillRect/>
        </a:stretch>
      </xdr:blipFill>
      <xdr:spPr>
        <a:xfrm>
          <a:off x="6169650" y="8610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9</xdr:col>
      <xdr:colOff>297450</xdr:colOff>
      <xdr:row>9</xdr:row>
      <xdr:rowOff>24400</xdr:rowOff>
    </xdr:from>
    <xdr:to>
      <xdr:col>10</xdr:col>
      <xdr:colOff>602250</xdr:colOff>
      <xdr:row>14</xdr:row>
      <xdr:rowOff>18050</xdr:rowOff>
    </xdr:to>
    <xdr:pic>
      <xdr:nvPicPr>
        <xdr:cNvPr id="12" name="Graphic 11" descr="Pie chart">
          <a:extLst>
            <a:ext uri="{FF2B5EF4-FFF2-40B4-BE49-F238E27FC236}">
              <a16:creationId xmlns:a16="http://schemas.microsoft.com/office/drawing/2014/main" id="{646C4277-5D01-44DD-9204-8931841C9F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5783850" y="16817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4</xdr:col>
      <xdr:colOff>76200</xdr:colOff>
      <xdr:row>16</xdr:row>
      <xdr:rowOff>158750</xdr:rowOff>
    </xdr:from>
    <xdr:to>
      <xdr:col>5</xdr:col>
      <xdr:colOff>381000</xdr:colOff>
      <xdr:row>21</xdr:row>
      <xdr:rowOff>152400</xdr:rowOff>
    </xdr:to>
    <xdr:pic>
      <xdr:nvPicPr>
        <xdr:cNvPr id="13" name="Graphic 12" descr="Shopping cart">
          <a:extLst>
            <a:ext uri="{FF2B5EF4-FFF2-40B4-BE49-F238E27FC236}">
              <a16:creationId xmlns:a16="http://schemas.microsoft.com/office/drawing/2014/main" id="{EA8C87A6-0900-4147-9C88-EF5E73A8B7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4"/>
            </a:ext>
          </a:extLst>
        </a:blip>
        <a:stretch>
          <a:fillRect/>
        </a:stretch>
      </xdr:blipFill>
      <xdr:spPr>
        <a:xfrm>
          <a:off x="2514600" y="31051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69850</xdr:rowOff>
    </xdr:from>
    <xdr:to>
      <xdr:col>1</xdr:col>
      <xdr:colOff>304800</xdr:colOff>
      <xdr:row>25</xdr:row>
      <xdr:rowOff>63500</xdr:rowOff>
    </xdr:to>
    <xdr:pic>
      <xdr:nvPicPr>
        <xdr:cNvPr id="14" name="Graphic 13" descr="Monthly calendar">
          <a:extLst>
            <a:ext uri="{FF2B5EF4-FFF2-40B4-BE49-F238E27FC236}">
              <a16:creationId xmlns:a16="http://schemas.microsoft.com/office/drawing/2014/main" id="{C7958F63-557B-4FB8-8457-DDAC399275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6"/>
            </a:ext>
          </a:extLst>
        </a:blip>
        <a:stretch>
          <a:fillRect/>
        </a:stretch>
      </xdr:blipFill>
      <xdr:spPr>
        <a:xfrm>
          <a:off x="0" y="37528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2</xdr:col>
      <xdr:colOff>29350</xdr:colOff>
      <xdr:row>20</xdr:row>
      <xdr:rowOff>130950</xdr:rowOff>
    </xdr:from>
    <xdr:to>
      <xdr:col>3</xdr:col>
      <xdr:colOff>334150</xdr:colOff>
      <xdr:row>25</xdr:row>
      <xdr:rowOff>124600</xdr:rowOff>
    </xdr:to>
    <xdr:pic>
      <xdr:nvPicPr>
        <xdr:cNvPr id="15" name="Graphic 14" descr="Daily calendar">
          <a:extLst>
            <a:ext uri="{FF2B5EF4-FFF2-40B4-BE49-F238E27FC236}">
              <a16:creationId xmlns:a16="http://schemas.microsoft.com/office/drawing/2014/main" id="{6A0C2BE0-AF30-4759-B31F-C29E369DD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8"/>
            </a:ext>
          </a:extLst>
        </a:blip>
        <a:stretch>
          <a:fillRect/>
        </a:stretch>
      </xdr:blipFill>
      <xdr:spPr>
        <a:xfrm>
          <a:off x="1248550" y="381395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565150</xdr:colOff>
      <xdr:row>16</xdr:row>
      <xdr:rowOff>139700</xdr:rowOff>
    </xdr:from>
    <xdr:to>
      <xdr:col>10</xdr:col>
      <xdr:colOff>260350</xdr:colOff>
      <xdr:row>21</xdr:row>
      <xdr:rowOff>133350</xdr:rowOff>
    </xdr:to>
    <xdr:pic>
      <xdr:nvPicPr>
        <xdr:cNvPr id="16" name="Graphic 15" descr="Cycle with people">
          <a:extLst>
            <a:ext uri="{FF2B5EF4-FFF2-40B4-BE49-F238E27FC236}">
              <a16:creationId xmlns:a16="http://schemas.microsoft.com/office/drawing/2014/main" id="{E9F7A677-B2CD-49BE-9BE5-B99310C66F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0"/>
            </a:ext>
          </a:extLst>
        </a:blip>
        <a:stretch>
          <a:fillRect/>
        </a:stretch>
      </xdr:blipFill>
      <xdr:spPr>
        <a:xfrm>
          <a:off x="5441950" y="30861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6</xdr:col>
      <xdr:colOff>283350</xdr:colOff>
      <xdr:row>18</xdr:row>
      <xdr:rowOff>23000</xdr:rowOff>
    </xdr:from>
    <xdr:to>
      <xdr:col>7</xdr:col>
      <xdr:colOff>588150</xdr:colOff>
      <xdr:row>23</xdr:row>
      <xdr:rowOff>16650</xdr:rowOff>
    </xdr:to>
    <xdr:pic>
      <xdr:nvPicPr>
        <xdr:cNvPr id="17" name="Graphic 16" descr="Kiosk">
          <a:extLst>
            <a:ext uri="{FF2B5EF4-FFF2-40B4-BE49-F238E27FC236}">
              <a16:creationId xmlns:a16="http://schemas.microsoft.com/office/drawing/2014/main" id="{F73017CE-C094-45C7-BFF8-9A65637515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2"/>
            </a:ext>
          </a:extLst>
        </a:blip>
        <a:stretch>
          <a:fillRect/>
        </a:stretch>
      </xdr:blipFill>
      <xdr:spPr>
        <a:xfrm>
          <a:off x="3940950" y="3337700"/>
          <a:ext cx="914400" cy="914400"/>
        </a:xfrm>
        <a:prstGeom prst="rect">
          <a:avLst/>
        </a:prstGeom>
      </xdr:spPr>
    </xdr:pic>
    <xdr:clientData/>
  </xdr:twoCellAnchor>
  <xdr:twoCellAnchor editAs="oneCell">
    <xdr:from>
      <xdr:col>8</xdr:col>
      <xdr:colOff>565150</xdr:colOff>
      <xdr:row>21</xdr:row>
      <xdr:rowOff>0</xdr:rowOff>
    </xdr:from>
    <xdr:to>
      <xdr:col>10</xdr:col>
      <xdr:colOff>260350</xdr:colOff>
      <xdr:row>25</xdr:row>
      <xdr:rowOff>177800</xdr:rowOff>
    </xdr:to>
    <xdr:pic>
      <xdr:nvPicPr>
        <xdr:cNvPr id="18" name="Graphic 17" descr="Flip calendar">
          <a:extLst>
            <a:ext uri="{FF2B5EF4-FFF2-40B4-BE49-F238E27FC236}">
              <a16:creationId xmlns:a16="http://schemas.microsoft.com/office/drawing/2014/main" id="{E406F032-6792-48F8-A3F4-2FA6B79037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4"/>
            </a:ext>
          </a:extLst>
        </a:blip>
        <a:stretch>
          <a:fillRect/>
        </a:stretch>
      </xdr:blipFill>
      <xdr:spPr>
        <a:xfrm>
          <a:off x="5441950" y="3867150"/>
          <a:ext cx="914400" cy="914400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4894.995327083336" createdVersion="8" refreshedVersion="8" minRefreshableVersion="3" recordCount="700" xr:uid="{A4DBBA70-D340-4CE7-9531-7142E83292DE}">
  <cacheSource type="worksheet">
    <worksheetSource name="Table62"/>
  </cacheSource>
  <cacheFields count="15">
    <cacheField name="Segment" numFmtId="0">
      <sharedItems count="5">
        <s v="Shoping Mall"/>
        <s v="Midmarket"/>
        <s v="Channel Partners"/>
        <s v="Enterprise"/>
        <s v="Small Business"/>
      </sharedItems>
    </cacheField>
    <cacheField name="State" numFmtId="0">
      <sharedItems count="18">
        <s v="Andhra Pradesh"/>
        <s v="Gujarat"/>
        <s v="Maharashtra "/>
        <s v="Haryana"/>
        <s v="Tamil Nadu"/>
        <s v="Karnataka"/>
        <s v="Kerala"/>
        <s v="Punjab"/>
        <s v="Telangana"/>
        <s v="Uttar Pradesh"/>
        <s v="West Bengal"/>
        <s v="Rajasthan"/>
        <s v="Madhya Pradesh"/>
        <s v="Odisha"/>
        <s v="Uttarakhand"/>
        <s v="Jharkhand"/>
        <s v="Chhattisgarh"/>
        <s v="Bihar"/>
      </sharedItems>
    </cacheField>
    <cacheField name="Product" numFmtId="0">
      <sharedItems count="6">
        <s v="Xiaomi Redmi 9i 128GB"/>
        <s v="Realme 8"/>
        <s v="Realme 8 Pro"/>
        <s v="Vivo V17 Pro"/>
        <s v="Xiaomi Redmi K20 Pro 6GB"/>
        <s v="Samsung Galaxy F62"/>
      </sharedItems>
    </cacheField>
    <cacheField name="Discount Band" numFmtId="0">
      <sharedItems count="4">
        <s v="None"/>
        <s v="Low"/>
        <s v="Medium"/>
        <s v="High"/>
      </sharedItems>
    </cacheField>
    <cacheField name="Units Sold" numFmtId="1">
      <sharedItems containsSemiMixedTypes="0" containsString="0" containsNumber="1" minValue="20" maxValue="449.25"/>
    </cacheField>
    <cacheField name="Manufacturing Price" numFmtId="164">
      <sharedItems containsSemiMixedTypes="0" containsString="0" containsNumber="1" minValue="5579.4" maxValue="19794"/>
    </cacheField>
    <cacheField name="Sale Price" numFmtId="164">
      <sharedItems containsSemiMixedTypes="0" containsString="0" containsNumber="1" containsInteger="1" minValue="9299" maxValue="32990"/>
    </cacheField>
    <cacheField name="Discounts" numFmtId="164">
      <sharedItems containsSemiMixedTypes="0" containsString="0" containsNumber="1" minValue="0" maxValue="1978162.875"/>
    </cacheField>
    <cacheField name=" Sales" numFmtId="164">
      <sharedItems containsSemiMixedTypes="0" containsString="0" containsNumber="1" minValue="198998.6" maxValue="13187752.5"/>
    </cacheField>
    <cacheField name="COGS" numFmtId="164">
      <sharedItems containsSemiMixedTypes="0" containsString="0" containsNumber="1" minValue="5579.4" maxValue="19794"/>
    </cacheField>
    <cacheField name="Profit" numFmtId="164">
      <sharedItems containsSemiMixedTypes="0" containsString="0" containsNumber="1" minValue="79599.44" maxValue="5275101"/>
    </cacheField>
    <cacheField name="Date" numFmtId="165">
      <sharedItems containsSemiMixedTypes="0" containsNonDate="0" containsDate="1" containsString="0" minDate="2020-09-01T00:00:00" maxDate="2021-12-02T00:00:00"/>
    </cacheField>
    <cacheField name="Month Number" numFmtId="0">
      <sharedItems containsSemiMixedTypes="0" containsString="0" containsNumber="1" containsInteger="1" minValue="1" maxValue="12"/>
    </cacheField>
    <cacheField name="Month Name" numFmtId="0">
      <sharedItems/>
    </cacheField>
    <cacheField name="Year" numFmtId="0">
      <sharedItems containsSemiMixedTypes="0" containsString="0" containsNumber="1" containsInteger="1" minValue="2020" maxValue="20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n v="161.85000000000002"/>
    <n v="5579.4"/>
    <n v="9299"/>
    <n v="0"/>
    <n v="1505043.1500000001"/>
    <n v="5579.4"/>
    <n v="602017.26000000013"/>
    <d v="2021-01-01T00:00:00"/>
    <n v="1"/>
    <s v="January"/>
    <n v="2021"/>
  </r>
  <r>
    <x v="0"/>
    <x v="1"/>
    <x v="0"/>
    <x v="0"/>
    <n v="132.1"/>
    <n v="5579.4"/>
    <n v="9299"/>
    <n v="0"/>
    <n v="1228397.8999999999"/>
    <n v="5579.4"/>
    <n v="491359.16000000003"/>
    <d v="2021-01-01T00:00:00"/>
    <n v="1"/>
    <s v="January"/>
    <n v="2021"/>
  </r>
  <r>
    <x v="1"/>
    <x v="2"/>
    <x v="0"/>
    <x v="0"/>
    <n v="217.8"/>
    <n v="5579.4"/>
    <n v="9299"/>
    <n v="0"/>
    <n v="2025322.2000000002"/>
    <n v="5579.4"/>
    <n v="810128.88000000012"/>
    <d v="2021-06-01T00:00:00"/>
    <n v="6"/>
    <s v="June"/>
    <n v="2021"/>
  </r>
  <r>
    <x v="1"/>
    <x v="3"/>
    <x v="0"/>
    <x v="0"/>
    <n v="88.800000000000011"/>
    <n v="5579.4"/>
    <n v="9299"/>
    <n v="0"/>
    <n v="825751.20000000007"/>
    <n v="5579.4"/>
    <n v="330300.48000000004"/>
    <d v="2021-06-01T00:00:00"/>
    <n v="6"/>
    <s v="June"/>
    <n v="2021"/>
  </r>
  <r>
    <x v="1"/>
    <x v="4"/>
    <x v="0"/>
    <x v="0"/>
    <n v="247"/>
    <n v="5579.4"/>
    <n v="9299"/>
    <n v="0"/>
    <n v="2296853"/>
    <n v="5579.4"/>
    <n v="918741.20000000019"/>
    <d v="2021-06-01T00:00:00"/>
    <n v="6"/>
    <s v="June"/>
    <n v="2021"/>
  </r>
  <r>
    <x v="0"/>
    <x v="5"/>
    <x v="0"/>
    <x v="0"/>
    <n v="151.30000000000001"/>
    <n v="5579.4"/>
    <n v="9299"/>
    <n v="0"/>
    <n v="1406938.7000000002"/>
    <n v="5579.4"/>
    <n v="562775.48000000021"/>
    <d v="2021-12-01T00:00:00"/>
    <n v="12"/>
    <s v="December"/>
    <n v="2021"/>
  </r>
  <r>
    <x v="1"/>
    <x v="6"/>
    <x v="1"/>
    <x v="0"/>
    <n v="92.100000000000009"/>
    <n v="8999.4"/>
    <n v="14999"/>
    <n v="0"/>
    <n v="1381407.9000000001"/>
    <n v="8999.4"/>
    <n v="552563.16000000015"/>
    <d v="2021-03-01T00:00:00"/>
    <n v="3"/>
    <s v="March"/>
    <n v="2021"/>
  </r>
  <r>
    <x v="2"/>
    <x v="5"/>
    <x v="1"/>
    <x v="0"/>
    <n v="251.8"/>
    <n v="8999.4"/>
    <n v="14999"/>
    <n v="0"/>
    <n v="3776748.2"/>
    <n v="8999.4"/>
    <n v="1510699.2800000003"/>
    <d v="2021-06-01T00:00:00"/>
    <n v="6"/>
    <s v="June"/>
    <n v="2021"/>
  </r>
  <r>
    <x v="0"/>
    <x v="7"/>
    <x v="1"/>
    <x v="0"/>
    <n v="189.9"/>
    <n v="8999.4"/>
    <n v="14999"/>
    <n v="0"/>
    <n v="2848310.1"/>
    <n v="8999.4"/>
    <n v="1139324.04"/>
    <d v="2021-06-01T00:00:00"/>
    <n v="6"/>
    <s v="June"/>
    <n v="2021"/>
  </r>
  <r>
    <x v="2"/>
    <x v="4"/>
    <x v="1"/>
    <x v="0"/>
    <n v="154.5"/>
    <n v="8999.4"/>
    <n v="14999"/>
    <n v="0"/>
    <n v="2317345.5"/>
    <n v="8999.4"/>
    <n v="926938.2"/>
    <d v="2021-06-01T00:00:00"/>
    <n v="6"/>
    <s v="June"/>
    <n v="2021"/>
  </r>
  <r>
    <x v="1"/>
    <x v="8"/>
    <x v="1"/>
    <x v="0"/>
    <n v="247"/>
    <n v="8999.4"/>
    <n v="14999"/>
    <n v="0"/>
    <n v="3704753"/>
    <n v="8999.4"/>
    <n v="1481901.2000000002"/>
    <d v="2021-06-01T00:00:00"/>
    <n v="6"/>
    <s v="June"/>
    <n v="2021"/>
  </r>
  <r>
    <x v="3"/>
    <x v="9"/>
    <x v="1"/>
    <x v="0"/>
    <n v="266.55"/>
    <n v="8999.4"/>
    <n v="14999"/>
    <n v="0"/>
    <n v="3997983.45"/>
    <n v="8999.4"/>
    <n v="1599193.3800000004"/>
    <d v="2021-07-01T00:00:00"/>
    <n v="7"/>
    <s v="July"/>
    <n v="2021"/>
  </r>
  <r>
    <x v="4"/>
    <x v="10"/>
    <x v="1"/>
    <x v="0"/>
    <n v="95.800000000000011"/>
    <n v="8999.4"/>
    <n v="14999"/>
    <n v="0"/>
    <n v="1436904.2000000002"/>
    <n v="8999.4"/>
    <n v="574761.68000000017"/>
    <d v="2021-08-01T00:00:00"/>
    <n v="8"/>
    <s v="August"/>
    <n v="2021"/>
  </r>
  <r>
    <x v="0"/>
    <x v="2"/>
    <x v="1"/>
    <x v="0"/>
    <n v="214.60000000000002"/>
    <n v="8999.4"/>
    <n v="14999"/>
    <n v="0"/>
    <n v="3218785.4000000004"/>
    <n v="8999.4"/>
    <n v="1287514.1600000001"/>
    <d v="2021-09-01T00:00:00"/>
    <n v="9"/>
    <s v="September"/>
    <n v="2021"/>
  </r>
  <r>
    <x v="3"/>
    <x v="11"/>
    <x v="1"/>
    <x v="0"/>
    <n v="34.5"/>
    <n v="8999.4"/>
    <n v="14999"/>
    <n v="0"/>
    <n v="517465.5"/>
    <n v="8999.4"/>
    <n v="206986.2"/>
    <d v="2020-10-01T00:00:00"/>
    <n v="10"/>
    <s v="October"/>
    <n v="2020"/>
  </r>
  <r>
    <x v="1"/>
    <x v="9"/>
    <x v="1"/>
    <x v="0"/>
    <n v="61.5"/>
    <n v="8999.4"/>
    <n v="14999"/>
    <n v="0"/>
    <n v="922438.5"/>
    <n v="8999.4"/>
    <n v="368975.4"/>
    <d v="2021-12-01T00:00:00"/>
    <n v="12"/>
    <s v="December"/>
    <n v="2021"/>
  </r>
  <r>
    <x v="0"/>
    <x v="1"/>
    <x v="2"/>
    <x v="0"/>
    <n v="29.200000000000003"/>
    <n v="11999.4"/>
    <n v="19999"/>
    <n v="0"/>
    <n v="583970.80000000005"/>
    <n v="11999.4"/>
    <n v="233588.32"/>
    <d v="2021-02-01T00:00:00"/>
    <n v="2"/>
    <s v="February"/>
    <n v="2021"/>
  </r>
  <r>
    <x v="1"/>
    <x v="12"/>
    <x v="2"/>
    <x v="0"/>
    <n v="97.4"/>
    <n v="11999.4"/>
    <n v="19999"/>
    <n v="0"/>
    <n v="1947902.6"/>
    <n v="11999.4"/>
    <n v="779161.04"/>
    <d v="2021-02-01T00:00:00"/>
    <n v="2"/>
    <s v="February"/>
    <n v="2021"/>
  </r>
  <r>
    <x v="2"/>
    <x v="0"/>
    <x v="2"/>
    <x v="0"/>
    <n v="251.8"/>
    <n v="11999.4"/>
    <n v="19999"/>
    <n v="0"/>
    <n v="5035748.2"/>
    <n v="11999.4"/>
    <n v="2014299.2800000003"/>
    <d v="2021-06-01T00:00:00"/>
    <n v="6"/>
    <s v="June"/>
    <n v="2021"/>
  </r>
  <r>
    <x v="0"/>
    <x v="1"/>
    <x v="2"/>
    <x v="0"/>
    <n v="100.60000000000001"/>
    <n v="11999.4"/>
    <n v="19999"/>
    <n v="0"/>
    <n v="2011899.4000000001"/>
    <n v="11999.4"/>
    <n v="804759.76"/>
    <d v="2021-06-01T00:00:00"/>
    <n v="6"/>
    <s v="June"/>
    <n v="2021"/>
  </r>
  <r>
    <x v="2"/>
    <x v="2"/>
    <x v="2"/>
    <x v="0"/>
    <n v="36.700000000000003"/>
    <n v="11999.4"/>
    <n v="19999"/>
    <n v="0"/>
    <n v="733963.3"/>
    <n v="11999.4"/>
    <n v="293585.32"/>
    <d v="2021-07-01T00:00:00"/>
    <n v="7"/>
    <s v="July"/>
    <n v="2021"/>
  </r>
  <r>
    <x v="0"/>
    <x v="3"/>
    <x v="2"/>
    <x v="0"/>
    <n v="88.300000000000011"/>
    <n v="11999.4"/>
    <n v="19999"/>
    <n v="0"/>
    <n v="1765911.7000000002"/>
    <n v="11999.4"/>
    <n v="706364.68000000017"/>
    <d v="2021-08-01T00:00:00"/>
    <n v="8"/>
    <s v="August"/>
    <n v="2021"/>
  </r>
  <r>
    <x v="1"/>
    <x v="4"/>
    <x v="2"/>
    <x v="0"/>
    <n v="54.900000000000006"/>
    <n v="11999.4"/>
    <n v="19999"/>
    <n v="0"/>
    <n v="1097945.1000000001"/>
    <n v="11999.4"/>
    <n v="439178.04000000004"/>
    <d v="2020-09-01T00:00:00"/>
    <n v="9"/>
    <s v="September"/>
    <n v="2020"/>
  </r>
  <r>
    <x v="4"/>
    <x v="5"/>
    <x v="2"/>
    <x v="0"/>
    <n v="78.800000000000011"/>
    <n v="11999.4"/>
    <n v="19999"/>
    <n v="0"/>
    <n v="1575921.2000000002"/>
    <n v="11999.4"/>
    <n v="630368.4800000001"/>
    <d v="2020-09-01T00:00:00"/>
    <n v="9"/>
    <s v="September"/>
    <n v="2020"/>
  </r>
  <r>
    <x v="1"/>
    <x v="6"/>
    <x v="2"/>
    <x v="0"/>
    <n v="247.20000000000002"/>
    <n v="11999.4"/>
    <n v="19999"/>
    <n v="0"/>
    <n v="4943752.8000000007"/>
    <n v="11999.4"/>
    <n v="1977501.1200000006"/>
    <d v="2021-09-01T00:00:00"/>
    <n v="9"/>
    <s v="September"/>
    <n v="2021"/>
  </r>
  <r>
    <x v="0"/>
    <x v="5"/>
    <x v="2"/>
    <x v="0"/>
    <n v="114.30000000000001"/>
    <n v="11999.4"/>
    <n v="19999"/>
    <n v="0"/>
    <n v="2285885.7000000002"/>
    <n v="11999.4"/>
    <n v="914354.28"/>
    <d v="2021-10-01T00:00:00"/>
    <n v="10"/>
    <s v="October"/>
    <n v="2021"/>
  </r>
  <r>
    <x v="0"/>
    <x v="7"/>
    <x v="2"/>
    <x v="0"/>
    <n v="172.5"/>
    <n v="11999.4"/>
    <n v="19999"/>
    <n v="0"/>
    <n v="3449827.5"/>
    <n v="11999.4"/>
    <n v="1379931"/>
    <d v="2020-11-01T00:00:00"/>
    <n v="11"/>
    <s v="November"/>
    <n v="2020"/>
  </r>
  <r>
    <x v="2"/>
    <x v="4"/>
    <x v="2"/>
    <x v="0"/>
    <n v="91.2"/>
    <n v="11999.4"/>
    <n v="19999"/>
    <n v="0"/>
    <n v="1823908.8"/>
    <n v="11999.4"/>
    <n v="729563.52"/>
    <d v="2020-11-01T00:00:00"/>
    <n v="11"/>
    <s v="November"/>
    <n v="2020"/>
  </r>
  <r>
    <x v="1"/>
    <x v="8"/>
    <x v="2"/>
    <x v="0"/>
    <n v="215.20000000000002"/>
    <n v="11999.4"/>
    <n v="19999"/>
    <n v="0"/>
    <n v="4303784.8000000007"/>
    <n v="11999.4"/>
    <n v="1721513.9200000004"/>
    <d v="2020-12-01T00:00:00"/>
    <n v="12"/>
    <s v="December"/>
    <n v="2020"/>
  </r>
  <r>
    <x v="0"/>
    <x v="9"/>
    <x v="2"/>
    <x v="0"/>
    <n v="181.70000000000002"/>
    <n v="11999.4"/>
    <n v="19999"/>
    <n v="0"/>
    <n v="3633818.3000000003"/>
    <n v="11999.4"/>
    <n v="1453527.3200000003"/>
    <d v="2021-12-01T00:00:00"/>
    <n v="12"/>
    <s v="December"/>
    <n v="2021"/>
  </r>
  <r>
    <x v="0"/>
    <x v="10"/>
    <x v="2"/>
    <x v="0"/>
    <n v="151.30000000000001"/>
    <n v="11999.4"/>
    <n v="19999"/>
    <n v="0"/>
    <n v="3025848.7"/>
    <n v="11999.4"/>
    <n v="1210339.4800000002"/>
    <d v="2021-12-01T00:00:00"/>
    <n v="12"/>
    <s v="December"/>
    <n v="2021"/>
  </r>
  <r>
    <x v="0"/>
    <x v="2"/>
    <x v="3"/>
    <x v="0"/>
    <n v="149.30000000000001"/>
    <n v="19794"/>
    <n v="32990"/>
    <n v="0"/>
    <n v="4925407"/>
    <n v="19794"/>
    <n v="1970162.7999999998"/>
    <d v="2021-01-01T00:00:00"/>
    <n v="1"/>
    <s v="January"/>
    <n v="2021"/>
  </r>
  <r>
    <x v="3"/>
    <x v="11"/>
    <x v="3"/>
    <x v="0"/>
    <n v="180.4"/>
    <n v="19794"/>
    <n v="32990"/>
    <n v="0"/>
    <n v="5951396"/>
    <n v="19794"/>
    <n v="2380558.4"/>
    <d v="2021-02-01T00:00:00"/>
    <n v="2"/>
    <s v="February"/>
    <n v="2021"/>
  </r>
  <r>
    <x v="2"/>
    <x v="9"/>
    <x v="3"/>
    <x v="0"/>
    <n v="216.10000000000002"/>
    <n v="19794"/>
    <n v="32990"/>
    <n v="0"/>
    <n v="7129139.0000000009"/>
    <n v="19794"/>
    <n v="2851655.6000000006"/>
    <d v="2021-03-01T00:00:00"/>
    <n v="3"/>
    <s v="March"/>
    <n v="2021"/>
  </r>
  <r>
    <x v="0"/>
    <x v="1"/>
    <x v="3"/>
    <x v="0"/>
    <n v="100.60000000000001"/>
    <n v="19794"/>
    <n v="32990"/>
    <n v="0"/>
    <n v="3318794.0000000005"/>
    <n v="19794"/>
    <n v="1327517.6000000003"/>
    <d v="2021-06-01T00:00:00"/>
    <n v="6"/>
    <s v="June"/>
    <n v="2021"/>
  </r>
  <r>
    <x v="2"/>
    <x v="12"/>
    <x v="3"/>
    <x v="0"/>
    <n v="154.5"/>
    <n v="19794"/>
    <n v="32990"/>
    <n v="0"/>
    <n v="5096955"/>
    <n v="19794"/>
    <n v="2038782"/>
    <d v="2021-06-01T00:00:00"/>
    <n v="6"/>
    <s v="June"/>
    <n v="2021"/>
  </r>
  <r>
    <x v="3"/>
    <x v="0"/>
    <x v="3"/>
    <x v="0"/>
    <n v="282.10000000000002"/>
    <n v="19794"/>
    <n v="32990"/>
    <n v="0"/>
    <n v="9306479"/>
    <n v="19794"/>
    <n v="3722591.5999999996"/>
    <d v="2021-08-01T00:00:00"/>
    <n v="8"/>
    <s v="August"/>
    <n v="2021"/>
  </r>
  <r>
    <x v="3"/>
    <x v="1"/>
    <x v="3"/>
    <x v="0"/>
    <n v="34.5"/>
    <n v="19794"/>
    <n v="32990"/>
    <n v="0"/>
    <n v="1138155"/>
    <n v="19794"/>
    <n v="455262"/>
    <d v="2020-10-01T00:00:00"/>
    <n v="10"/>
    <s v="October"/>
    <n v="2020"/>
  </r>
  <r>
    <x v="4"/>
    <x v="2"/>
    <x v="4"/>
    <x v="0"/>
    <n v="200.10000000000002"/>
    <n v="13938"/>
    <n v="23230"/>
    <n v="0"/>
    <n v="4648323.0000000009"/>
    <n v="13938"/>
    <n v="1859329.2000000007"/>
    <d v="2021-02-01T00:00:00"/>
    <n v="2"/>
    <s v="February"/>
    <n v="2021"/>
  </r>
  <r>
    <x v="2"/>
    <x v="3"/>
    <x v="4"/>
    <x v="0"/>
    <n v="283.8"/>
    <n v="13938"/>
    <n v="23230"/>
    <n v="0"/>
    <n v="6592674"/>
    <n v="13938"/>
    <n v="2637069.5999999996"/>
    <d v="2021-04-01T00:00:00"/>
    <n v="4"/>
    <s v="April"/>
    <n v="2021"/>
  </r>
  <r>
    <x v="1"/>
    <x v="4"/>
    <x v="4"/>
    <x v="0"/>
    <n v="217.8"/>
    <n v="13938"/>
    <n v="23230"/>
    <n v="0"/>
    <n v="5059494"/>
    <n v="13938"/>
    <n v="2023797.5999999996"/>
    <d v="2021-06-01T00:00:00"/>
    <n v="6"/>
    <s v="June"/>
    <n v="2021"/>
  </r>
  <r>
    <x v="1"/>
    <x v="5"/>
    <x v="4"/>
    <x v="0"/>
    <n v="88.800000000000011"/>
    <n v="13938"/>
    <n v="23230"/>
    <n v="0"/>
    <n v="2062824.0000000002"/>
    <n v="13938"/>
    <n v="825129.60000000009"/>
    <d v="2021-06-01T00:00:00"/>
    <n v="6"/>
    <s v="June"/>
    <n v="2021"/>
  </r>
  <r>
    <x v="0"/>
    <x v="6"/>
    <x v="4"/>
    <x v="0"/>
    <n v="152.70000000000002"/>
    <n v="13938"/>
    <n v="23230"/>
    <n v="0"/>
    <n v="3547221.0000000005"/>
    <n v="13938"/>
    <n v="1418888.4000000004"/>
    <d v="2020-09-01T00:00:00"/>
    <n v="9"/>
    <s v="September"/>
    <n v="2020"/>
  </r>
  <r>
    <x v="4"/>
    <x v="5"/>
    <x v="4"/>
    <x v="0"/>
    <n v="215.10000000000002"/>
    <n v="13938"/>
    <n v="23230"/>
    <n v="0"/>
    <n v="4996773.0000000009"/>
    <n v="13938"/>
    <n v="1998709.2000000007"/>
    <d v="2021-09-01T00:00:00"/>
    <n v="9"/>
    <s v="September"/>
    <n v="2021"/>
  </r>
  <r>
    <x v="0"/>
    <x v="7"/>
    <x v="4"/>
    <x v="0"/>
    <n v="181.70000000000002"/>
    <n v="13938"/>
    <n v="23230"/>
    <n v="0"/>
    <n v="4220891"/>
    <n v="13938"/>
    <n v="1688356.4"/>
    <d v="2021-12-01T00:00:00"/>
    <n v="12"/>
    <s v="December"/>
    <n v="2021"/>
  </r>
  <r>
    <x v="0"/>
    <x v="4"/>
    <x v="5"/>
    <x v="0"/>
    <n v="275"/>
    <n v="11999.4"/>
    <n v="19999"/>
    <n v="0"/>
    <n v="5499725"/>
    <n v="11999.4"/>
    <n v="2199890"/>
    <d v="2021-02-01T00:00:00"/>
    <n v="2"/>
    <s v="February"/>
    <n v="2021"/>
  </r>
  <r>
    <x v="2"/>
    <x v="8"/>
    <x v="5"/>
    <x v="0"/>
    <n v="195.3"/>
    <n v="11999.4"/>
    <n v="19999"/>
    <n v="0"/>
    <n v="3905804.7"/>
    <n v="11999.4"/>
    <n v="1562321.88"/>
    <d v="2021-04-01T00:00:00"/>
    <n v="4"/>
    <s v="April"/>
    <n v="2021"/>
  </r>
  <r>
    <x v="3"/>
    <x v="9"/>
    <x v="5"/>
    <x v="0"/>
    <n v="421.95000000000005"/>
    <n v="11999.4"/>
    <n v="19999"/>
    <n v="0"/>
    <n v="8438578.0500000007"/>
    <n v="11999.4"/>
    <n v="3375431.2200000007"/>
    <d v="2021-04-01T00:00:00"/>
    <n v="4"/>
    <s v="April"/>
    <n v="2021"/>
  </r>
  <r>
    <x v="0"/>
    <x v="10"/>
    <x v="5"/>
    <x v="0"/>
    <n v="189.9"/>
    <n v="11999.4"/>
    <n v="19999"/>
    <n v="0"/>
    <n v="3797810.1"/>
    <n v="11999.4"/>
    <n v="1519124.04"/>
    <d v="2021-06-01T00:00:00"/>
    <n v="6"/>
    <s v="June"/>
    <n v="2021"/>
  </r>
  <r>
    <x v="0"/>
    <x v="2"/>
    <x v="5"/>
    <x v="0"/>
    <n v="168.60000000000002"/>
    <n v="11999.4"/>
    <n v="19999"/>
    <n v="0"/>
    <n v="3371831.4000000004"/>
    <n v="11999.4"/>
    <n v="1348732.56"/>
    <d v="2021-07-01T00:00:00"/>
    <n v="7"/>
    <s v="July"/>
    <n v="2021"/>
  </r>
  <r>
    <x v="2"/>
    <x v="11"/>
    <x v="5"/>
    <x v="0"/>
    <n v="214.10000000000002"/>
    <n v="11999.4"/>
    <n v="19999"/>
    <n v="0"/>
    <n v="4281785.9000000004"/>
    <n v="11999.4"/>
    <n v="1712714.3600000003"/>
    <d v="2021-08-01T00:00:00"/>
    <n v="8"/>
    <s v="August"/>
    <n v="2021"/>
  </r>
  <r>
    <x v="0"/>
    <x v="9"/>
    <x v="5"/>
    <x v="0"/>
    <n v="114.30000000000001"/>
    <n v="11999.4"/>
    <n v="19999"/>
    <n v="0"/>
    <n v="2285885.7000000002"/>
    <n v="11999.4"/>
    <n v="914354.28"/>
    <d v="2021-10-01T00:00:00"/>
    <n v="10"/>
    <s v="October"/>
    <n v="2021"/>
  </r>
  <r>
    <x v="1"/>
    <x v="1"/>
    <x v="5"/>
    <x v="0"/>
    <n v="61.5"/>
    <n v="11999.4"/>
    <n v="19999"/>
    <n v="0"/>
    <n v="1229938.5"/>
    <n v="11999.4"/>
    <n v="491975.4"/>
    <d v="2021-12-01T00:00:00"/>
    <n v="12"/>
    <s v="December"/>
    <n v="2021"/>
  </r>
  <r>
    <x v="0"/>
    <x v="12"/>
    <x v="2"/>
    <x v="1"/>
    <n v="394.5"/>
    <n v="11999.4"/>
    <n v="19999"/>
    <n v="394480.27500000002"/>
    <n v="7889605.5"/>
    <n v="11999.4"/>
    <n v="3155842.2"/>
    <d v="2021-01-01T00:00:00"/>
    <n v="1"/>
    <s v="January"/>
    <n v="2021"/>
  </r>
  <r>
    <x v="1"/>
    <x v="0"/>
    <x v="2"/>
    <x v="1"/>
    <n v="229.60000000000002"/>
    <n v="11999.4"/>
    <n v="19999"/>
    <n v="229588.52000000002"/>
    <n v="4591770.4000000004"/>
    <n v="11999.4"/>
    <n v="1836708.1600000001"/>
    <d v="2021-02-01T00:00:00"/>
    <n v="2"/>
    <s v="February"/>
    <n v="2021"/>
  </r>
  <r>
    <x v="0"/>
    <x v="1"/>
    <x v="2"/>
    <x v="1"/>
    <n v="103"/>
    <n v="11999.4"/>
    <n v="19999"/>
    <n v="102994.85"/>
    <n v="2059897"/>
    <n v="11999.4"/>
    <n v="823958.8"/>
    <d v="2021-05-01T00:00:00"/>
    <n v="5"/>
    <s v="May"/>
    <n v="2021"/>
  </r>
  <r>
    <x v="0"/>
    <x v="2"/>
    <x v="3"/>
    <x v="1"/>
    <n v="63.900000000000006"/>
    <n v="19794"/>
    <n v="32990"/>
    <n v="105403.05"/>
    <n v="2108061"/>
    <n v="19794"/>
    <n v="843224.39999999991"/>
    <d v="2021-11-01T00:00:00"/>
    <n v="11"/>
    <s v="November"/>
    <n v="2021"/>
  </r>
  <r>
    <x v="0"/>
    <x v="3"/>
    <x v="4"/>
    <x v="1"/>
    <n v="132.6"/>
    <n v="13938"/>
    <n v="23230"/>
    <n v="154014.9"/>
    <n v="3080298"/>
    <n v="13938"/>
    <n v="1232119.2000000002"/>
    <d v="2021-03-01T00:00:00"/>
    <n v="3"/>
    <s v="March"/>
    <n v="2021"/>
  </r>
  <r>
    <x v="2"/>
    <x v="4"/>
    <x v="0"/>
    <x v="1"/>
    <n v="185.8"/>
    <n v="5579.4"/>
    <n v="9299"/>
    <n v="86387.710000000021"/>
    <n v="1727754.2000000002"/>
    <n v="5579.4"/>
    <n v="691101.68000000017"/>
    <d v="2021-02-01T00:00:00"/>
    <n v="2"/>
    <s v="February"/>
    <n v="2021"/>
  </r>
  <r>
    <x v="0"/>
    <x v="5"/>
    <x v="0"/>
    <x v="1"/>
    <n v="121"/>
    <n v="5579.4"/>
    <n v="9299"/>
    <n v="56258.950000000004"/>
    <n v="1125179"/>
    <n v="5579.4"/>
    <n v="450071.60000000009"/>
    <d v="2021-03-01T00:00:00"/>
    <n v="3"/>
    <s v="March"/>
    <n v="2021"/>
  </r>
  <r>
    <x v="0"/>
    <x v="6"/>
    <x v="0"/>
    <x v="1"/>
    <n v="252.9"/>
    <n v="5579.4"/>
    <n v="9299"/>
    <n v="117585.85500000001"/>
    <n v="2351717.1"/>
    <n v="5579.4"/>
    <n v="940686.84000000008"/>
    <d v="2021-07-01T00:00:00"/>
    <n v="7"/>
    <s v="July"/>
    <n v="2021"/>
  </r>
  <r>
    <x v="2"/>
    <x v="5"/>
    <x v="0"/>
    <x v="1"/>
    <n v="144.5"/>
    <n v="5579.4"/>
    <n v="9299"/>
    <n v="67185.275000000009"/>
    <n v="1343705.5"/>
    <n v="5579.4"/>
    <n v="537482.20000000007"/>
    <d v="2021-09-01T00:00:00"/>
    <n v="9"/>
    <s v="September"/>
    <n v="2021"/>
  </r>
  <r>
    <x v="3"/>
    <x v="7"/>
    <x v="0"/>
    <x v="1"/>
    <n v="33"/>
    <n v="5579.4"/>
    <n v="9299"/>
    <n v="15343.35"/>
    <n v="306867"/>
    <n v="5579.4"/>
    <n v="122746.80000000002"/>
    <d v="2020-09-01T00:00:00"/>
    <n v="9"/>
    <s v="September"/>
    <n v="2020"/>
  </r>
  <r>
    <x v="2"/>
    <x v="4"/>
    <x v="0"/>
    <x v="1"/>
    <n v="267.10000000000002"/>
    <n v="5579.4"/>
    <n v="9299"/>
    <n v="124188.14500000002"/>
    <n v="2483762.9000000004"/>
    <n v="5579.4"/>
    <n v="993505.16000000038"/>
    <d v="2021-09-01T00:00:00"/>
    <n v="9"/>
    <s v="September"/>
    <n v="2021"/>
  </r>
  <r>
    <x v="2"/>
    <x v="8"/>
    <x v="0"/>
    <x v="1"/>
    <n v="76.600000000000009"/>
    <n v="5579.4"/>
    <n v="9299"/>
    <n v="35615.170000000006"/>
    <n v="712303.4"/>
    <n v="5579.4"/>
    <n v="284921.36"/>
    <d v="2020-10-01T00:00:00"/>
    <n v="10"/>
    <s v="October"/>
    <n v="2020"/>
  </r>
  <r>
    <x v="4"/>
    <x v="9"/>
    <x v="0"/>
    <x v="1"/>
    <n v="49.400000000000006"/>
    <n v="5579.4"/>
    <n v="9299"/>
    <n v="22968.530000000002"/>
    <n v="459370.60000000003"/>
    <n v="5579.4"/>
    <n v="183748.24000000005"/>
    <d v="2020-10-01T00:00:00"/>
    <n v="10"/>
    <s v="October"/>
    <n v="2020"/>
  </r>
  <r>
    <x v="0"/>
    <x v="10"/>
    <x v="0"/>
    <x v="1"/>
    <n v="139.70000000000002"/>
    <n v="5579.4"/>
    <n v="9299"/>
    <n v="64953.515000000007"/>
    <n v="1299070.3"/>
    <n v="5579.4"/>
    <n v="519628.12"/>
    <d v="2021-10-01T00:00:00"/>
    <n v="10"/>
    <s v="October"/>
    <n v="2021"/>
  </r>
  <r>
    <x v="0"/>
    <x v="2"/>
    <x v="0"/>
    <x v="1"/>
    <n v="215.5"/>
    <n v="5579.4"/>
    <n v="9299"/>
    <n v="100196.72500000001"/>
    <n v="2003934.5"/>
    <n v="5579.4"/>
    <n v="801573.8"/>
    <d v="2021-12-01T00:00:00"/>
    <n v="12"/>
    <s v="December"/>
    <n v="2021"/>
  </r>
  <r>
    <x v="1"/>
    <x v="11"/>
    <x v="1"/>
    <x v="1"/>
    <n v="221.4"/>
    <n v="8999.4"/>
    <n v="14999"/>
    <n v="166038.93000000002"/>
    <n v="3320778.6"/>
    <n v="8999.4"/>
    <n v="1328311.4400000002"/>
    <d v="2021-03-01T00:00:00"/>
    <n v="3"/>
    <s v="March"/>
    <n v="2021"/>
  </r>
  <r>
    <x v="4"/>
    <x v="9"/>
    <x v="1"/>
    <x v="1"/>
    <n v="230.10000000000002"/>
    <n v="8999.4"/>
    <n v="14999"/>
    <n v="172563.49500000002"/>
    <n v="3451269.9000000004"/>
    <n v="8999.4"/>
    <n v="1380507.9600000002"/>
    <d v="2021-04-01T00:00:00"/>
    <n v="4"/>
    <s v="April"/>
    <n v="2021"/>
  </r>
  <r>
    <x v="0"/>
    <x v="1"/>
    <x v="1"/>
    <x v="1"/>
    <n v="137.55000000000001"/>
    <n v="8999.4"/>
    <n v="14999"/>
    <n v="103155.62250000001"/>
    <n v="2063112.4500000002"/>
    <n v="8999.4"/>
    <n v="825244.98000000021"/>
    <d v="2021-07-01T00:00:00"/>
    <n v="7"/>
    <s v="July"/>
    <n v="2021"/>
  </r>
  <r>
    <x v="0"/>
    <x v="12"/>
    <x v="1"/>
    <x v="1"/>
    <n v="183"/>
    <n v="8999.4"/>
    <n v="14999"/>
    <n v="137240.85"/>
    <n v="2744817"/>
    <n v="8999.4"/>
    <n v="1097926.8"/>
    <d v="2021-08-01T00:00:00"/>
    <n v="8"/>
    <s v="August"/>
    <n v="2021"/>
  </r>
  <r>
    <x v="4"/>
    <x v="0"/>
    <x v="1"/>
    <x v="1"/>
    <n v="249.8"/>
    <n v="8999.4"/>
    <n v="14999"/>
    <n v="187337.51"/>
    <n v="3746750.2"/>
    <n v="8999.4"/>
    <n v="1498700.08"/>
    <d v="2020-09-01T00:00:00"/>
    <n v="9"/>
    <s v="September"/>
    <n v="2020"/>
  </r>
  <r>
    <x v="3"/>
    <x v="1"/>
    <x v="1"/>
    <x v="1"/>
    <n v="66.3"/>
    <n v="8999.4"/>
    <n v="14999"/>
    <n v="49721.684999999998"/>
    <n v="994433.7"/>
    <n v="8999.4"/>
    <n v="397773.48"/>
    <d v="2020-10-01T00:00:00"/>
    <n v="10"/>
    <s v="October"/>
    <n v="2020"/>
  </r>
  <r>
    <x v="1"/>
    <x v="2"/>
    <x v="2"/>
    <x v="1"/>
    <n v="151.4"/>
    <n v="11999.4"/>
    <n v="19999"/>
    <n v="151392.43000000002"/>
    <n v="3027848.6"/>
    <n v="11999.4"/>
    <n v="1211139.4400000002"/>
    <d v="2021-02-01T00:00:00"/>
    <n v="2"/>
    <s v="February"/>
    <n v="2021"/>
  </r>
  <r>
    <x v="0"/>
    <x v="3"/>
    <x v="2"/>
    <x v="1"/>
    <n v="449.25"/>
    <n v="11999.4"/>
    <n v="19999"/>
    <n v="449227.53750000003"/>
    <n v="8984550.75"/>
    <n v="11999.4"/>
    <n v="3593820.3"/>
    <d v="2021-04-01T00:00:00"/>
    <n v="4"/>
    <s v="April"/>
    <n v="2021"/>
  </r>
  <r>
    <x v="3"/>
    <x v="4"/>
    <x v="2"/>
    <x v="1"/>
    <n v="72.7"/>
    <n v="11999.4"/>
    <n v="19999"/>
    <n v="72696.365000000005"/>
    <n v="1453927.3"/>
    <n v="11999.4"/>
    <n v="581570.92000000004"/>
    <d v="2021-06-01T00:00:00"/>
    <n v="6"/>
    <s v="June"/>
    <n v="2021"/>
  </r>
  <r>
    <x v="3"/>
    <x v="5"/>
    <x v="2"/>
    <x v="1"/>
    <n v="78.7"/>
    <n v="11999.4"/>
    <n v="19999"/>
    <n v="78696.065000000002"/>
    <n v="1573921.3"/>
    <n v="11999.4"/>
    <n v="629568.52"/>
    <d v="2021-06-01T00:00:00"/>
    <n v="6"/>
    <s v="June"/>
    <n v="2021"/>
  </r>
  <r>
    <x v="3"/>
    <x v="6"/>
    <x v="2"/>
    <x v="1"/>
    <n v="182.3"/>
    <n v="11999.4"/>
    <n v="19999"/>
    <n v="182290.88500000001"/>
    <n v="3645817.7"/>
    <n v="11999.4"/>
    <n v="1458327.08"/>
    <d v="2021-07-01T00:00:00"/>
    <n v="7"/>
    <s v="July"/>
    <n v="2021"/>
  </r>
  <r>
    <x v="1"/>
    <x v="5"/>
    <x v="2"/>
    <x v="1"/>
    <n v="74.7"/>
    <n v="11999.4"/>
    <n v="19999"/>
    <n v="74696.264999999999"/>
    <n v="1493925.3"/>
    <n v="11999.4"/>
    <n v="597570.12"/>
    <d v="2021-09-01T00:00:00"/>
    <n v="9"/>
    <s v="September"/>
    <n v="2021"/>
  </r>
  <r>
    <x v="2"/>
    <x v="7"/>
    <x v="2"/>
    <x v="1"/>
    <n v="76.600000000000009"/>
    <n v="11999.4"/>
    <n v="19999"/>
    <n v="76596.170000000013"/>
    <n v="1531923.4000000001"/>
    <n v="11999.4"/>
    <n v="612769.3600000001"/>
    <d v="2020-10-01T00:00:00"/>
    <n v="10"/>
    <s v="October"/>
    <n v="2020"/>
  </r>
  <r>
    <x v="4"/>
    <x v="4"/>
    <x v="2"/>
    <x v="1"/>
    <n v="290.5"/>
    <n v="11999.4"/>
    <n v="19999"/>
    <n v="290485.47500000003"/>
    <n v="5809709.5"/>
    <n v="11999.4"/>
    <n v="2323883.8000000003"/>
    <d v="2021-11-01T00:00:00"/>
    <n v="11"/>
    <s v="November"/>
    <n v="2021"/>
  </r>
  <r>
    <x v="0"/>
    <x v="8"/>
    <x v="2"/>
    <x v="1"/>
    <n v="215.5"/>
    <n v="11999.4"/>
    <n v="19999"/>
    <n v="215489.22500000001"/>
    <n v="4309784.5"/>
    <n v="11999.4"/>
    <n v="1723913.8000000003"/>
    <d v="2021-12-01T00:00:00"/>
    <n v="12"/>
    <s v="December"/>
    <n v="2021"/>
  </r>
  <r>
    <x v="0"/>
    <x v="9"/>
    <x v="3"/>
    <x v="1"/>
    <n v="386.40000000000003"/>
    <n v="19794"/>
    <n v="32990"/>
    <n v="637366.80000000016"/>
    <n v="12747336.000000002"/>
    <n v="19794"/>
    <n v="5098934.4000000013"/>
    <d v="2021-04-01T00:00:00"/>
    <n v="4"/>
    <s v="April"/>
    <n v="2021"/>
  </r>
  <r>
    <x v="0"/>
    <x v="10"/>
    <x v="3"/>
    <x v="1"/>
    <n v="36.200000000000003"/>
    <n v="19794"/>
    <n v="32990"/>
    <n v="59711.9"/>
    <n v="1194238"/>
    <n v="19794"/>
    <n v="477695.19999999995"/>
    <d v="2021-05-01T00:00:00"/>
    <n v="5"/>
    <s v="May"/>
    <n v="2021"/>
  </r>
  <r>
    <x v="3"/>
    <x v="2"/>
    <x v="3"/>
    <x v="1"/>
    <n v="92.300000000000011"/>
    <n v="19794"/>
    <n v="32990"/>
    <n v="152248.85000000003"/>
    <n v="3044977.0000000005"/>
    <n v="19794"/>
    <n v="1217990.8000000003"/>
    <d v="2021-08-01T00:00:00"/>
    <n v="8"/>
    <s v="August"/>
    <n v="2021"/>
  </r>
  <r>
    <x v="3"/>
    <x v="11"/>
    <x v="3"/>
    <x v="1"/>
    <n v="66.3"/>
    <n v="19794"/>
    <n v="32990"/>
    <n v="109361.85"/>
    <n v="2187237"/>
    <n v="19794"/>
    <n v="874894.8"/>
    <d v="2020-10-01T00:00:00"/>
    <n v="10"/>
    <s v="October"/>
    <n v="2020"/>
  </r>
  <r>
    <x v="0"/>
    <x v="9"/>
    <x v="3"/>
    <x v="1"/>
    <n v="209.20000000000002"/>
    <n v="19794"/>
    <n v="32990"/>
    <n v="345075.40000000008"/>
    <n v="6901508.0000000009"/>
    <n v="19794"/>
    <n v="2760603.2000000007"/>
    <d v="2020-11-01T00:00:00"/>
    <n v="11"/>
    <s v="November"/>
    <n v="2020"/>
  </r>
  <r>
    <x v="0"/>
    <x v="1"/>
    <x v="4"/>
    <x v="1"/>
    <n v="26.3"/>
    <n v="13938"/>
    <n v="23230"/>
    <n v="30547.45"/>
    <n v="610949"/>
    <n v="13938"/>
    <n v="244379.59999999998"/>
    <d v="2021-03-01T00:00:00"/>
    <n v="3"/>
    <s v="March"/>
    <n v="2021"/>
  </r>
  <r>
    <x v="0"/>
    <x v="12"/>
    <x v="4"/>
    <x v="1"/>
    <n v="94.350000000000009"/>
    <n v="13938"/>
    <n v="23230"/>
    <n v="109587.52500000001"/>
    <n v="2191750.5"/>
    <n v="13938"/>
    <n v="876700.2"/>
    <d v="2021-04-01T00:00:00"/>
    <n v="4"/>
    <s v="April"/>
    <n v="2021"/>
  </r>
  <r>
    <x v="3"/>
    <x v="0"/>
    <x v="4"/>
    <x v="1"/>
    <n v="72.7"/>
    <n v="13938"/>
    <n v="23230"/>
    <n v="84441.05"/>
    <n v="1688821"/>
    <n v="13938"/>
    <n v="675528.39999999991"/>
    <d v="2021-06-01T00:00:00"/>
    <n v="6"/>
    <s v="June"/>
    <n v="2021"/>
  </r>
  <r>
    <x v="3"/>
    <x v="1"/>
    <x v="4"/>
    <x v="1"/>
    <n v="78.7"/>
    <n v="13938"/>
    <n v="23230"/>
    <n v="91410.05"/>
    <n v="1828201"/>
    <n v="13938"/>
    <n v="731280.39999999991"/>
    <d v="2021-06-01T00:00:00"/>
    <n v="6"/>
    <s v="June"/>
    <n v="2021"/>
  </r>
  <r>
    <x v="4"/>
    <x v="2"/>
    <x v="4"/>
    <x v="1"/>
    <n v="98.600000000000009"/>
    <n v="13938"/>
    <n v="23230"/>
    <n v="114523.90000000001"/>
    <n v="2290478"/>
    <n v="13938"/>
    <n v="916191.2"/>
    <d v="2021-09-01T00:00:00"/>
    <n v="9"/>
    <s v="September"/>
    <n v="2021"/>
  </r>
  <r>
    <x v="4"/>
    <x v="3"/>
    <x v="4"/>
    <x v="1"/>
    <n v="49.400000000000006"/>
    <n v="13938"/>
    <n v="23230"/>
    <n v="57378.100000000013"/>
    <n v="1147562.0000000002"/>
    <n v="13938"/>
    <n v="459024.80000000016"/>
    <d v="2020-10-01T00:00:00"/>
    <n v="10"/>
    <s v="October"/>
    <n v="2020"/>
  </r>
  <r>
    <x v="0"/>
    <x v="4"/>
    <x v="4"/>
    <x v="1"/>
    <n v="139.70000000000002"/>
    <n v="13938"/>
    <n v="23230"/>
    <n v="162261.55000000005"/>
    <n v="3245231.0000000005"/>
    <n v="13938"/>
    <n v="1298092.4000000001"/>
    <d v="2021-10-01T00:00:00"/>
    <n v="10"/>
    <s v="October"/>
    <n v="2021"/>
  </r>
  <r>
    <x v="3"/>
    <x v="5"/>
    <x v="4"/>
    <x v="1"/>
    <n v="174.4"/>
    <n v="13938"/>
    <n v="23230"/>
    <n v="202565.6"/>
    <n v="4051312"/>
    <n v="13938"/>
    <n v="1620524.7999999998"/>
    <d v="2021-11-01T00:00:00"/>
    <n v="11"/>
    <s v="November"/>
    <n v="2021"/>
  </r>
  <r>
    <x v="2"/>
    <x v="6"/>
    <x v="5"/>
    <x v="1"/>
    <n v="198.9"/>
    <n v="11999.4"/>
    <n v="19999"/>
    <n v="198890.05500000002"/>
    <n v="3977801.1"/>
    <n v="11999.4"/>
    <n v="1591120.44"/>
    <d v="2020-09-01T00:00:00"/>
    <n v="9"/>
    <s v="September"/>
    <n v="2020"/>
  </r>
  <r>
    <x v="1"/>
    <x v="5"/>
    <x v="5"/>
    <x v="1"/>
    <n v="32.1"/>
    <n v="11999.4"/>
    <n v="19999"/>
    <n v="32098.395000000004"/>
    <n v="641967.9"/>
    <n v="11999.4"/>
    <n v="256787.16000000003"/>
    <d v="2020-11-01T00:00:00"/>
    <n v="11"/>
    <s v="November"/>
    <n v="2020"/>
  </r>
  <r>
    <x v="3"/>
    <x v="7"/>
    <x v="0"/>
    <x v="1"/>
    <n v="74.25"/>
    <n v="5579.4"/>
    <n v="9299"/>
    <n v="34522.537499999999"/>
    <n v="690450.75"/>
    <n v="5579.4"/>
    <n v="276180.30000000005"/>
    <d v="2021-04-01T00:00:00"/>
    <n v="4"/>
    <s v="April"/>
    <n v="2021"/>
  </r>
  <r>
    <x v="2"/>
    <x v="4"/>
    <x v="0"/>
    <x v="1"/>
    <n v="129.5"/>
    <n v="5579.4"/>
    <n v="9299"/>
    <n v="60211.025000000001"/>
    <n v="1204220.5"/>
    <n v="5579.4"/>
    <n v="481688.20000000007"/>
    <d v="2021-10-01T00:00:00"/>
    <n v="10"/>
    <s v="October"/>
    <n v="2021"/>
  </r>
  <r>
    <x v="4"/>
    <x v="8"/>
    <x v="0"/>
    <x v="1"/>
    <n v="21.400000000000002"/>
    <n v="5579.4"/>
    <n v="9299"/>
    <n v="9949.93"/>
    <n v="198998.6"/>
    <n v="5579.4"/>
    <n v="79599.44"/>
    <d v="2020-10-01T00:00:00"/>
    <n v="10"/>
    <s v="October"/>
    <n v="2020"/>
  </r>
  <r>
    <x v="0"/>
    <x v="9"/>
    <x v="0"/>
    <x v="1"/>
    <n v="214.5"/>
    <n v="5579.4"/>
    <n v="9299"/>
    <n v="99731.775000000009"/>
    <n v="1994635.5"/>
    <n v="5579.4"/>
    <n v="797854.20000000019"/>
    <d v="2020-11-01T00:00:00"/>
    <n v="11"/>
    <s v="November"/>
    <n v="2020"/>
  </r>
  <r>
    <x v="0"/>
    <x v="10"/>
    <x v="0"/>
    <x v="1"/>
    <n v="285.2"/>
    <n v="5579.4"/>
    <n v="9299"/>
    <n v="132603.74"/>
    <n v="2652074.7999999998"/>
    <n v="5579.4"/>
    <n v="1060829.92"/>
    <d v="2021-12-01T00:00:00"/>
    <n v="12"/>
    <s v="December"/>
    <n v="2021"/>
  </r>
  <r>
    <x v="2"/>
    <x v="2"/>
    <x v="1"/>
    <x v="1"/>
    <n v="114.2"/>
    <n v="8999.4"/>
    <n v="14999"/>
    <n v="85644.290000000008"/>
    <n v="1712885.8"/>
    <n v="8999.4"/>
    <n v="685154.32000000007"/>
    <d v="2021-06-01T00:00:00"/>
    <n v="6"/>
    <s v="June"/>
    <n v="2021"/>
  </r>
  <r>
    <x v="0"/>
    <x v="11"/>
    <x v="1"/>
    <x v="1"/>
    <n v="156.60000000000002"/>
    <n v="8999.4"/>
    <n v="14999"/>
    <n v="117442.17000000003"/>
    <n v="2348843.4000000004"/>
    <n v="8999.4"/>
    <n v="939537.36000000034"/>
    <d v="2021-10-01T00:00:00"/>
    <n v="10"/>
    <s v="October"/>
    <n v="2021"/>
  </r>
  <r>
    <x v="2"/>
    <x v="9"/>
    <x v="1"/>
    <x v="1"/>
    <n v="69"/>
    <n v="8999.4"/>
    <n v="14999"/>
    <n v="51746.55"/>
    <n v="1034931"/>
    <n v="8999.4"/>
    <n v="413972.4"/>
    <d v="2021-11-01T00:00:00"/>
    <n v="11"/>
    <s v="November"/>
    <n v="2021"/>
  </r>
  <r>
    <x v="3"/>
    <x v="1"/>
    <x v="1"/>
    <x v="1"/>
    <n v="166"/>
    <n v="8999.4"/>
    <n v="14999"/>
    <n v="124491.70000000001"/>
    <n v="2489834"/>
    <n v="8999.4"/>
    <n v="995933.60000000009"/>
    <d v="2020-11-01T00:00:00"/>
    <n v="11"/>
    <s v="November"/>
    <n v="2020"/>
  </r>
  <r>
    <x v="1"/>
    <x v="12"/>
    <x v="2"/>
    <x v="1"/>
    <n v="236.3"/>
    <n v="11999.4"/>
    <n v="19999"/>
    <n v="236288.18500000003"/>
    <n v="4725763.7"/>
    <n v="11999.4"/>
    <n v="1890305.48"/>
    <d v="2021-02-01T00:00:00"/>
    <n v="2"/>
    <s v="February"/>
    <n v="2021"/>
  </r>
  <r>
    <x v="4"/>
    <x v="0"/>
    <x v="2"/>
    <x v="1"/>
    <n v="91.800000000000011"/>
    <n v="11999.4"/>
    <n v="19999"/>
    <n v="91795.410000000018"/>
    <n v="1835908.2000000002"/>
    <n v="11999.4"/>
    <n v="734363.28"/>
    <d v="2021-05-01T00:00:00"/>
    <n v="5"/>
    <s v="May"/>
    <n v="2021"/>
  </r>
  <r>
    <x v="4"/>
    <x v="1"/>
    <x v="2"/>
    <x v="1"/>
    <n v="172.8"/>
    <n v="11999.4"/>
    <n v="19999"/>
    <n v="172791.36000000002"/>
    <n v="3455827.2"/>
    <n v="11999.4"/>
    <n v="1382330.8800000001"/>
    <d v="2021-05-01T00:00:00"/>
    <n v="5"/>
    <s v="May"/>
    <n v="2021"/>
  </r>
  <r>
    <x v="2"/>
    <x v="2"/>
    <x v="2"/>
    <x v="1"/>
    <n v="114.2"/>
    <n v="11999.4"/>
    <n v="19999"/>
    <n v="114194.29000000002"/>
    <n v="2283885.8000000003"/>
    <n v="11999.4"/>
    <n v="913554.3200000003"/>
    <d v="2021-06-01T00:00:00"/>
    <n v="6"/>
    <s v="June"/>
    <n v="2021"/>
  </r>
  <r>
    <x v="3"/>
    <x v="3"/>
    <x v="2"/>
    <x v="1"/>
    <n v="66.2"/>
    <n v="11999.4"/>
    <n v="19999"/>
    <n v="66196.69"/>
    <n v="1323933.8"/>
    <n v="11999.4"/>
    <n v="529573.52"/>
    <d v="2021-06-01T00:00:00"/>
    <n v="6"/>
    <s v="June"/>
    <n v="2021"/>
  </r>
  <r>
    <x v="2"/>
    <x v="4"/>
    <x v="2"/>
    <x v="1"/>
    <n v="129.5"/>
    <n v="11999.4"/>
    <n v="19999"/>
    <n v="129493.52500000001"/>
    <n v="2589870.5"/>
    <n v="11999.4"/>
    <n v="1035948.2"/>
    <d v="2021-10-01T00:00:00"/>
    <n v="10"/>
    <s v="October"/>
    <n v="2021"/>
  </r>
  <r>
    <x v="3"/>
    <x v="5"/>
    <x v="2"/>
    <x v="1"/>
    <n v="80.900000000000006"/>
    <n v="11999.4"/>
    <n v="19999"/>
    <n v="80895.955000000016"/>
    <n v="1617919.1"/>
    <n v="11999.4"/>
    <n v="647167.64"/>
    <d v="2020-10-01T00:00:00"/>
    <n v="10"/>
    <s v="October"/>
    <n v="2020"/>
  </r>
  <r>
    <x v="3"/>
    <x v="6"/>
    <x v="2"/>
    <x v="1"/>
    <n v="214.5"/>
    <n v="11999.4"/>
    <n v="19999"/>
    <n v="214489.27500000002"/>
    <n v="4289785.5"/>
    <n v="11999.4"/>
    <n v="1715914.2000000002"/>
    <d v="2020-10-01T00:00:00"/>
    <n v="10"/>
    <s v="October"/>
    <n v="2020"/>
  </r>
  <r>
    <x v="2"/>
    <x v="5"/>
    <x v="2"/>
    <x v="1"/>
    <n v="178.5"/>
    <n v="11999.4"/>
    <n v="19999"/>
    <n v="178491.07500000001"/>
    <n v="3569821.5"/>
    <n v="11999.4"/>
    <n v="1427928.6"/>
    <d v="2020-11-01T00:00:00"/>
    <n v="11"/>
    <s v="November"/>
    <n v="2020"/>
  </r>
  <r>
    <x v="4"/>
    <x v="7"/>
    <x v="2"/>
    <x v="1"/>
    <n v="191.60000000000002"/>
    <n v="11999.4"/>
    <n v="19999"/>
    <n v="191590.42000000004"/>
    <n v="3831808.4000000004"/>
    <n v="11999.4"/>
    <n v="1532723.3600000003"/>
    <d v="2021-12-01T00:00:00"/>
    <n v="12"/>
    <s v="December"/>
    <n v="2021"/>
  </r>
  <r>
    <x v="0"/>
    <x v="4"/>
    <x v="2"/>
    <x v="1"/>
    <n v="285.2"/>
    <n v="11999.4"/>
    <n v="19999"/>
    <n v="285185.74"/>
    <n v="5703714.7999999998"/>
    <n v="11999.4"/>
    <n v="2281485.92"/>
    <d v="2021-12-01T00:00:00"/>
    <n v="12"/>
    <s v="December"/>
    <n v="2021"/>
  </r>
  <r>
    <x v="3"/>
    <x v="8"/>
    <x v="2"/>
    <x v="1"/>
    <n v="272.90000000000003"/>
    <n v="11999.4"/>
    <n v="19999"/>
    <n v="272886.35500000004"/>
    <n v="5457727.1000000006"/>
    <n v="11999.4"/>
    <n v="2183090.8400000003"/>
    <d v="2021-12-01T00:00:00"/>
    <n v="12"/>
    <s v="December"/>
    <n v="2021"/>
  </r>
  <r>
    <x v="1"/>
    <x v="9"/>
    <x v="2"/>
    <x v="1"/>
    <n v="192.5"/>
    <n v="11999.4"/>
    <n v="19999"/>
    <n v="192490.375"/>
    <n v="3849807.5"/>
    <n v="11999.4"/>
    <n v="1539923"/>
    <d v="2020-12-01T00:00:00"/>
    <n v="12"/>
    <s v="December"/>
    <n v="2020"/>
  </r>
  <r>
    <x v="0"/>
    <x v="10"/>
    <x v="2"/>
    <x v="1"/>
    <n v="201.3"/>
    <n v="11999.4"/>
    <n v="19999"/>
    <n v="201289.93500000003"/>
    <n v="4025798.7"/>
    <n v="11999.4"/>
    <n v="1610319.48"/>
    <d v="2020-12-01T00:00:00"/>
    <n v="12"/>
    <s v="December"/>
    <n v="2020"/>
  </r>
  <r>
    <x v="2"/>
    <x v="2"/>
    <x v="2"/>
    <x v="1"/>
    <n v="105.5"/>
    <n v="11999.4"/>
    <n v="19999"/>
    <n v="105494.72500000001"/>
    <n v="2109894.5"/>
    <n v="11999.4"/>
    <n v="843957.8"/>
    <d v="2021-12-01T00:00:00"/>
    <n v="12"/>
    <s v="December"/>
    <n v="2021"/>
  </r>
  <r>
    <x v="2"/>
    <x v="11"/>
    <x v="2"/>
    <x v="1"/>
    <n v="108.4"/>
    <n v="11999.4"/>
    <n v="19999"/>
    <n v="108394.58000000002"/>
    <n v="2167891.6"/>
    <n v="11999.4"/>
    <n v="867156.64000000013"/>
    <d v="2021-12-01T00:00:00"/>
    <n v="12"/>
    <s v="December"/>
    <n v="2021"/>
  </r>
  <r>
    <x v="0"/>
    <x v="9"/>
    <x v="3"/>
    <x v="1"/>
    <n v="156.60000000000002"/>
    <n v="19794"/>
    <n v="32990"/>
    <n v="258311.70000000007"/>
    <n v="5166234.0000000009"/>
    <n v="19794"/>
    <n v="2066493.6000000006"/>
    <d v="2021-10-01T00:00:00"/>
    <n v="10"/>
    <s v="October"/>
    <n v="2021"/>
  </r>
  <r>
    <x v="0"/>
    <x v="1"/>
    <x v="3"/>
    <x v="1"/>
    <n v="296.60000000000002"/>
    <n v="19794"/>
    <n v="32990"/>
    <n v="489241.7"/>
    <n v="9784834"/>
    <n v="19794"/>
    <n v="3913933.5999999996"/>
    <d v="2020-10-01T00:00:00"/>
    <n v="10"/>
    <s v="October"/>
    <n v="2020"/>
  </r>
  <r>
    <x v="0"/>
    <x v="12"/>
    <x v="3"/>
    <x v="1"/>
    <n v="287.7"/>
    <n v="19794"/>
    <n v="32990"/>
    <n v="474561.15"/>
    <n v="9491223"/>
    <n v="19794"/>
    <n v="3796489.2"/>
    <d v="2021-10-01T00:00:00"/>
    <n v="10"/>
    <s v="October"/>
    <n v="2021"/>
  </r>
  <r>
    <x v="3"/>
    <x v="0"/>
    <x v="3"/>
    <x v="1"/>
    <n v="80.900000000000006"/>
    <n v="19794"/>
    <n v="32990"/>
    <n v="133444.55000000002"/>
    <n v="2668891"/>
    <n v="19794"/>
    <n v="1067556.3999999999"/>
    <d v="2020-10-01T00:00:00"/>
    <n v="10"/>
    <s v="October"/>
    <n v="2020"/>
  </r>
  <r>
    <x v="3"/>
    <x v="1"/>
    <x v="3"/>
    <x v="1"/>
    <n v="214.5"/>
    <n v="19794"/>
    <n v="32990"/>
    <n v="353817.75"/>
    <n v="7076355"/>
    <n v="19794"/>
    <n v="2830542"/>
    <d v="2020-10-01T00:00:00"/>
    <n v="10"/>
    <s v="October"/>
    <n v="2020"/>
  </r>
  <r>
    <x v="2"/>
    <x v="2"/>
    <x v="3"/>
    <x v="1"/>
    <n v="105.5"/>
    <n v="19794"/>
    <n v="32990"/>
    <n v="174022.25"/>
    <n v="3480445"/>
    <n v="19794"/>
    <n v="1392178"/>
    <d v="2021-12-01T00:00:00"/>
    <n v="12"/>
    <s v="December"/>
    <n v="2021"/>
  </r>
  <r>
    <x v="0"/>
    <x v="3"/>
    <x v="3"/>
    <x v="1"/>
    <n v="54.400000000000006"/>
    <n v="19794"/>
    <n v="32990"/>
    <n v="89732.800000000017"/>
    <n v="1794656.0000000002"/>
    <n v="19794"/>
    <n v="717862.40000000014"/>
    <d v="2020-12-01T00:00:00"/>
    <n v="12"/>
    <s v="December"/>
    <n v="2020"/>
  </r>
  <r>
    <x v="2"/>
    <x v="4"/>
    <x v="3"/>
    <x v="1"/>
    <n v="108.4"/>
    <n v="19794"/>
    <n v="32990"/>
    <n v="178805.80000000002"/>
    <n v="3576116"/>
    <n v="19794"/>
    <n v="1430446.4"/>
    <d v="2021-12-01T00:00:00"/>
    <n v="12"/>
    <s v="December"/>
    <n v="2021"/>
  </r>
  <r>
    <x v="3"/>
    <x v="5"/>
    <x v="4"/>
    <x v="1"/>
    <n v="66.2"/>
    <n v="13938"/>
    <n v="23230"/>
    <n v="76891.3"/>
    <n v="1537826"/>
    <n v="13938"/>
    <n v="615130.39999999991"/>
    <d v="2021-06-01T00:00:00"/>
    <n v="6"/>
    <s v="June"/>
    <n v="2021"/>
  </r>
  <r>
    <x v="4"/>
    <x v="6"/>
    <x v="4"/>
    <x v="1"/>
    <n v="21.400000000000002"/>
    <n v="13938"/>
    <n v="23230"/>
    <n v="24856.100000000006"/>
    <n v="497122.00000000006"/>
    <n v="13938"/>
    <n v="198848.80000000005"/>
    <d v="2020-10-01T00:00:00"/>
    <n v="10"/>
    <s v="October"/>
    <n v="2020"/>
  </r>
  <r>
    <x v="0"/>
    <x v="5"/>
    <x v="4"/>
    <x v="1"/>
    <n v="287.7"/>
    <n v="13938"/>
    <n v="23230"/>
    <n v="334163.55000000005"/>
    <n v="6683271"/>
    <n v="13938"/>
    <n v="2673308.4000000004"/>
    <d v="2021-10-01T00:00:00"/>
    <n v="10"/>
    <s v="October"/>
    <n v="2021"/>
  </r>
  <r>
    <x v="3"/>
    <x v="7"/>
    <x v="4"/>
    <x v="1"/>
    <n v="272.90000000000003"/>
    <n v="13938"/>
    <n v="23230"/>
    <n v="316973.35000000009"/>
    <n v="6339467.0000000009"/>
    <n v="13938"/>
    <n v="2535786.8000000003"/>
    <d v="2021-12-01T00:00:00"/>
    <n v="12"/>
    <s v="December"/>
    <n v="2021"/>
  </r>
  <r>
    <x v="0"/>
    <x v="4"/>
    <x v="4"/>
    <x v="1"/>
    <n v="26.6"/>
    <n v="13938"/>
    <n v="23230"/>
    <n v="30895.9"/>
    <n v="617918"/>
    <n v="13938"/>
    <n v="247167.19999999995"/>
    <d v="2020-12-01T00:00:00"/>
    <n v="12"/>
    <s v="December"/>
    <n v="2020"/>
  </r>
  <r>
    <x v="0"/>
    <x v="8"/>
    <x v="4"/>
    <x v="1"/>
    <n v="194"/>
    <n v="13938"/>
    <n v="23230"/>
    <n v="225331"/>
    <n v="4506620"/>
    <n v="13938"/>
    <n v="1802648"/>
    <d v="2020-12-01T00:00:00"/>
    <n v="12"/>
    <s v="December"/>
    <n v="2020"/>
  </r>
  <r>
    <x v="4"/>
    <x v="9"/>
    <x v="5"/>
    <x v="1"/>
    <n v="25.900000000000002"/>
    <n v="11999.4"/>
    <n v="19999"/>
    <n v="25898.705000000002"/>
    <n v="517974.10000000003"/>
    <n v="11999.4"/>
    <n v="207189.64"/>
    <d v="2021-03-01T00:00:00"/>
    <n v="3"/>
    <s v="March"/>
    <n v="2021"/>
  </r>
  <r>
    <x v="4"/>
    <x v="10"/>
    <x v="5"/>
    <x v="1"/>
    <n v="110.10000000000001"/>
    <n v="11999.4"/>
    <n v="19999"/>
    <n v="110094.49500000002"/>
    <n v="2201889.9000000004"/>
    <n v="11999.4"/>
    <n v="880755.9600000002"/>
    <d v="2021-03-01T00:00:00"/>
    <n v="3"/>
    <s v="March"/>
    <n v="2021"/>
  </r>
  <r>
    <x v="3"/>
    <x v="2"/>
    <x v="5"/>
    <x v="1"/>
    <n v="227.60000000000002"/>
    <n v="11999.4"/>
    <n v="19999"/>
    <n v="227588.62000000002"/>
    <n v="4551772.4000000004"/>
    <n v="11999.4"/>
    <n v="1820708.96"/>
    <d v="2021-05-01T00:00:00"/>
    <n v="5"/>
    <s v="May"/>
    <n v="2021"/>
  </r>
  <r>
    <x v="0"/>
    <x v="11"/>
    <x v="5"/>
    <x v="1"/>
    <n v="296.60000000000002"/>
    <n v="11999.4"/>
    <n v="19999"/>
    <n v="296585.17000000004"/>
    <n v="5931703.4000000004"/>
    <n v="11999.4"/>
    <n v="2372681.3600000003"/>
    <d v="2020-10-01T00:00:00"/>
    <n v="10"/>
    <s v="October"/>
    <n v="2020"/>
  </r>
  <r>
    <x v="0"/>
    <x v="9"/>
    <x v="5"/>
    <x v="1"/>
    <n v="123.60000000000001"/>
    <n v="11999.4"/>
    <n v="19999"/>
    <n v="123593.82000000002"/>
    <n v="2471876.4000000004"/>
    <n v="11999.4"/>
    <n v="988750.56000000029"/>
    <d v="2021-11-01T00:00:00"/>
    <n v="11"/>
    <s v="November"/>
    <n v="2021"/>
  </r>
  <r>
    <x v="0"/>
    <x v="1"/>
    <x v="5"/>
    <x v="1"/>
    <n v="94.100000000000009"/>
    <n v="11999.4"/>
    <n v="19999"/>
    <n v="94095.295000000013"/>
    <n v="1881905.9000000001"/>
    <n v="11999.4"/>
    <n v="752762.3600000001"/>
    <d v="2021-11-01T00:00:00"/>
    <n v="11"/>
    <s v="November"/>
    <n v="2021"/>
  </r>
  <r>
    <x v="4"/>
    <x v="12"/>
    <x v="5"/>
    <x v="1"/>
    <n v="191.60000000000002"/>
    <n v="11999.4"/>
    <n v="19999"/>
    <n v="191590.42000000004"/>
    <n v="3831808.4000000004"/>
    <n v="11999.4"/>
    <n v="1532723.3600000003"/>
    <d v="2021-12-01T00:00:00"/>
    <n v="12"/>
    <s v="December"/>
    <n v="2021"/>
  </r>
  <r>
    <x v="3"/>
    <x v="0"/>
    <x v="0"/>
    <x v="1"/>
    <n v="424.35"/>
    <n v="5579.4"/>
    <n v="9299"/>
    <n v="197301.53250000003"/>
    <n v="3946030.6500000004"/>
    <n v="5579.4"/>
    <n v="1578412.2600000002"/>
    <d v="2021-04-01T00:00:00"/>
    <n v="4"/>
    <s v="April"/>
    <n v="2021"/>
  </r>
  <r>
    <x v="0"/>
    <x v="1"/>
    <x v="0"/>
    <x v="1"/>
    <n v="258"/>
    <n v="5579.4"/>
    <n v="9299"/>
    <n v="119957.1"/>
    <n v="2399142"/>
    <n v="5579.4"/>
    <n v="959656.8"/>
    <d v="2021-04-01T00:00:00"/>
    <n v="4"/>
    <s v="April"/>
    <n v="2021"/>
  </r>
  <r>
    <x v="4"/>
    <x v="2"/>
    <x v="0"/>
    <x v="1"/>
    <n v="68.900000000000006"/>
    <n v="5579.4"/>
    <n v="9299"/>
    <n v="32035.055000000008"/>
    <n v="640701.10000000009"/>
    <n v="5579.4"/>
    <n v="256280.44000000006"/>
    <d v="2021-06-01T00:00:00"/>
    <n v="6"/>
    <s v="June"/>
    <n v="2021"/>
  </r>
  <r>
    <x v="2"/>
    <x v="3"/>
    <x v="0"/>
    <x v="1"/>
    <n v="194.70000000000002"/>
    <n v="5579.4"/>
    <n v="9299"/>
    <n v="90525.765000000014"/>
    <n v="1810515.3"/>
    <n v="5579.4"/>
    <n v="724206.12000000011"/>
    <d v="2021-09-01T00:00:00"/>
    <n v="9"/>
    <s v="September"/>
    <n v="2021"/>
  </r>
  <r>
    <x v="2"/>
    <x v="4"/>
    <x v="0"/>
    <x v="1"/>
    <n v="90.800000000000011"/>
    <n v="5579.4"/>
    <n v="9299"/>
    <n v="42217.460000000006"/>
    <n v="844349.20000000007"/>
    <n v="5579.4"/>
    <n v="337739.68000000005"/>
    <d v="2020-12-01T00:00:00"/>
    <n v="12"/>
    <s v="December"/>
    <n v="2020"/>
  </r>
  <r>
    <x v="0"/>
    <x v="5"/>
    <x v="1"/>
    <x v="1"/>
    <n v="195.8"/>
    <n v="8999.4"/>
    <n v="14999"/>
    <n v="146840.21000000002"/>
    <n v="2936804.2"/>
    <n v="8999.4"/>
    <n v="1174721.6800000002"/>
    <d v="2021-02-01T00:00:00"/>
    <n v="2"/>
    <s v="February"/>
    <n v="2021"/>
  </r>
  <r>
    <x v="2"/>
    <x v="6"/>
    <x v="1"/>
    <x v="1"/>
    <n v="190.10000000000002"/>
    <n v="8999.4"/>
    <n v="14999"/>
    <n v="142565.49500000002"/>
    <n v="2851309.9000000004"/>
    <n v="8999.4"/>
    <n v="1140523.9600000002"/>
    <d v="2021-06-01T00:00:00"/>
    <n v="6"/>
    <s v="June"/>
    <n v="2021"/>
  </r>
  <r>
    <x v="0"/>
    <x v="5"/>
    <x v="1"/>
    <x v="1"/>
    <n v="54.400000000000006"/>
    <n v="8999.4"/>
    <n v="14999"/>
    <n v="40797.280000000006"/>
    <n v="815945.60000000009"/>
    <n v="8999.4"/>
    <n v="326378.24000000005"/>
    <d v="2021-09-01T00:00:00"/>
    <n v="9"/>
    <s v="September"/>
    <n v="2021"/>
  </r>
  <r>
    <x v="0"/>
    <x v="7"/>
    <x v="1"/>
    <x v="1"/>
    <n v="179.70000000000002"/>
    <n v="8999.4"/>
    <n v="14999"/>
    <n v="134766.01500000001"/>
    <n v="2695320.3000000003"/>
    <n v="8999.4"/>
    <n v="1078128.1200000001"/>
    <d v="2020-09-01T00:00:00"/>
    <n v="9"/>
    <s v="September"/>
    <n v="2020"/>
  </r>
  <r>
    <x v="3"/>
    <x v="4"/>
    <x v="1"/>
    <x v="1"/>
    <n v="128.70000000000002"/>
    <n v="8999.4"/>
    <n v="14999"/>
    <n v="96518.565000000017"/>
    <n v="1930371.3000000003"/>
    <n v="8999.4"/>
    <n v="772148.52000000025"/>
    <d v="2021-12-01T00:00:00"/>
    <n v="12"/>
    <s v="December"/>
    <n v="2021"/>
  </r>
  <r>
    <x v="3"/>
    <x v="8"/>
    <x v="1"/>
    <x v="1"/>
    <n v="170.60000000000002"/>
    <n v="8999.4"/>
    <n v="14999"/>
    <n v="127941.47000000003"/>
    <n v="2558829.4000000004"/>
    <n v="8999.4"/>
    <n v="1023531.7600000002"/>
    <d v="2021-12-01T00:00:00"/>
    <n v="12"/>
    <s v="December"/>
    <n v="2021"/>
  </r>
  <r>
    <x v="4"/>
    <x v="9"/>
    <x v="2"/>
    <x v="1"/>
    <n v="243.45000000000002"/>
    <n v="11999.4"/>
    <n v="19999"/>
    <n v="243437.82750000004"/>
    <n v="4868756.5500000007"/>
    <n v="11999.4"/>
    <n v="1947502.6200000006"/>
    <d v="2021-01-01T00:00:00"/>
    <n v="1"/>
    <s v="January"/>
    <n v="2021"/>
  </r>
  <r>
    <x v="3"/>
    <x v="10"/>
    <x v="2"/>
    <x v="1"/>
    <n v="177.4"/>
    <n v="11999.4"/>
    <n v="19999"/>
    <n v="177391.13"/>
    <n v="3547822.6"/>
    <n v="11999.4"/>
    <n v="1419129.04"/>
    <d v="2021-03-01T00:00:00"/>
    <n v="3"/>
    <s v="March"/>
    <n v="2021"/>
  </r>
  <r>
    <x v="2"/>
    <x v="2"/>
    <x v="2"/>
    <x v="1"/>
    <n v="190.10000000000002"/>
    <n v="11999.4"/>
    <n v="19999"/>
    <n v="190090.49500000002"/>
    <n v="3801809.9000000004"/>
    <n v="11999.4"/>
    <n v="1520723.96"/>
    <d v="2021-06-01T00:00:00"/>
    <n v="6"/>
    <s v="June"/>
    <n v="2021"/>
  </r>
  <r>
    <x v="4"/>
    <x v="11"/>
    <x v="2"/>
    <x v="1"/>
    <n v="68.900000000000006"/>
    <n v="11999.4"/>
    <n v="19999"/>
    <n v="68896.555000000008"/>
    <n v="1377931.1"/>
    <n v="11999.4"/>
    <n v="551172.44000000006"/>
    <d v="2021-06-01T00:00:00"/>
    <n v="6"/>
    <s v="June"/>
    <n v="2021"/>
  </r>
  <r>
    <x v="3"/>
    <x v="9"/>
    <x v="2"/>
    <x v="1"/>
    <n v="157"/>
    <n v="11999.4"/>
    <n v="19999"/>
    <n v="156992.15"/>
    <n v="3139843"/>
    <n v="11999.4"/>
    <n v="1255937.2"/>
    <d v="2021-06-01T00:00:00"/>
    <n v="6"/>
    <s v="June"/>
    <n v="2021"/>
  </r>
  <r>
    <x v="2"/>
    <x v="1"/>
    <x v="2"/>
    <x v="1"/>
    <n v="136.95000000000002"/>
    <n v="11999.4"/>
    <n v="19999"/>
    <n v="136943.15250000003"/>
    <n v="2738863.0500000003"/>
    <n v="11999.4"/>
    <n v="1095545.2200000002"/>
    <d v="2021-07-01T00:00:00"/>
    <n v="7"/>
    <s v="July"/>
    <n v="2021"/>
  </r>
  <r>
    <x v="3"/>
    <x v="12"/>
    <x v="2"/>
    <x v="1"/>
    <n v="200.9"/>
    <n v="11999.4"/>
    <n v="19999"/>
    <n v="200889.95500000002"/>
    <n v="4017799.1"/>
    <n v="11999.4"/>
    <n v="1607119.6400000001"/>
    <d v="2021-10-01T00:00:00"/>
    <n v="10"/>
    <s v="October"/>
    <n v="2021"/>
  </r>
  <r>
    <x v="1"/>
    <x v="0"/>
    <x v="2"/>
    <x v="1"/>
    <n v="194.5"/>
    <n v="11999.4"/>
    <n v="19999"/>
    <n v="194490.27500000002"/>
    <n v="3889805.5"/>
    <n v="11999.4"/>
    <n v="1555922.2000000002"/>
    <d v="2020-10-01T00:00:00"/>
    <n v="10"/>
    <s v="October"/>
    <n v="2020"/>
  </r>
  <r>
    <x v="3"/>
    <x v="1"/>
    <x v="2"/>
    <x v="1"/>
    <n v="128.70000000000002"/>
    <n v="11999.4"/>
    <n v="19999"/>
    <n v="128693.56500000002"/>
    <n v="2573871.3000000003"/>
    <n v="11999.4"/>
    <n v="1029548.52"/>
    <d v="2021-12-01T00:00:00"/>
    <n v="12"/>
    <s v="December"/>
    <n v="2021"/>
  </r>
  <r>
    <x v="3"/>
    <x v="2"/>
    <x v="2"/>
    <x v="1"/>
    <n v="170.60000000000002"/>
    <n v="11999.4"/>
    <n v="19999"/>
    <n v="170591.47000000003"/>
    <n v="3411829.4000000004"/>
    <n v="11999.4"/>
    <n v="1364731.7600000002"/>
    <d v="2021-12-01T00:00:00"/>
    <n v="12"/>
    <s v="December"/>
    <n v="2021"/>
  </r>
  <r>
    <x v="3"/>
    <x v="3"/>
    <x v="3"/>
    <x v="1"/>
    <n v="200.9"/>
    <n v="19794"/>
    <n v="32990"/>
    <n v="331384.55000000005"/>
    <n v="6627691"/>
    <n v="19794"/>
    <n v="2651076.4"/>
    <d v="2021-10-01T00:00:00"/>
    <n v="10"/>
    <s v="October"/>
    <n v="2021"/>
  </r>
  <r>
    <x v="4"/>
    <x v="4"/>
    <x v="4"/>
    <x v="1"/>
    <n v="284.40000000000003"/>
    <n v="13938"/>
    <n v="23230"/>
    <n v="330330.60000000009"/>
    <n v="6606612.0000000009"/>
    <n v="13938"/>
    <n v="2642644.8000000003"/>
    <d v="2021-02-01T00:00:00"/>
    <n v="2"/>
    <s v="February"/>
    <n v="2021"/>
  </r>
  <r>
    <x v="2"/>
    <x v="5"/>
    <x v="4"/>
    <x v="1"/>
    <n v="191.60000000000002"/>
    <n v="13938"/>
    <n v="23230"/>
    <n v="222543.40000000005"/>
    <n v="4450868.0000000009"/>
    <n v="13938"/>
    <n v="1780347.2000000007"/>
    <d v="2021-04-01T00:00:00"/>
    <n v="4"/>
    <s v="April"/>
    <n v="2021"/>
  </r>
  <r>
    <x v="3"/>
    <x v="6"/>
    <x v="4"/>
    <x v="1"/>
    <n v="157"/>
    <n v="13938"/>
    <n v="23230"/>
    <n v="182355.5"/>
    <n v="3647110"/>
    <n v="13938"/>
    <n v="1458844"/>
    <d v="2021-06-01T00:00:00"/>
    <n v="6"/>
    <s v="June"/>
    <n v="2021"/>
  </r>
  <r>
    <x v="4"/>
    <x v="5"/>
    <x v="4"/>
    <x v="1"/>
    <n v="187.4"/>
    <n v="13938"/>
    <n v="23230"/>
    <n v="217665.1"/>
    <n v="4353302"/>
    <n v="13938"/>
    <n v="1741320.7999999998"/>
    <d v="2021-08-01T00:00:00"/>
    <n v="8"/>
    <s v="August"/>
    <n v="2021"/>
  </r>
  <r>
    <x v="0"/>
    <x v="7"/>
    <x v="4"/>
    <x v="1"/>
    <n v="164.20000000000002"/>
    <n v="13938"/>
    <n v="23230"/>
    <n v="190718.30000000005"/>
    <n v="3814366.0000000005"/>
    <n v="13938"/>
    <n v="1525746.4000000004"/>
    <d v="2021-08-01T00:00:00"/>
    <n v="8"/>
    <s v="August"/>
    <n v="2021"/>
  </r>
  <r>
    <x v="1"/>
    <x v="4"/>
    <x v="4"/>
    <x v="1"/>
    <n v="194.5"/>
    <n v="13938"/>
    <n v="23230"/>
    <n v="225911.75"/>
    <n v="4518235"/>
    <n v="13938"/>
    <n v="1807294"/>
    <d v="2020-10-01T00:00:00"/>
    <n v="10"/>
    <s v="October"/>
    <n v="2020"/>
  </r>
  <r>
    <x v="0"/>
    <x v="8"/>
    <x v="0"/>
    <x v="1"/>
    <n v="83.100000000000009"/>
    <n v="5579.4"/>
    <n v="9299"/>
    <n v="38637.345000000001"/>
    <n v="772746.9"/>
    <n v="5579.4"/>
    <n v="309098.76"/>
    <d v="2021-05-01T00:00:00"/>
    <n v="5"/>
    <s v="May"/>
    <n v="2021"/>
  </r>
  <r>
    <x v="0"/>
    <x v="9"/>
    <x v="2"/>
    <x v="1"/>
    <n v="176"/>
    <n v="11999.4"/>
    <n v="19999"/>
    <n v="175991.2"/>
    <n v="3519824"/>
    <n v="11999.4"/>
    <n v="1407929.6"/>
    <d v="2020-09-01T00:00:00"/>
    <n v="9"/>
    <s v="September"/>
    <n v="2020"/>
  </r>
  <r>
    <x v="0"/>
    <x v="10"/>
    <x v="3"/>
    <x v="1"/>
    <n v="385.05"/>
    <n v="19794"/>
    <n v="32990"/>
    <n v="635139.97500000009"/>
    <n v="12702799.5"/>
    <n v="19794"/>
    <n v="5081119.8"/>
    <d v="2021-04-01T00:00:00"/>
    <n v="4"/>
    <s v="April"/>
    <n v="2021"/>
  </r>
  <r>
    <x v="2"/>
    <x v="2"/>
    <x v="4"/>
    <x v="1"/>
    <n v="247.9"/>
    <n v="13938"/>
    <n v="23230"/>
    <n v="287935.85000000003"/>
    <n v="5758717"/>
    <n v="13938"/>
    <n v="2303486.7999999998"/>
    <d v="2021-01-01T00:00:00"/>
    <n v="1"/>
    <s v="January"/>
    <n v="2021"/>
  </r>
  <r>
    <x v="1"/>
    <x v="11"/>
    <x v="1"/>
    <x v="1"/>
    <n v="203.10000000000002"/>
    <n v="8999.4"/>
    <n v="14999"/>
    <n v="152314.84500000003"/>
    <n v="3046296.9000000004"/>
    <n v="8999.4"/>
    <n v="1218518.7600000002"/>
    <d v="2021-10-01T00:00:00"/>
    <n v="10"/>
    <s v="October"/>
    <n v="2021"/>
  </r>
  <r>
    <x v="1"/>
    <x v="9"/>
    <x v="2"/>
    <x v="1"/>
    <n v="203.10000000000002"/>
    <n v="11999.4"/>
    <n v="19999"/>
    <n v="203089.84500000003"/>
    <n v="4061796.9000000004"/>
    <n v="11999.4"/>
    <n v="1624718.7600000002"/>
    <d v="2021-10-01T00:00:00"/>
    <n v="10"/>
    <s v="October"/>
    <n v="2021"/>
  </r>
  <r>
    <x v="1"/>
    <x v="1"/>
    <x v="2"/>
    <x v="1"/>
    <n v="226.10000000000002"/>
    <n v="11999.4"/>
    <n v="19999"/>
    <n v="226088.69500000004"/>
    <n v="4521773.9000000004"/>
    <n v="11999.4"/>
    <n v="1808709.56"/>
    <d v="2020-12-01T00:00:00"/>
    <n v="12"/>
    <s v="December"/>
    <n v="2020"/>
  </r>
  <r>
    <x v="0"/>
    <x v="12"/>
    <x v="3"/>
    <x v="1"/>
    <n v="73.600000000000009"/>
    <n v="19794"/>
    <n v="32990"/>
    <n v="121403.20000000003"/>
    <n v="2428064.0000000005"/>
    <n v="19794"/>
    <n v="971225.60000000033"/>
    <d v="2020-09-01T00:00:00"/>
    <n v="9"/>
    <s v="September"/>
    <n v="2020"/>
  </r>
  <r>
    <x v="0"/>
    <x v="0"/>
    <x v="0"/>
    <x v="1"/>
    <n v="285.10000000000002"/>
    <n v="5579.4"/>
    <n v="9299"/>
    <n v="132557.24500000002"/>
    <n v="2651144.9000000004"/>
    <n v="5579.4"/>
    <n v="1060457.9600000004"/>
    <d v="2020-10-01T00:00:00"/>
    <n v="10"/>
    <s v="October"/>
    <n v="2020"/>
  </r>
  <r>
    <x v="4"/>
    <x v="1"/>
    <x v="0"/>
    <x v="1"/>
    <n v="202.10000000000002"/>
    <n v="5579.4"/>
    <n v="9299"/>
    <n v="93966.395000000019"/>
    <n v="1879327.9000000001"/>
    <n v="5579.4"/>
    <n v="751731.16000000015"/>
    <d v="2021-10-01T00:00:00"/>
    <n v="10"/>
    <s v="October"/>
    <n v="2021"/>
  </r>
  <r>
    <x v="0"/>
    <x v="2"/>
    <x v="0"/>
    <x v="1"/>
    <n v="27.400000000000002"/>
    <n v="5579.4"/>
    <n v="9299"/>
    <n v="12739.630000000001"/>
    <n v="254792.6"/>
    <n v="5579.4"/>
    <n v="101917.04000000001"/>
    <d v="2021-12-01T00:00:00"/>
    <n v="12"/>
    <s v="December"/>
    <n v="2021"/>
  </r>
  <r>
    <x v="1"/>
    <x v="3"/>
    <x v="1"/>
    <x v="1"/>
    <n v="196.70000000000002"/>
    <n v="8999.4"/>
    <n v="14999"/>
    <n v="147515.16500000001"/>
    <n v="2950303.3000000003"/>
    <n v="8999.4"/>
    <n v="1180121.3200000003"/>
    <d v="2021-03-01T00:00:00"/>
    <n v="3"/>
    <s v="March"/>
    <n v="2021"/>
  </r>
  <r>
    <x v="4"/>
    <x v="4"/>
    <x v="1"/>
    <x v="1"/>
    <n v="185.9"/>
    <n v="8999.4"/>
    <n v="14999"/>
    <n v="139415.70500000002"/>
    <n v="2788314.1"/>
    <n v="8999.4"/>
    <n v="1115325.6400000001"/>
    <d v="2021-08-01T00:00:00"/>
    <n v="8"/>
    <s v="August"/>
    <n v="2021"/>
  </r>
  <r>
    <x v="0"/>
    <x v="5"/>
    <x v="1"/>
    <x v="1"/>
    <n v="285.10000000000002"/>
    <n v="8999.4"/>
    <n v="14999"/>
    <n v="213810.74500000002"/>
    <n v="4276214.9000000004"/>
    <n v="8999.4"/>
    <n v="1710485.9600000004"/>
    <d v="2020-10-01T00:00:00"/>
    <n v="10"/>
    <s v="October"/>
    <n v="2020"/>
  </r>
  <r>
    <x v="4"/>
    <x v="6"/>
    <x v="1"/>
    <x v="1"/>
    <n v="202.10000000000002"/>
    <n v="8999.4"/>
    <n v="14999"/>
    <n v="151564.89500000002"/>
    <n v="3031297.9000000004"/>
    <n v="8999.4"/>
    <n v="1212519.1600000001"/>
    <d v="2021-10-01T00:00:00"/>
    <n v="10"/>
    <s v="October"/>
    <n v="2021"/>
  </r>
  <r>
    <x v="3"/>
    <x v="5"/>
    <x v="1"/>
    <x v="1"/>
    <n v="113.80000000000001"/>
    <n v="8999.4"/>
    <n v="14999"/>
    <n v="85344.310000000012"/>
    <n v="1706886.2000000002"/>
    <n v="8999.4"/>
    <n v="682754.4800000001"/>
    <d v="2021-12-01T00:00:00"/>
    <n v="12"/>
    <s v="December"/>
    <n v="2021"/>
  </r>
  <r>
    <x v="0"/>
    <x v="7"/>
    <x v="2"/>
    <x v="1"/>
    <n v="425.1"/>
    <n v="11999.4"/>
    <n v="19999"/>
    <n v="425078.74500000005"/>
    <n v="8501574.9000000004"/>
    <n v="11999.4"/>
    <n v="3400629.96"/>
    <d v="2021-01-01T00:00:00"/>
    <n v="1"/>
    <s v="January"/>
    <n v="2021"/>
  </r>
  <r>
    <x v="3"/>
    <x v="4"/>
    <x v="2"/>
    <x v="1"/>
    <n v="79.5"/>
    <n v="11999.4"/>
    <n v="19999"/>
    <n v="79496.025000000009"/>
    <n v="1589920.5"/>
    <n v="11999.4"/>
    <n v="635968.20000000007"/>
    <d v="2021-03-01T00:00:00"/>
    <n v="3"/>
    <s v="March"/>
    <n v="2021"/>
  </r>
  <r>
    <x v="4"/>
    <x v="8"/>
    <x v="2"/>
    <x v="1"/>
    <n v="141.45000000000002"/>
    <n v="11999.4"/>
    <n v="19999"/>
    <n v="141442.92750000002"/>
    <n v="2828858.5500000003"/>
    <n v="11999.4"/>
    <n v="1131543.4200000002"/>
    <d v="2021-04-01T00:00:00"/>
    <n v="4"/>
    <s v="April"/>
    <n v="2021"/>
  </r>
  <r>
    <x v="4"/>
    <x v="9"/>
    <x v="2"/>
    <x v="1"/>
    <n v="291.8"/>
    <n v="11999.4"/>
    <n v="19999"/>
    <n v="291785.41000000003"/>
    <n v="5835708.2000000002"/>
    <n v="11999.4"/>
    <n v="2334283.2800000003"/>
    <d v="2021-05-01T00:00:00"/>
    <n v="5"/>
    <s v="May"/>
    <n v="2021"/>
  </r>
  <r>
    <x v="0"/>
    <x v="10"/>
    <x v="2"/>
    <x v="1"/>
    <n v="345"/>
    <n v="11999.4"/>
    <n v="19999"/>
    <n v="344982.75"/>
    <n v="6899655"/>
    <n v="11999.4"/>
    <n v="2759862"/>
    <d v="2021-07-01T00:00:00"/>
    <n v="7"/>
    <s v="July"/>
    <n v="2021"/>
  </r>
  <r>
    <x v="3"/>
    <x v="2"/>
    <x v="2"/>
    <x v="1"/>
    <n v="298.8"/>
    <n v="11999.4"/>
    <n v="19999"/>
    <n v="298785.06"/>
    <n v="5975701.2000000002"/>
    <n v="11999.4"/>
    <n v="2390280.48"/>
    <d v="2021-07-01T00:00:00"/>
    <n v="7"/>
    <s v="July"/>
    <n v="2021"/>
  </r>
  <r>
    <x v="1"/>
    <x v="11"/>
    <x v="2"/>
    <x v="1"/>
    <n v="21.8"/>
    <n v="11999.4"/>
    <n v="19999"/>
    <n v="21798.910000000003"/>
    <n v="435978.2"/>
    <n v="11999.4"/>
    <n v="174391.28"/>
    <d v="2021-09-01T00:00:00"/>
    <n v="9"/>
    <s v="September"/>
    <n v="2021"/>
  </r>
  <r>
    <x v="0"/>
    <x v="9"/>
    <x v="2"/>
    <x v="1"/>
    <n v="207.4"/>
    <n v="11999.4"/>
    <n v="19999"/>
    <n v="207389.63"/>
    <n v="4147792.6"/>
    <n v="11999.4"/>
    <n v="1659117.04"/>
    <d v="2021-09-01T00:00:00"/>
    <n v="9"/>
    <s v="September"/>
    <n v="2021"/>
  </r>
  <r>
    <x v="0"/>
    <x v="1"/>
    <x v="2"/>
    <x v="1"/>
    <n v="105.60000000000001"/>
    <n v="11999.4"/>
    <n v="19999"/>
    <n v="105594.72000000003"/>
    <n v="2111894.4000000004"/>
    <n v="11999.4"/>
    <n v="844757.76000000024"/>
    <d v="2021-09-01T00:00:00"/>
    <n v="9"/>
    <s v="September"/>
    <n v="2021"/>
  </r>
  <r>
    <x v="1"/>
    <x v="12"/>
    <x v="2"/>
    <x v="1"/>
    <n v="67.100000000000009"/>
    <n v="11999.4"/>
    <n v="19999"/>
    <n v="67096.645000000004"/>
    <n v="1341932.9000000001"/>
    <n v="11999.4"/>
    <n v="536773.16"/>
    <d v="2020-10-01T00:00:00"/>
    <n v="10"/>
    <s v="October"/>
    <n v="2020"/>
  </r>
  <r>
    <x v="1"/>
    <x v="0"/>
    <x v="2"/>
    <x v="1"/>
    <n v="151.4"/>
    <n v="11999.4"/>
    <n v="19999"/>
    <n v="151392.43000000002"/>
    <n v="3027848.6"/>
    <n v="11999.4"/>
    <n v="1211139.4400000002"/>
    <d v="2020-10-01T00:00:00"/>
    <n v="10"/>
    <s v="October"/>
    <n v="2020"/>
  </r>
  <r>
    <x v="0"/>
    <x v="1"/>
    <x v="2"/>
    <x v="1"/>
    <n v="27.400000000000002"/>
    <n v="11999.4"/>
    <n v="19999"/>
    <n v="27398.630000000005"/>
    <n v="547972.60000000009"/>
    <n v="11999.4"/>
    <n v="219189.0400000001"/>
    <d v="2021-12-01T00:00:00"/>
    <n v="12"/>
    <s v="December"/>
    <n v="2021"/>
  </r>
  <r>
    <x v="3"/>
    <x v="2"/>
    <x v="2"/>
    <x v="1"/>
    <n v="113.80000000000001"/>
    <n v="11999.4"/>
    <n v="19999"/>
    <n v="113794.31000000001"/>
    <n v="2275886.2000000002"/>
    <n v="11999.4"/>
    <n v="910354.48"/>
    <d v="2021-12-01T00:00:00"/>
    <n v="12"/>
    <s v="December"/>
    <n v="2021"/>
  </r>
  <r>
    <x v="2"/>
    <x v="3"/>
    <x v="3"/>
    <x v="1"/>
    <n v="146.5"/>
    <n v="19794"/>
    <n v="32990"/>
    <n v="241651.75"/>
    <n v="4833035"/>
    <n v="19794"/>
    <n v="1933214"/>
    <d v="2021-03-01T00:00:00"/>
    <n v="3"/>
    <s v="March"/>
    <n v="2021"/>
  </r>
  <r>
    <x v="0"/>
    <x v="4"/>
    <x v="3"/>
    <x v="1"/>
    <n v="264.60000000000002"/>
    <n v="19794"/>
    <n v="32990"/>
    <n v="436457.7"/>
    <n v="8729154"/>
    <n v="19794"/>
    <n v="3491661.5999999996"/>
    <d v="2020-09-01T00:00:00"/>
    <n v="9"/>
    <s v="September"/>
    <n v="2020"/>
  </r>
  <r>
    <x v="0"/>
    <x v="5"/>
    <x v="3"/>
    <x v="1"/>
    <n v="217.70000000000002"/>
    <n v="19794"/>
    <n v="32990"/>
    <n v="359096.15000000008"/>
    <n v="7181923.0000000009"/>
    <n v="19794"/>
    <n v="2872769.2"/>
    <d v="2021-10-01T00:00:00"/>
    <n v="10"/>
    <s v="October"/>
    <n v="2021"/>
  </r>
  <r>
    <x v="2"/>
    <x v="6"/>
    <x v="4"/>
    <x v="1"/>
    <n v="86.600000000000009"/>
    <n v="13938"/>
    <n v="23230"/>
    <n v="100585.90000000002"/>
    <n v="2011718.0000000002"/>
    <n v="13938"/>
    <n v="804687.20000000019"/>
    <d v="2021-05-01T00:00:00"/>
    <n v="5"/>
    <s v="May"/>
    <n v="2021"/>
  </r>
  <r>
    <x v="0"/>
    <x v="5"/>
    <x v="4"/>
    <x v="1"/>
    <n v="34.9"/>
    <n v="13938"/>
    <n v="23230"/>
    <n v="40536.350000000006"/>
    <n v="810727"/>
    <n v="13938"/>
    <n v="324290.80000000005"/>
    <d v="2020-09-01T00:00:00"/>
    <n v="9"/>
    <s v="September"/>
    <n v="2020"/>
  </r>
  <r>
    <x v="0"/>
    <x v="7"/>
    <x v="4"/>
    <x v="1"/>
    <n v="217.70000000000002"/>
    <n v="13938"/>
    <n v="23230"/>
    <n v="252858.55000000002"/>
    <n v="5057171"/>
    <n v="13938"/>
    <n v="2022868.4"/>
    <d v="2021-10-01T00:00:00"/>
    <n v="10"/>
    <s v="October"/>
    <n v="2021"/>
  </r>
  <r>
    <x v="1"/>
    <x v="4"/>
    <x v="4"/>
    <x v="1"/>
    <n v="151.4"/>
    <n v="13938"/>
    <n v="23230"/>
    <n v="175851.1"/>
    <n v="3517022"/>
    <n v="13938"/>
    <n v="1406808.7999999998"/>
    <d v="2020-10-01T00:00:00"/>
    <n v="10"/>
    <s v="October"/>
    <n v="2020"/>
  </r>
  <r>
    <x v="0"/>
    <x v="8"/>
    <x v="5"/>
    <x v="1"/>
    <n v="186.5"/>
    <n v="11999.4"/>
    <n v="19999"/>
    <n v="186490.67500000002"/>
    <n v="3729813.5"/>
    <n v="11999.4"/>
    <n v="1491925.4"/>
    <d v="2021-02-01T00:00:00"/>
    <n v="2"/>
    <s v="February"/>
    <n v="2021"/>
  </r>
  <r>
    <x v="3"/>
    <x v="9"/>
    <x v="5"/>
    <x v="1"/>
    <n v="107.4"/>
    <n v="11999.4"/>
    <n v="19999"/>
    <n v="107394.63"/>
    <n v="2147892.6"/>
    <n v="11999.4"/>
    <n v="859157.04"/>
    <d v="2021-04-01T00:00:00"/>
    <n v="4"/>
    <s v="April"/>
    <n v="2021"/>
  </r>
  <r>
    <x v="0"/>
    <x v="10"/>
    <x v="5"/>
    <x v="1"/>
    <n v="190.70000000000002"/>
    <n v="11999.4"/>
    <n v="19999"/>
    <n v="190690.46500000003"/>
    <n v="3813809.3000000003"/>
    <n v="11999.4"/>
    <n v="1525523.7200000002"/>
    <d v="2021-09-01T00:00:00"/>
    <n v="9"/>
    <s v="September"/>
    <n v="2021"/>
  </r>
  <r>
    <x v="1"/>
    <x v="2"/>
    <x v="5"/>
    <x v="1"/>
    <n v="67.100000000000009"/>
    <n v="11999.4"/>
    <n v="19999"/>
    <n v="67096.645000000004"/>
    <n v="1341932.9000000001"/>
    <n v="11999.4"/>
    <n v="536773.16"/>
    <d v="2020-10-01T00:00:00"/>
    <n v="10"/>
    <s v="October"/>
    <n v="2020"/>
  </r>
  <r>
    <x v="0"/>
    <x v="11"/>
    <x v="5"/>
    <x v="1"/>
    <n v="177.8"/>
    <n v="11999.4"/>
    <n v="19999"/>
    <n v="177791.11000000002"/>
    <n v="3555822.2"/>
    <n v="11999.4"/>
    <n v="1422328.88"/>
    <d v="2020-12-01T00:00:00"/>
    <n v="12"/>
    <s v="December"/>
    <n v="2020"/>
  </r>
  <r>
    <x v="0"/>
    <x v="9"/>
    <x v="1"/>
    <x v="2"/>
    <n v="115.9"/>
    <n v="8999.4"/>
    <n v="14999"/>
    <n v="173838.41000000003"/>
    <n v="1738384.1"/>
    <n v="8999.4"/>
    <n v="695353.64000000013"/>
    <d v="2020-10-01T00:00:00"/>
    <n v="10"/>
    <s v="October"/>
    <n v="2020"/>
  </r>
  <r>
    <x v="0"/>
    <x v="1"/>
    <x v="2"/>
    <x v="2"/>
    <n v="137.20000000000002"/>
    <n v="11999.4"/>
    <n v="19999"/>
    <n v="274386.28000000003"/>
    <n v="2743862.8000000003"/>
    <n v="11999.4"/>
    <n v="1097545.1200000001"/>
    <d v="2021-01-01T00:00:00"/>
    <n v="1"/>
    <s v="January"/>
    <n v="2021"/>
  </r>
  <r>
    <x v="0"/>
    <x v="12"/>
    <x v="2"/>
    <x v="2"/>
    <n v="234.9"/>
    <n v="11999.4"/>
    <n v="19999"/>
    <n v="469776.51000000007"/>
    <n v="4697765.1000000006"/>
    <n v="11999.4"/>
    <n v="1879106.0400000005"/>
    <d v="2020-09-01T00:00:00"/>
    <n v="9"/>
    <s v="September"/>
    <n v="2020"/>
  </r>
  <r>
    <x v="0"/>
    <x v="0"/>
    <x v="2"/>
    <x v="2"/>
    <n v="268.90000000000003"/>
    <n v="11999.4"/>
    <n v="19999"/>
    <n v="537773.1100000001"/>
    <n v="5377731.1000000006"/>
    <n v="11999.4"/>
    <n v="2151092.4400000004"/>
    <d v="2021-10-01T00:00:00"/>
    <n v="10"/>
    <s v="October"/>
    <n v="2021"/>
  </r>
  <r>
    <x v="2"/>
    <x v="1"/>
    <x v="2"/>
    <x v="2"/>
    <n v="243.10000000000002"/>
    <n v="11999.4"/>
    <n v="19999"/>
    <n v="486175.69000000006"/>
    <n v="4861756.9000000004"/>
    <n v="11999.4"/>
    <n v="1944702.7600000002"/>
    <d v="2021-12-01T00:00:00"/>
    <n v="12"/>
    <s v="December"/>
    <n v="2021"/>
  </r>
  <r>
    <x v="2"/>
    <x v="2"/>
    <x v="3"/>
    <x v="2"/>
    <n v="243.10000000000002"/>
    <n v="19794"/>
    <n v="32990"/>
    <n v="801986.90000000014"/>
    <n v="8019869.0000000009"/>
    <n v="19794"/>
    <n v="3207947.6000000006"/>
    <d v="2021-12-01T00:00:00"/>
    <n v="12"/>
    <s v="December"/>
    <n v="2021"/>
  </r>
  <r>
    <x v="0"/>
    <x v="3"/>
    <x v="4"/>
    <x v="2"/>
    <n v="268.90000000000003"/>
    <n v="13938"/>
    <n v="23230"/>
    <n v="624654.70000000007"/>
    <n v="6246547.0000000009"/>
    <n v="13938"/>
    <n v="2498618.8000000003"/>
    <d v="2021-10-01T00:00:00"/>
    <n v="10"/>
    <s v="October"/>
    <n v="2021"/>
  </r>
  <r>
    <x v="0"/>
    <x v="4"/>
    <x v="5"/>
    <x v="2"/>
    <n v="168.3"/>
    <n v="11999.4"/>
    <n v="19999"/>
    <n v="336583.17000000004"/>
    <n v="3365831.7"/>
    <n v="11999.4"/>
    <n v="1346332.6800000002"/>
    <d v="2021-07-01T00:00:00"/>
    <n v="7"/>
    <s v="July"/>
    <n v="2021"/>
  </r>
  <r>
    <x v="2"/>
    <x v="5"/>
    <x v="5"/>
    <x v="2"/>
    <n v="112.30000000000001"/>
    <n v="11999.4"/>
    <n v="19999"/>
    <n v="224588.77000000002"/>
    <n v="2245887.7000000002"/>
    <n v="11999.4"/>
    <n v="898355.08000000007"/>
    <d v="2021-08-01T00:00:00"/>
    <n v="8"/>
    <s v="August"/>
    <n v="2021"/>
  </r>
  <r>
    <x v="0"/>
    <x v="6"/>
    <x v="5"/>
    <x v="2"/>
    <n v="115.9"/>
    <n v="11999.4"/>
    <n v="19999"/>
    <n v="231788.41000000003"/>
    <n v="2317884.1"/>
    <n v="11999.4"/>
    <n v="927153.64000000013"/>
    <d v="2020-10-01T00:00:00"/>
    <n v="10"/>
    <s v="October"/>
    <n v="2020"/>
  </r>
  <r>
    <x v="2"/>
    <x v="5"/>
    <x v="0"/>
    <x v="2"/>
    <n v="186.5"/>
    <n v="5579.4"/>
    <n v="9299"/>
    <n v="173426.35"/>
    <n v="1734263.5"/>
    <n v="5579.4"/>
    <n v="693705.4"/>
    <d v="2021-02-01T00:00:00"/>
    <n v="2"/>
    <s v="February"/>
    <n v="2021"/>
  </r>
  <r>
    <x v="2"/>
    <x v="7"/>
    <x v="0"/>
    <x v="2"/>
    <n v="111.60000000000001"/>
    <n v="5579.4"/>
    <n v="9299"/>
    <n v="103776.84000000001"/>
    <n v="1037768.4"/>
    <n v="5579.4"/>
    <n v="415107.36"/>
    <d v="2021-02-01T00:00:00"/>
    <n v="2"/>
    <s v="February"/>
    <n v="2021"/>
  </r>
  <r>
    <x v="0"/>
    <x v="4"/>
    <x v="0"/>
    <x v="2"/>
    <n v="156.30000000000001"/>
    <n v="5579.4"/>
    <n v="9299"/>
    <n v="145343.37000000002"/>
    <n v="1453433.7000000002"/>
    <n v="5579.4"/>
    <n v="581373.48000000021"/>
    <d v="2021-05-01T00:00:00"/>
    <n v="5"/>
    <s v="May"/>
    <n v="2021"/>
  </r>
  <r>
    <x v="4"/>
    <x v="8"/>
    <x v="0"/>
    <x v="2"/>
    <n v="99.100000000000009"/>
    <n v="5579.4"/>
    <n v="9299"/>
    <n v="92153.090000000011"/>
    <n v="921530.9"/>
    <n v="5579.4"/>
    <n v="368612.36"/>
    <d v="2021-06-01T00:00:00"/>
    <n v="6"/>
    <s v="June"/>
    <n v="2021"/>
  </r>
  <r>
    <x v="0"/>
    <x v="9"/>
    <x v="0"/>
    <x v="2"/>
    <n v="101.60000000000001"/>
    <n v="5579.4"/>
    <n v="9299"/>
    <n v="94477.840000000011"/>
    <n v="944778.4"/>
    <n v="5579.4"/>
    <n v="377911.36"/>
    <d v="2020-11-01T00:00:00"/>
    <n v="11"/>
    <s v="November"/>
    <n v="2020"/>
  </r>
  <r>
    <x v="1"/>
    <x v="10"/>
    <x v="0"/>
    <x v="2"/>
    <n v="279.10000000000002"/>
    <n v="5579.4"/>
    <n v="9299"/>
    <n v="259535.09000000005"/>
    <n v="2595350.9000000004"/>
    <n v="5579.4"/>
    <n v="1038140.3600000003"/>
    <d v="2021-11-01T00:00:00"/>
    <n v="11"/>
    <s v="November"/>
    <n v="2021"/>
  </r>
  <r>
    <x v="0"/>
    <x v="2"/>
    <x v="0"/>
    <x v="2"/>
    <n v="57"/>
    <n v="5579.4"/>
    <n v="9299"/>
    <n v="53004.3"/>
    <n v="530043"/>
    <n v="5579.4"/>
    <n v="212017.2"/>
    <d v="2021-12-01T00:00:00"/>
    <n v="12"/>
    <s v="December"/>
    <n v="2021"/>
  </r>
  <r>
    <x v="0"/>
    <x v="11"/>
    <x v="0"/>
    <x v="2"/>
    <n v="248.70000000000002"/>
    <n v="5579.4"/>
    <n v="9299"/>
    <n v="231266.13000000003"/>
    <n v="2312661.3000000003"/>
    <n v="5579.4"/>
    <n v="925064.52000000025"/>
    <d v="2021-12-01T00:00:00"/>
    <n v="12"/>
    <s v="December"/>
    <n v="2021"/>
  </r>
  <r>
    <x v="0"/>
    <x v="9"/>
    <x v="1"/>
    <x v="2"/>
    <n v="138.45000000000002"/>
    <n v="8999.4"/>
    <n v="14999"/>
    <n v="207661.15500000003"/>
    <n v="2076611.5500000003"/>
    <n v="8999.4"/>
    <n v="830644.62000000011"/>
    <d v="2021-01-01T00:00:00"/>
    <n v="1"/>
    <s v="January"/>
    <n v="2021"/>
  </r>
  <r>
    <x v="3"/>
    <x v="1"/>
    <x v="1"/>
    <x v="2"/>
    <n v="362.70000000000005"/>
    <n v="8999.4"/>
    <n v="14999"/>
    <n v="544013.7300000001"/>
    <n v="5440137.3000000007"/>
    <n v="8999.4"/>
    <n v="2176054.9200000004"/>
    <d v="2021-07-01T00:00:00"/>
    <n v="7"/>
    <s v="July"/>
    <n v="2021"/>
  </r>
  <r>
    <x v="0"/>
    <x v="12"/>
    <x v="1"/>
    <x v="2"/>
    <n v="72"/>
    <n v="8999.4"/>
    <n v="14999"/>
    <n v="107992.8"/>
    <n v="1079928"/>
    <n v="8999.4"/>
    <n v="431971.20000000007"/>
    <d v="2020-09-01T00:00:00"/>
    <n v="9"/>
    <s v="September"/>
    <n v="2020"/>
  </r>
  <r>
    <x v="2"/>
    <x v="0"/>
    <x v="1"/>
    <x v="2"/>
    <n v="234.20000000000002"/>
    <n v="8999.4"/>
    <n v="14999"/>
    <n v="351276.58000000007"/>
    <n v="3512765.8000000003"/>
    <n v="8999.4"/>
    <n v="1405106.3200000003"/>
    <d v="2021-11-01T00:00:00"/>
    <n v="11"/>
    <s v="November"/>
    <n v="2021"/>
  </r>
  <r>
    <x v="4"/>
    <x v="1"/>
    <x v="1"/>
    <x v="2"/>
    <n v="110"/>
    <n v="8999.4"/>
    <n v="14999"/>
    <n v="164989"/>
    <n v="1649890"/>
    <n v="8999.4"/>
    <n v="659956"/>
    <d v="2020-12-01T00:00:00"/>
    <n v="12"/>
    <s v="December"/>
    <n v="2020"/>
  </r>
  <r>
    <x v="0"/>
    <x v="2"/>
    <x v="2"/>
    <x v="2"/>
    <n v="130.30000000000001"/>
    <n v="11999.4"/>
    <n v="19999"/>
    <n v="260586.97000000003"/>
    <n v="2605869.7000000002"/>
    <n v="11999.4"/>
    <n v="1042347.8800000001"/>
    <d v="2021-02-01T00:00:00"/>
    <n v="2"/>
    <s v="February"/>
    <n v="2021"/>
  </r>
  <r>
    <x v="3"/>
    <x v="3"/>
    <x v="2"/>
    <x v="2"/>
    <n v="299.2"/>
    <n v="11999.4"/>
    <n v="19999"/>
    <n v="598370.07999999996"/>
    <n v="5983700.7999999998"/>
    <n v="11999.4"/>
    <n v="2393480.3199999998"/>
    <d v="2021-03-01T00:00:00"/>
    <n v="3"/>
    <s v="March"/>
    <n v="2021"/>
  </r>
  <r>
    <x v="3"/>
    <x v="4"/>
    <x v="2"/>
    <x v="2"/>
    <n v="238.5"/>
    <n v="11999.4"/>
    <n v="19999"/>
    <n v="476976.15"/>
    <n v="4769761.5"/>
    <n v="11999.4"/>
    <n v="1907904.6"/>
    <d v="2021-03-01T00:00:00"/>
    <n v="3"/>
    <s v="March"/>
    <n v="2021"/>
  </r>
  <r>
    <x v="4"/>
    <x v="5"/>
    <x v="2"/>
    <x v="2"/>
    <n v="160.70000000000002"/>
    <n v="11999.4"/>
    <n v="19999"/>
    <n v="321383.93000000005"/>
    <n v="3213839.3000000003"/>
    <n v="11999.4"/>
    <n v="1285535.7200000002"/>
    <d v="2021-04-01T00:00:00"/>
    <n v="4"/>
    <s v="April"/>
    <n v="2021"/>
  </r>
  <r>
    <x v="0"/>
    <x v="6"/>
    <x v="2"/>
    <x v="2"/>
    <n v="232.70000000000002"/>
    <n v="11999.4"/>
    <n v="19999"/>
    <n v="465376.7300000001"/>
    <n v="4653767.3000000007"/>
    <n v="11999.4"/>
    <n v="1861506.9200000009"/>
    <d v="2021-05-01T00:00:00"/>
    <n v="5"/>
    <s v="May"/>
    <n v="2021"/>
  </r>
  <r>
    <x v="4"/>
    <x v="5"/>
    <x v="2"/>
    <x v="2"/>
    <n v="99.100000000000009"/>
    <n v="11999.4"/>
    <n v="19999"/>
    <n v="198190.09000000003"/>
    <n v="1981900.9000000001"/>
    <n v="11999.4"/>
    <n v="792760.3600000001"/>
    <d v="2021-06-01T00:00:00"/>
    <n v="6"/>
    <s v="June"/>
    <n v="2021"/>
  </r>
  <r>
    <x v="0"/>
    <x v="7"/>
    <x v="2"/>
    <x v="2"/>
    <n v="60.2"/>
    <n v="11999.4"/>
    <n v="19999"/>
    <n v="120393.98000000001"/>
    <n v="1203939.8"/>
    <n v="11999.4"/>
    <n v="481575.92000000004"/>
    <d v="2021-06-01T00:00:00"/>
    <n v="6"/>
    <s v="June"/>
    <n v="2021"/>
  </r>
  <r>
    <x v="1"/>
    <x v="4"/>
    <x v="2"/>
    <x v="2"/>
    <n v="262"/>
    <n v="11999.4"/>
    <n v="19999"/>
    <n v="523973.80000000005"/>
    <n v="5239738"/>
    <n v="11999.4"/>
    <n v="2095895.2000000002"/>
    <d v="2021-09-01T00:00:00"/>
    <n v="9"/>
    <s v="September"/>
    <n v="2021"/>
  </r>
  <r>
    <x v="0"/>
    <x v="8"/>
    <x v="2"/>
    <x v="2"/>
    <n v="122.80000000000001"/>
    <n v="11999.4"/>
    <n v="19999"/>
    <n v="245587.72000000003"/>
    <n v="2455877.2000000002"/>
    <n v="11999.4"/>
    <n v="982350.88000000012"/>
    <d v="2020-10-01T00:00:00"/>
    <n v="10"/>
    <s v="October"/>
    <n v="2020"/>
  </r>
  <r>
    <x v="0"/>
    <x v="9"/>
    <x v="2"/>
    <x v="2"/>
    <n v="138.9"/>
    <n v="11999.4"/>
    <n v="19999"/>
    <n v="277786.11000000004"/>
    <n v="2777861.1"/>
    <n v="11999.4"/>
    <n v="1111144.4400000002"/>
    <d v="2020-10-01T00:00:00"/>
    <n v="10"/>
    <s v="October"/>
    <n v="2020"/>
  </r>
  <r>
    <x v="3"/>
    <x v="10"/>
    <x v="2"/>
    <x v="2"/>
    <n v="86.100000000000009"/>
    <n v="11999.4"/>
    <n v="19999"/>
    <n v="172191.39"/>
    <n v="1721913.9000000001"/>
    <n v="11999.4"/>
    <n v="688765.56"/>
    <d v="2021-10-01T00:00:00"/>
    <n v="10"/>
    <s v="October"/>
    <n v="2021"/>
  </r>
  <r>
    <x v="3"/>
    <x v="2"/>
    <x v="2"/>
    <x v="2"/>
    <n v="70.400000000000006"/>
    <n v="11999.4"/>
    <n v="19999"/>
    <n v="140792.96000000002"/>
    <n v="1407929.6"/>
    <n v="11999.4"/>
    <n v="563171.84000000008"/>
    <d v="2020-10-01T00:00:00"/>
    <n v="10"/>
    <s v="October"/>
    <n v="2020"/>
  </r>
  <r>
    <x v="0"/>
    <x v="11"/>
    <x v="2"/>
    <x v="2"/>
    <n v="180.20000000000002"/>
    <n v="11999.4"/>
    <n v="19999"/>
    <n v="360381.98000000004"/>
    <n v="3603819.8000000003"/>
    <n v="11999.4"/>
    <n v="1441527.92"/>
    <d v="2020-12-01T00:00:00"/>
    <n v="12"/>
    <s v="December"/>
    <n v="2020"/>
  </r>
  <r>
    <x v="0"/>
    <x v="9"/>
    <x v="2"/>
    <x v="2"/>
    <n v="266.3"/>
    <n v="11999.4"/>
    <n v="19999"/>
    <n v="532573.37"/>
    <n v="5325733.7"/>
    <n v="11999.4"/>
    <n v="2130293.48"/>
    <d v="2021-12-01T00:00:00"/>
    <n v="12"/>
    <s v="December"/>
    <n v="2021"/>
  </r>
  <r>
    <x v="0"/>
    <x v="1"/>
    <x v="2"/>
    <x v="2"/>
    <n v="213.60000000000002"/>
    <n v="11999.4"/>
    <n v="19999"/>
    <n v="427178.64000000007"/>
    <n v="4271786.4000000004"/>
    <n v="11999.4"/>
    <n v="1708714.56"/>
    <d v="2020-12-01T00:00:00"/>
    <n v="12"/>
    <s v="December"/>
    <n v="2020"/>
  </r>
  <r>
    <x v="1"/>
    <x v="12"/>
    <x v="2"/>
    <x v="2"/>
    <n v="211.60000000000002"/>
    <n v="11999.4"/>
    <n v="19999"/>
    <n v="423178.84000000008"/>
    <n v="4231788.4000000004"/>
    <n v="11999.4"/>
    <n v="1692715.3600000003"/>
    <d v="2020-12-01T00:00:00"/>
    <n v="12"/>
    <s v="December"/>
    <n v="2020"/>
  </r>
  <r>
    <x v="1"/>
    <x v="0"/>
    <x v="3"/>
    <x v="2"/>
    <n v="55.5"/>
    <n v="19794"/>
    <n v="32990"/>
    <n v="183094.5"/>
    <n v="1830945"/>
    <n v="19794"/>
    <n v="732378"/>
    <d v="2021-01-01T00:00:00"/>
    <n v="1"/>
    <s v="January"/>
    <n v="2021"/>
  </r>
  <r>
    <x v="1"/>
    <x v="1"/>
    <x v="3"/>
    <x v="2"/>
    <n v="286.10000000000002"/>
    <n v="19794"/>
    <n v="32990"/>
    <n v="943843.9"/>
    <n v="9438439"/>
    <n v="19794"/>
    <n v="3775375.5999999996"/>
    <d v="2021-01-01T00:00:00"/>
    <n v="1"/>
    <s v="January"/>
    <n v="2021"/>
  </r>
  <r>
    <x v="3"/>
    <x v="2"/>
    <x v="3"/>
    <x v="2"/>
    <n v="80.7"/>
    <n v="19794"/>
    <n v="32990"/>
    <n v="266229.3"/>
    <n v="2662293"/>
    <n v="19794"/>
    <n v="1064917.2"/>
    <d v="2021-02-01T00:00:00"/>
    <n v="2"/>
    <s v="February"/>
    <n v="2021"/>
  </r>
  <r>
    <x v="0"/>
    <x v="3"/>
    <x v="3"/>
    <x v="2"/>
    <n v="60.2"/>
    <n v="19794"/>
    <n v="32990"/>
    <n v="198599.80000000002"/>
    <n v="1985998"/>
    <n v="19794"/>
    <n v="794399.2"/>
    <d v="2021-06-01T00:00:00"/>
    <n v="6"/>
    <s v="June"/>
    <n v="2021"/>
  </r>
  <r>
    <x v="0"/>
    <x v="4"/>
    <x v="3"/>
    <x v="2"/>
    <n v="283.2"/>
    <n v="19794"/>
    <n v="32990"/>
    <n v="934276.8"/>
    <n v="9342768"/>
    <n v="19794"/>
    <n v="3737107.2"/>
    <d v="2021-08-01T00:00:00"/>
    <n v="8"/>
    <s v="August"/>
    <n v="2021"/>
  </r>
  <r>
    <x v="0"/>
    <x v="5"/>
    <x v="3"/>
    <x v="2"/>
    <n v="157.9"/>
    <n v="19794"/>
    <n v="32990"/>
    <n v="520912.10000000003"/>
    <n v="5209121"/>
    <n v="19794"/>
    <n v="2083648.4"/>
    <d v="2021-08-01T00:00:00"/>
    <n v="8"/>
    <s v="August"/>
    <n v="2021"/>
  </r>
  <r>
    <x v="3"/>
    <x v="6"/>
    <x v="3"/>
    <x v="2"/>
    <n v="86.100000000000009"/>
    <n v="19794"/>
    <n v="32990"/>
    <n v="284043.90000000008"/>
    <n v="2840439.0000000005"/>
    <n v="19794"/>
    <n v="1136175.6000000003"/>
    <d v="2021-10-01T00:00:00"/>
    <n v="10"/>
    <s v="October"/>
    <n v="2021"/>
  </r>
  <r>
    <x v="3"/>
    <x v="13"/>
    <x v="3"/>
    <x v="2"/>
    <n v="70.400000000000006"/>
    <n v="19794"/>
    <n v="32990"/>
    <n v="232249.60000000001"/>
    <n v="2322496"/>
    <n v="19794"/>
    <n v="928998.39999999991"/>
    <d v="2020-10-01T00:00:00"/>
    <n v="10"/>
    <s v="October"/>
    <n v="2020"/>
  </r>
  <r>
    <x v="0"/>
    <x v="7"/>
    <x v="3"/>
    <x v="2"/>
    <n v="103.30000000000001"/>
    <n v="19794"/>
    <n v="32990"/>
    <n v="340786.70000000007"/>
    <n v="3407867.0000000005"/>
    <n v="19794"/>
    <n v="1363146.8000000003"/>
    <d v="2020-12-01T00:00:00"/>
    <n v="12"/>
    <s v="December"/>
    <n v="2020"/>
  </r>
  <r>
    <x v="4"/>
    <x v="4"/>
    <x v="3"/>
    <x v="2"/>
    <n v="125"/>
    <n v="19794"/>
    <n v="32990"/>
    <n v="412375"/>
    <n v="4123750"/>
    <n v="19794"/>
    <n v="1649500"/>
    <d v="2021-12-01T00:00:00"/>
    <n v="12"/>
    <s v="December"/>
    <n v="2021"/>
  </r>
  <r>
    <x v="0"/>
    <x v="8"/>
    <x v="4"/>
    <x v="2"/>
    <n v="138.9"/>
    <n v="13938"/>
    <n v="23230"/>
    <n v="322664.7"/>
    <n v="3226647"/>
    <n v="13938"/>
    <n v="1290658.7999999998"/>
    <d v="2020-10-01T00:00:00"/>
    <n v="10"/>
    <s v="October"/>
    <n v="2020"/>
  </r>
  <r>
    <x v="0"/>
    <x v="9"/>
    <x v="4"/>
    <x v="2"/>
    <n v="126.5"/>
    <n v="13938"/>
    <n v="23230"/>
    <n v="293859.5"/>
    <n v="2938595"/>
    <n v="13938"/>
    <n v="1175438"/>
    <d v="2020-11-01T00:00:00"/>
    <n v="11"/>
    <s v="November"/>
    <n v="2020"/>
  </r>
  <r>
    <x v="0"/>
    <x v="10"/>
    <x v="4"/>
    <x v="2"/>
    <n v="229.70000000000002"/>
    <n v="13938"/>
    <n v="23230"/>
    <n v="533593.1"/>
    <n v="5335931"/>
    <n v="13938"/>
    <n v="2134372.4"/>
    <d v="2020-11-01T00:00:00"/>
    <n v="11"/>
    <s v="November"/>
    <n v="2020"/>
  </r>
  <r>
    <x v="0"/>
    <x v="2"/>
    <x v="4"/>
    <x v="2"/>
    <n v="266.3"/>
    <n v="13938"/>
    <n v="23230"/>
    <n v="618614.9"/>
    <n v="6186149"/>
    <n v="13938"/>
    <n v="2474459.5999999996"/>
    <d v="2021-12-01T00:00:00"/>
    <n v="12"/>
    <s v="December"/>
    <n v="2021"/>
  </r>
  <r>
    <x v="0"/>
    <x v="11"/>
    <x v="4"/>
    <x v="2"/>
    <n v="57"/>
    <n v="13938"/>
    <n v="23230"/>
    <n v="132411"/>
    <n v="1324110"/>
    <n v="13938"/>
    <n v="529644"/>
    <d v="2021-12-01T00:00:00"/>
    <n v="12"/>
    <s v="December"/>
    <n v="2021"/>
  </r>
  <r>
    <x v="0"/>
    <x v="9"/>
    <x v="4"/>
    <x v="2"/>
    <n v="248.70000000000002"/>
    <n v="13938"/>
    <n v="23230"/>
    <n v="577730.1"/>
    <n v="5777301"/>
    <n v="13938"/>
    <n v="2310920.4"/>
    <d v="2021-12-01T00:00:00"/>
    <n v="12"/>
    <s v="December"/>
    <n v="2021"/>
  </r>
  <r>
    <x v="0"/>
    <x v="1"/>
    <x v="5"/>
    <x v="2"/>
    <n v="135"/>
    <n v="11999.4"/>
    <n v="19999"/>
    <n v="269986.5"/>
    <n v="2699865"/>
    <n v="11999.4"/>
    <n v="1079946"/>
    <d v="2021-02-01T00:00:00"/>
    <n v="2"/>
    <s v="February"/>
    <n v="2021"/>
  </r>
  <r>
    <x v="0"/>
    <x v="12"/>
    <x v="5"/>
    <x v="2"/>
    <n v="55.2"/>
    <n v="11999.4"/>
    <n v="19999"/>
    <n v="110394.48000000001"/>
    <n v="1103944.8"/>
    <n v="11999.4"/>
    <n v="441577.92000000004"/>
    <d v="2021-08-01T00:00:00"/>
    <n v="8"/>
    <s v="August"/>
    <n v="2021"/>
  </r>
  <r>
    <x v="0"/>
    <x v="0"/>
    <x v="5"/>
    <x v="2"/>
    <n v="122.80000000000001"/>
    <n v="11999.4"/>
    <n v="19999"/>
    <n v="245587.72000000003"/>
    <n v="2455877.2000000002"/>
    <n v="11999.4"/>
    <n v="982350.88000000012"/>
    <d v="2020-10-01T00:00:00"/>
    <n v="10"/>
    <s v="October"/>
    <n v="2020"/>
  </r>
  <r>
    <x v="4"/>
    <x v="1"/>
    <x v="5"/>
    <x v="2"/>
    <n v="125"/>
    <n v="11999.4"/>
    <n v="19999"/>
    <n v="249987.5"/>
    <n v="2499875"/>
    <n v="11999.4"/>
    <n v="999950"/>
    <d v="2021-12-01T00:00:00"/>
    <n v="12"/>
    <s v="December"/>
    <n v="2021"/>
  </r>
  <r>
    <x v="1"/>
    <x v="2"/>
    <x v="2"/>
    <x v="2"/>
    <n v="380.1"/>
    <n v="11999.4"/>
    <n v="19999"/>
    <n v="760161.99000000011"/>
    <n v="7601619.9000000004"/>
    <n v="11999.4"/>
    <n v="3040647.96"/>
    <d v="2021-04-01T00:00:00"/>
    <n v="4"/>
    <s v="April"/>
    <n v="2021"/>
  </r>
  <r>
    <x v="0"/>
    <x v="3"/>
    <x v="0"/>
    <x v="2"/>
    <n v="111.75"/>
    <n v="5579.4"/>
    <n v="9299"/>
    <n v="103916.32500000001"/>
    <n v="1039163.25"/>
    <n v="5579.4"/>
    <n v="415665.30000000005"/>
    <d v="2021-01-01T00:00:00"/>
    <n v="1"/>
    <s v="January"/>
    <n v="2021"/>
  </r>
  <r>
    <x v="1"/>
    <x v="4"/>
    <x v="0"/>
    <x v="2"/>
    <n v="284.40000000000003"/>
    <n v="5579.4"/>
    <n v="9299"/>
    <n v="264463.56"/>
    <n v="2644635.6"/>
    <n v="5579.4"/>
    <n v="1057854.24"/>
    <d v="2021-06-01T00:00:00"/>
    <n v="6"/>
    <s v="June"/>
    <n v="2021"/>
  </r>
  <r>
    <x v="2"/>
    <x v="5"/>
    <x v="0"/>
    <x v="2"/>
    <n v="56.2"/>
    <n v="5579.4"/>
    <n v="9299"/>
    <n v="52260.380000000005"/>
    <n v="522603.80000000005"/>
    <n v="5579.4"/>
    <n v="209041.52000000008"/>
    <d v="2021-09-01T00:00:00"/>
    <n v="9"/>
    <s v="September"/>
    <n v="2021"/>
  </r>
  <r>
    <x v="2"/>
    <x v="6"/>
    <x v="0"/>
    <x v="2"/>
    <n v="229.9"/>
    <n v="5579.4"/>
    <n v="9299"/>
    <n v="213784.01"/>
    <n v="2137840.1"/>
    <n v="5579.4"/>
    <n v="855136.04"/>
    <d v="2020-10-01T00:00:00"/>
    <n v="10"/>
    <s v="October"/>
    <n v="2020"/>
  </r>
  <r>
    <x v="1"/>
    <x v="13"/>
    <x v="0"/>
    <x v="2"/>
    <n v="203"/>
    <n v="5579.4"/>
    <n v="9299"/>
    <n v="188769.7"/>
    <n v="1887697"/>
    <n v="5579.4"/>
    <n v="755078.8"/>
    <d v="2021-11-01T00:00:00"/>
    <n v="11"/>
    <s v="November"/>
    <n v="2021"/>
  </r>
  <r>
    <x v="0"/>
    <x v="7"/>
    <x v="0"/>
    <x v="2"/>
    <n v="26.3"/>
    <n v="5579.4"/>
    <n v="9299"/>
    <n v="24456.370000000003"/>
    <n v="244563.7"/>
    <n v="5579.4"/>
    <n v="97825.48000000001"/>
    <d v="2020-11-01T00:00:00"/>
    <n v="11"/>
    <s v="November"/>
    <n v="2020"/>
  </r>
  <r>
    <x v="3"/>
    <x v="4"/>
    <x v="0"/>
    <x v="2"/>
    <n v="88.7"/>
    <n v="5579.4"/>
    <n v="9299"/>
    <n v="82482.13"/>
    <n v="824821.3"/>
    <n v="5579.4"/>
    <n v="329928.52000000008"/>
    <d v="2020-12-01T00:00:00"/>
    <n v="12"/>
    <s v="December"/>
    <n v="2020"/>
  </r>
  <r>
    <x v="0"/>
    <x v="8"/>
    <x v="1"/>
    <x v="2"/>
    <n v="98"/>
    <n v="8999.4"/>
    <n v="14999"/>
    <n v="146990.20000000001"/>
    <n v="1469902"/>
    <n v="8999.4"/>
    <n v="587960.80000000005"/>
    <d v="2021-04-01T00:00:00"/>
    <n v="4"/>
    <s v="April"/>
    <n v="2021"/>
  </r>
  <r>
    <x v="0"/>
    <x v="9"/>
    <x v="1"/>
    <x v="2"/>
    <n v="146"/>
    <n v="8999.4"/>
    <n v="14999"/>
    <n v="218985.40000000002"/>
    <n v="2189854"/>
    <n v="8999.4"/>
    <n v="875941.60000000009"/>
    <d v="2021-05-01T00:00:00"/>
    <n v="5"/>
    <s v="May"/>
    <n v="2021"/>
  </r>
  <r>
    <x v="0"/>
    <x v="10"/>
    <x v="1"/>
    <x v="2"/>
    <n v="140.30000000000001"/>
    <n v="8999.4"/>
    <n v="14999"/>
    <n v="210435.97000000003"/>
    <n v="2104359.7000000002"/>
    <n v="8999.4"/>
    <n v="841743.88000000012"/>
    <d v="2020-10-01T00:00:00"/>
    <n v="10"/>
    <s v="October"/>
    <n v="2020"/>
  </r>
  <r>
    <x v="2"/>
    <x v="2"/>
    <x v="1"/>
    <x v="2"/>
    <n v="272.3"/>
    <n v="8999.4"/>
    <n v="14999"/>
    <n v="408422.77"/>
    <n v="4084227.7"/>
    <n v="8999.4"/>
    <n v="1633691.08"/>
    <d v="2021-11-01T00:00:00"/>
    <n v="11"/>
    <s v="November"/>
    <n v="2021"/>
  </r>
  <r>
    <x v="0"/>
    <x v="11"/>
    <x v="2"/>
    <x v="2"/>
    <n v="149.6"/>
    <n v="11999.4"/>
    <n v="19999"/>
    <n v="299185.03999999998"/>
    <n v="2991850.4"/>
    <n v="11999.4"/>
    <n v="1196740.1599999999"/>
    <d v="2021-06-01T00:00:00"/>
    <n v="6"/>
    <s v="June"/>
    <n v="2021"/>
  </r>
  <r>
    <x v="2"/>
    <x v="9"/>
    <x v="2"/>
    <x v="2"/>
    <n v="229.9"/>
    <n v="11999.4"/>
    <n v="19999"/>
    <n v="459777.01000000007"/>
    <n v="4597770.1000000006"/>
    <n v="11999.4"/>
    <n v="1839108.0400000005"/>
    <d v="2020-10-01T00:00:00"/>
    <n v="10"/>
    <s v="October"/>
    <n v="2020"/>
  </r>
  <r>
    <x v="0"/>
    <x v="1"/>
    <x v="2"/>
    <x v="2"/>
    <n v="72.7"/>
    <n v="11999.4"/>
    <n v="19999"/>
    <n v="145392.73000000001"/>
    <n v="1453927.3"/>
    <n v="11999.4"/>
    <n v="581570.92000000004"/>
    <d v="2020-10-01T00:00:00"/>
    <n v="10"/>
    <s v="October"/>
    <n v="2020"/>
  </r>
  <r>
    <x v="3"/>
    <x v="12"/>
    <x v="3"/>
    <x v="2"/>
    <n v="95.2"/>
    <n v="19794"/>
    <n v="32990"/>
    <n v="314064.8"/>
    <n v="3140648"/>
    <n v="19794"/>
    <n v="1256259.2"/>
    <d v="2021-02-01T00:00:00"/>
    <n v="2"/>
    <s v="February"/>
    <n v="2021"/>
  </r>
  <r>
    <x v="3"/>
    <x v="0"/>
    <x v="3"/>
    <x v="2"/>
    <n v="275.5"/>
    <n v="19794"/>
    <n v="32990"/>
    <n v="908874.5"/>
    <n v="9088745"/>
    <n v="19794"/>
    <n v="3635498"/>
    <d v="2021-02-01T00:00:00"/>
    <n v="2"/>
    <s v="February"/>
    <n v="2021"/>
  </r>
  <r>
    <x v="1"/>
    <x v="1"/>
    <x v="3"/>
    <x v="2"/>
    <n v="153"/>
    <n v="19794"/>
    <n v="32990"/>
    <n v="504747"/>
    <n v="5047470"/>
    <n v="19794"/>
    <n v="2018988"/>
    <d v="2021-05-01T00:00:00"/>
    <n v="5"/>
    <s v="May"/>
    <n v="2021"/>
  </r>
  <r>
    <x v="0"/>
    <x v="2"/>
    <x v="3"/>
    <x v="2"/>
    <n v="149.6"/>
    <n v="19794"/>
    <n v="32990"/>
    <n v="493530.4"/>
    <n v="4935304"/>
    <n v="19794"/>
    <n v="1974121.6"/>
    <d v="2021-06-01T00:00:00"/>
    <n v="6"/>
    <s v="June"/>
    <n v="2021"/>
  </r>
  <r>
    <x v="0"/>
    <x v="3"/>
    <x v="3"/>
    <x v="2"/>
    <n v="149.80000000000001"/>
    <n v="19794"/>
    <n v="32990"/>
    <n v="494190.2"/>
    <n v="4941902"/>
    <n v="19794"/>
    <n v="1976760.7999999998"/>
    <d v="2021-06-01T00:00:00"/>
    <n v="6"/>
    <s v="June"/>
    <n v="2021"/>
  </r>
  <r>
    <x v="4"/>
    <x v="4"/>
    <x v="3"/>
    <x v="2"/>
    <n v="122.10000000000001"/>
    <n v="19794"/>
    <n v="32990"/>
    <n v="402807.90000000008"/>
    <n v="4028079.0000000005"/>
    <n v="19794"/>
    <n v="1611231.6"/>
    <d v="2020-10-01T00:00:00"/>
    <n v="10"/>
    <s v="October"/>
    <n v="2020"/>
  </r>
  <r>
    <x v="0"/>
    <x v="5"/>
    <x v="3"/>
    <x v="2"/>
    <n v="207.60000000000002"/>
    <n v="19794"/>
    <n v="32990"/>
    <n v="684872.40000000014"/>
    <n v="6848724.0000000009"/>
    <n v="19794"/>
    <n v="2739489.6000000006"/>
    <d v="2020-10-01T00:00:00"/>
    <n v="10"/>
    <s v="October"/>
    <n v="2020"/>
  </r>
  <r>
    <x v="1"/>
    <x v="6"/>
    <x v="4"/>
    <x v="2"/>
    <n v="284.40000000000003"/>
    <n v="13938"/>
    <n v="23230"/>
    <n v="660661.20000000019"/>
    <n v="6606612.0000000009"/>
    <n v="13938"/>
    <n v="2642644.8000000003"/>
    <d v="2021-06-01T00:00:00"/>
    <n v="6"/>
    <s v="June"/>
    <n v="2021"/>
  </r>
  <r>
    <x v="0"/>
    <x v="13"/>
    <x v="4"/>
    <x v="2"/>
    <n v="149.80000000000001"/>
    <n v="13938"/>
    <n v="23230"/>
    <n v="347985.40000000008"/>
    <n v="3479854.0000000005"/>
    <n v="13938"/>
    <n v="1391941.6000000003"/>
    <d v="2021-06-01T00:00:00"/>
    <n v="6"/>
    <s v="June"/>
    <n v="2021"/>
  </r>
  <r>
    <x v="4"/>
    <x v="7"/>
    <x v="4"/>
    <x v="2"/>
    <n v="122.10000000000001"/>
    <n v="13938"/>
    <n v="23230"/>
    <n v="283638.3"/>
    <n v="2836383"/>
    <n v="13938"/>
    <n v="1134553.2"/>
    <d v="2020-10-01T00:00:00"/>
    <n v="10"/>
    <s v="October"/>
    <n v="2020"/>
  </r>
  <r>
    <x v="0"/>
    <x v="4"/>
    <x v="4"/>
    <x v="2"/>
    <n v="112.30000000000001"/>
    <n v="13938"/>
    <n v="23230"/>
    <n v="260872.90000000005"/>
    <n v="2608729.0000000005"/>
    <n v="13938"/>
    <n v="1043491.6000000003"/>
    <d v="2020-11-01T00:00:00"/>
    <n v="11"/>
    <s v="November"/>
    <n v="2020"/>
  </r>
  <r>
    <x v="4"/>
    <x v="8"/>
    <x v="4"/>
    <x v="2"/>
    <n v="243.60000000000002"/>
    <n v="13938"/>
    <n v="23230"/>
    <n v="565882.80000000016"/>
    <n v="5658828.0000000009"/>
    <n v="13938"/>
    <n v="2263531.2000000007"/>
    <d v="2020-12-01T00:00:00"/>
    <n v="12"/>
    <s v="December"/>
    <n v="2020"/>
  </r>
  <r>
    <x v="3"/>
    <x v="9"/>
    <x v="5"/>
    <x v="2"/>
    <n v="198.75"/>
    <n v="11999.4"/>
    <n v="19999"/>
    <n v="397480.125"/>
    <n v="3974801.25"/>
    <n v="11999.4"/>
    <n v="1589920.5"/>
    <d v="2021-01-01T00:00:00"/>
    <n v="1"/>
    <s v="January"/>
    <n v="2021"/>
  </r>
  <r>
    <x v="0"/>
    <x v="10"/>
    <x v="5"/>
    <x v="2"/>
    <n v="167.9"/>
    <n v="11999.4"/>
    <n v="19999"/>
    <n v="335783.21"/>
    <n v="3357832.1"/>
    <n v="11999.4"/>
    <n v="1343132.84"/>
    <d v="2021-09-01T00:00:00"/>
    <n v="9"/>
    <s v="September"/>
    <n v="2021"/>
  </r>
  <r>
    <x v="0"/>
    <x v="2"/>
    <x v="5"/>
    <x v="2"/>
    <n v="72.7"/>
    <n v="11999.4"/>
    <n v="19999"/>
    <n v="145392.73000000001"/>
    <n v="1453927.3"/>
    <n v="11999.4"/>
    <n v="581570.92000000004"/>
    <d v="2020-10-01T00:00:00"/>
    <n v="10"/>
    <s v="October"/>
    <n v="2020"/>
  </r>
  <r>
    <x v="0"/>
    <x v="11"/>
    <x v="5"/>
    <x v="2"/>
    <n v="140.30000000000001"/>
    <n v="11999.4"/>
    <n v="19999"/>
    <n v="280585.97000000003"/>
    <n v="2805859.7"/>
    <n v="11999.4"/>
    <n v="1122343.8800000001"/>
    <d v="2020-10-01T00:00:00"/>
    <n v="10"/>
    <s v="October"/>
    <n v="2020"/>
  </r>
  <r>
    <x v="0"/>
    <x v="9"/>
    <x v="5"/>
    <x v="2"/>
    <n v="207.60000000000002"/>
    <n v="11999.4"/>
    <n v="19999"/>
    <n v="415179.24000000005"/>
    <n v="4151792.4000000004"/>
    <n v="11999.4"/>
    <n v="1660716.96"/>
    <d v="2020-10-01T00:00:00"/>
    <n v="10"/>
    <s v="October"/>
    <n v="2020"/>
  </r>
  <r>
    <x v="0"/>
    <x v="1"/>
    <x v="1"/>
    <x v="2"/>
    <n v="175.70000000000002"/>
    <n v="8999.4"/>
    <n v="14999"/>
    <n v="263532.43000000005"/>
    <n v="2635324.3000000003"/>
    <n v="8999.4"/>
    <n v="1054129.7200000002"/>
    <d v="2020-10-01T00:00:00"/>
    <n v="10"/>
    <s v="October"/>
    <n v="2020"/>
  </r>
  <r>
    <x v="1"/>
    <x v="12"/>
    <x v="2"/>
    <x v="2"/>
    <n v="219.8"/>
    <n v="11999.4"/>
    <n v="19999"/>
    <n v="439578.02"/>
    <n v="4395780.2"/>
    <n v="11999.4"/>
    <n v="1758312.08"/>
    <d v="2021-08-01T00:00:00"/>
    <n v="8"/>
    <s v="August"/>
    <n v="2021"/>
  </r>
  <r>
    <x v="1"/>
    <x v="0"/>
    <x v="2"/>
    <x v="2"/>
    <n v="174.3"/>
    <n v="11999.4"/>
    <n v="19999"/>
    <n v="348582.57000000007"/>
    <n v="3485825.7"/>
    <n v="11999.4"/>
    <n v="1394330.28"/>
    <d v="2021-08-01T00:00:00"/>
    <n v="8"/>
    <s v="August"/>
    <n v="2021"/>
  </r>
  <r>
    <x v="1"/>
    <x v="1"/>
    <x v="2"/>
    <x v="2"/>
    <n v="115.30000000000001"/>
    <n v="11999.4"/>
    <n v="19999"/>
    <n v="230588.47000000003"/>
    <n v="2305884.7000000002"/>
    <n v="11999.4"/>
    <n v="922353.88000000012"/>
    <d v="2021-10-01T00:00:00"/>
    <n v="10"/>
    <s v="October"/>
    <n v="2021"/>
  </r>
  <r>
    <x v="0"/>
    <x v="2"/>
    <x v="2"/>
    <x v="2"/>
    <n v="175.70000000000002"/>
    <n v="11999.4"/>
    <n v="19999"/>
    <n v="351382.43000000005"/>
    <n v="3513824.3000000003"/>
    <n v="11999.4"/>
    <n v="1405529.7200000002"/>
    <d v="2020-10-01T00:00:00"/>
    <n v="10"/>
    <s v="October"/>
    <n v="2020"/>
  </r>
  <r>
    <x v="0"/>
    <x v="3"/>
    <x v="3"/>
    <x v="2"/>
    <n v="100.10000000000001"/>
    <n v="19794"/>
    <n v="32990"/>
    <n v="330229.90000000008"/>
    <n v="3302299.0000000005"/>
    <n v="19794"/>
    <n v="1320919.6000000003"/>
    <d v="2021-08-01T00:00:00"/>
    <n v="8"/>
    <s v="August"/>
    <n v="2021"/>
  </r>
  <r>
    <x v="0"/>
    <x v="11"/>
    <x v="3"/>
    <x v="2"/>
    <n v="133.30000000000001"/>
    <n v="19794"/>
    <n v="32990"/>
    <n v="439756.7"/>
    <n v="4397567"/>
    <n v="19794"/>
    <n v="1759026.7999999998"/>
    <d v="2021-11-01T00:00:00"/>
    <n v="11"/>
    <s v="November"/>
    <n v="2021"/>
  </r>
  <r>
    <x v="1"/>
    <x v="5"/>
    <x v="4"/>
    <x v="2"/>
    <n v="115.30000000000001"/>
    <n v="13938"/>
    <n v="23230"/>
    <n v="267841.90000000008"/>
    <n v="2678419.0000000005"/>
    <n v="13938"/>
    <n v="1071367.6000000003"/>
    <d v="2021-10-01T00:00:00"/>
    <n v="10"/>
    <s v="October"/>
    <n v="2021"/>
  </r>
  <r>
    <x v="2"/>
    <x v="6"/>
    <x v="0"/>
    <x v="2"/>
    <n v="72.7"/>
    <n v="5579.4"/>
    <n v="9299"/>
    <n v="67603.73000000001"/>
    <n v="676037.3"/>
    <n v="5579.4"/>
    <n v="270414.92000000004"/>
    <d v="2021-02-01T00:00:00"/>
    <n v="2"/>
    <s v="February"/>
    <n v="2021"/>
  </r>
  <r>
    <x v="2"/>
    <x v="13"/>
    <x v="0"/>
    <x v="2"/>
    <n v="188.4"/>
    <n v="5579.4"/>
    <n v="9299"/>
    <n v="175193.16000000003"/>
    <n v="1751931.6"/>
    <n v="5579.4"/>
    <n v="700772.64000000013"/>
    <d v="2021-08-01T00:00:00"/>
    <n v="8"/>
    <s v="August"/>
    <n v="2021"/>
  </r>
  <r>
    <x v="0"/>
    <x v="7"/>
    <x v="0"/>
    <x v="2"/>
    <n v="183.4"/>
    <n v="5579.4"/>
    <n v="9299"/>
    <n v="170543.66000000003"/>
    <n v="1705436.6"/>
    <n v="5579.4"/>
    <n v="682174.64000000013"/>
    <d v="2020-09-01T00:00:00"/>
    <n v="9"/>
    <s v="September"/>
    <n v="2020"/>
  </r>
  <r>
    <x v="2"/>
    <x v="4"/>
    <x v="1"/>
    <x v="2"/>
    <n v="234"/>
    <n v="8999.4"/>
    <n v="14999"/>
    <n v="350976.60000000003"/>
    <n v="3509766"/>
    <n v="8999.4"/>
    <n v="1403906.4"/>
    <d v="2021-01-01T00:00:00"/>
    <n v="1"/>
    <s v="January"/>
    <n v="2021"/>
  </r>
  <r>
    <x v="2"/>
    <x v="8"/>
    <x v="1"/>
    <x v="2"/>
    <n v="234.20000000000002"/>
    <n v="8999.4"/>
    <n v="14999"/>
    <n v="351276.58000000007"/>
    <n v="3512765.8000000003"/>
    <n v="8999.4"/>
    <n v="1405106.3200000003"/>
    <d v="2021-11-01T00:00:00"/>
    <n v="11"/>
    <s v="November"/>
    <n v="2021"/>
  </r>
  <r>
    <x v="0"/>
    <x v="9"/>
    <x v="2"/>
    <x v="2"/>
    <n v="103.10000000000001"/>
    <n v="11999.4"/>
    <n v="19999"/>
    <n v="206189.69000000003"/>
    <n v="2061896.9000000001"/>
    <n v="11999.4"/>
    <n v="824758.76"/>
    <d v="2020-09-01T00:00:00"/>
    <n v="9"/>
    <s v="September"/>
    <n v="2020"/>
  </r>
  <r>
    <x v="1"/>
    <x v="10"/>
    <x v="3"/>
    <x v="2"/>
    <n v="126.2"/>
    <n v="19794"/>
    <n v="32990"/>
    <n v="416333.80000000005"/>
    <n v="4163338"/>
    <n v="19794"/>
    <n v="1665335.1999999997"/>
    <d v="2021-05-01T00:00:00"/>
    <n v="5"/>
    <s v="May"/>
    <n v="2021"/>
  </r>
  <r>
    <x v="0"/>
    <x v="2"/>
    <x v="3"/>
    <x v="2"/>
    <n v="113.5"/>
    <n v="19794"/>
    <n v="32990"/>
    <n v="374436.5"/>
    <n v="3744365"/>
    <n v="19794"/>
    <n v="1497746"/>
    <d v="2021-06-01T00:00:00"/>
    <n v="6"/>
    <s v="June"/>
    <n v="2021"/>
  </r>
  <r>
    <x v="0"/>
    <x v="11"/>
    <x v="3"/>
    <x v="2"/>
    <n v="54.7"/>
    <n v="19794"/>
    <n v="32990"/>
    <n v="180455.30000000002"/>
    <n v="1804553"/>
    <n v="19794"/>
    <n v="721821.2"/>
    <d v="2021-11-01T00:00:00"/>
    <n v="11"/>
    <s v="November"/>
    <n v="2021"/>
  </r>
  <r>
    <x v="0"/>
    <x v="9"/>
    <x v="3"/>
    <x v="2"/>
    <n v="158.20000000000002"/>
    <n v="19794"/>
    <n v="32990"/>
    <n v="521901.8000000001"/>
    <n v="5219018.0000000009"/>
    <n v="19794"/>
    <n v="2087607.2000000007"/>
    <d v="2021-12-01T00:00:00"/>
    <n v="12"/>
    <s v="December"/>
    <n v="2021"/>
  </r>
  <r>
    <x v="2"/>
    <x v="1"/>
    <x v="4"/>
    <x v="2"/>
    <n v="173.85000000000002"/>
    <n v="13938"/>
    <n v="23230"/>
    <n v="403853.55000000005"/>
    <n v="4038535.5000000005"/>
    <n v="13938"/>
    <n v="1615414.2000000002"/>
    <d v="2021-04-01T00:00:00"/>
    <n v="4"/>
    <s v="April"/>
    <n v="2021"/>
  </r>
  <r>
    <x v="2"/>
    <x v="12"/>
    <x v="4"/>
    <x v="2"/>
    <n v="221.5"/>
    <n v="13938"/>
    <n v="23230"/>
    <n v="514544.5"/>
    <n v="5145445"/>
    <n v="13938"/>
    <n v="2058178"/>
    <d v="2020-09-01T00:00:00"/>
    <n v="9"/>
    <s v="September"/>
    <n v="2020"/>
  </r>
  <r>
    <x v="0"/>
    <x v="0"/>
    <x v="4"/>
    <x v="2"/>
    <n v="158.20000000000002"/>
    <n v="13938"/>
    <n v="23230"/>
    <n v="367498.60000000009"/>
    <n v="3674986.0000000005"/>
    <n v="13938"/>
    <n v="1469994.4000000004"/>
    <d v="2021-12-01T00:00:00"/>
    <n v="12"/>
    <s v="December"/>
    <n v="2021"/>
  </r>
  <r>
    <x v="0"/>
    <x v="1"/>
    <x v="5"/>
    <x v="2"/>
    <n v="113.5"/>
    <n v="11999.4"/>
    <n v="19999"/>
    <n v="226988.65000000002"/>
    <n v="2269886.5"/>
    <n v="11999.4"/>
    <n v="907954.60000000009"/>
    <d v="2021-06-01T00:00:00"/>
    <n v="6"/>
    <s v="June"/>
    <n v="2021"/>
  </r>
  <r>
    <x v="0"/>
    <x v="2"/>
    <x v="0"/>
    <x v="2"/>
    <n v="176.10000000000002"/>
    <n v="5579.4"/>
    <n v="9299"/>
    <n v="163755.39000000001"/>
    <n v="1637553.9000000001"/>
    <n v="5579.4"/>
    <n v="655021.56000000006"/>
    <d v="2021-03-01T00:00:00"/>
    <n v="3"/>
    <s v="March"/>
    <n v="2021"/>
  </r>
  <r>
    <x v="4"/>
    <x v="3"/>
    <x v="0"/>
    <x v="2"/>
    <n v="44.800000000000004"/>
    <n v="5579.4"/>
    <n v="9299"/>
    <n v="41659.520000000004"/>
    <n v="416595.20000000001"/>
    <n v="5579.4"/>
    <n v="166638.08000000002"/>
    <d v="2021-06-01T00:00:00"/>
    <n v="6"/>
    <s v="June"/>
    <n v="2021"/>
  </r>
  <r>
    <x v="4"/>
    <x v="11"/>
    <x v="0"/>
    <x v="2"/>
    <n v="218.10000000000002"/>
    <n v="5579.4"/>
    <n v="9299"/>
    <n v="202811.19000000003"/>
    <n v="2028111.9000000001"/>
    <n v="5579.4"/>
    <n v="811244.76"/>
    <d v="2021-10-01T00:00:00"/>
    <n v="10"/>
    <s v="October"/>
    <n v="2021"/>
  </r>
  <r>
    <x v="0"/>
    <x v="5"/>
    <x v="1"/>
    <x v="2"/>
    <n v="197.60000000000002"/>
    <n v="8999.4"/>
    <n v="14999"/>
    <n v="296380.24000000005"/>
    <n v="2963802.4000000004"/>
    <n v="8999.4"/>
    <n v="1185520.9600000002"/>
    <d v="2021-10-01T00:00:00"/>
    <n v="10"/>
    <s v="October"/>
    <n v="2021"/>
  </r>
  <r>
    <x v="4"/>
    <x v="6"/>
    <x v="1"/>
    <x v="2"/>
    <n v="218.10000000000002"/>
    <n v="8999.4"/>
    <n v="14999"/>
    <n v="327128.19000000006"/>
    <n v="3271281.9000000004"/>
    <n v="8999.4"/>
    <n v="1308512.7600000002"/>
    <d v="2021-10-01T00:00:00"/>
    <n v="10"/>
    <s v="October"/>
    <n v="2021"/>
  </r>
  <r>
    <x v="3"/>
    <x v="13"/>
    <x v="1"/>
    <x v="2"/>
    <n v="250"/>
    <n v="8999.4"/>
    <n v="14999"/>
    <n v="374975"/>
    <n v="3749750"/>
    <n v="8999.4"/>
    <n v="1499900"/>
    <d v="2020-11-01T00:00:00"/>
    <n v="11"/>
    <s v="November"/>
    <n v="2020"/>
  </r>
  <r>
    <x v="4"/>
    <x v="7"/>
    <x v="2"/>
    <x v="2"/>
    <n v="170.20000000000002"/>
    <n v="11999.4"/>
    <n v="19999"/>
    <n v="340382.98000000004"/>
    <n v="3403829.8000000003"/>
    <n v="11999.4"/>
    <n v="1361531.9200000002"/>
    <d v="2021-05-01T00:00:00"/>
    <n v="5"/>
    <s v="May"/>
    <n v="2021"/>
  </r>
  <r>
    <x v="4"/>
    <x v="4"/>
    <x v="2"/>
    <x v="2"/>
    <n v="44.800000000000004"/>
    <n v="11999.4"/>
    <n v="19999"/>
    <n v="89595.520000000019"/>
    <n v="895955.20000000007"/>
    <n v="11999.4"/>
    <n v="358382.08000000007"/>
    <d v="2021-06-01T00:00:00"/>
    <n v="6"/>
    <s v="June"/>
    <n v="2021"/>
  </r>
  <r>
    <x v="3"/>
    <x v="8"/>
    <x v="2"/>
    <x v="2"/>
    <n v="351.3"/>
    <n v="11999.4"/>
    <n v="19999"/>
    <n v="702564.87000000011"/>
    <n v="7025648.7000000002"/>
    <n v="11999.4"/>
    <n v="2810259.4800000004"/>
    <d v="2021-07-01T00:00:00"/>
    <n v="7"/>
    <s v="July"/>
    <n v="2021"/>
  </r>
  <r>
    <x v="1"/>
    <x v="9"/>
    <x v="2"/>
    <x v="2"/>
    <n v="210.10000000000002"/>
    <n v="11999.4"/>
    <n v="19999"/>
    <n v="420178.99000000005"/>
    <n v="4201789.9000000004"/>
    <n v="11999.4"/>
    <n v="1680715.96"/>
    <d v="2021-08-01T00:00:00"/>
    <n v="8"/>
    <s v="August"/>
    <n v="2021"/>
  </r>
  <r>
    <x v="1"/>
    <x v="10"/>
    <x v="2"/>
    <x v="2"/>
    <n v="293.10000000000002"/>
    <n v="11999.4"/>
    <n v="19999"/>
    <n v="586170.69000000006"/>
    <n v="5861706.9000000004"/>
    <n v="11999.4"/>
    <n v="2344682.7600000002"/>
    <d v="2020-09-01T00:00:00"/>
    <n v="9"/>
    <s v="September"/>
    <n v="2020"/>
  </r>
  <r>
    <x v="0"/>
    <x v="2"/>
    <x v="2"/>
    <x v="2"/>
    <n v="153.5"/>
    <n v="11999.4"/>
    <n v="19999"/>
    <n v="306984.65000000002"/>
    <n v="3069846.5"/>
    <n v="11999.4"/>
    <n v="1227938.6000000001"/>
    <d v="2021-09-01T00:00:00"/>
    <n v="9"/>
    <s v="September"/>
    <n v="2021"/>
  </r>
  <r>
    <x v="4"/>
    <x v="11"/>
    <x v="2"/>
    <x v="2"/>
    <n v="112.30000000000001"/>
    <n v="11999.4"/>
    <n v="19999"/>
    <n v="224588.77000000002"/>
    <n v="2245887.7000000002"/>
    <n v="11999.4"/>
    <n v="898355.08000000007"/>
    <d v="2020-09-01T00:00:00"/>
    <n v="9"/>
    <s v="September"/>
    <n v="2020"/>
  </r>
  <r>
    <x v="4"/>
    <x v="9"/>
    <x v="2"/>
    <x v="2"/>
    <n v="140.4"/>
    <n v="11999.4"/>
    <n v="19999"/>
    <n v="280785.96000000002"/>
    <n v="2807859.6"/>
    <n v="11999.4"/>
    <n v="1123143.8400000001"/>
    <d v="2020-11-01T00:00:00"/>
    <n v="11"/>
    <s v="November"/>
    <n v="2020"/>
  </r>
  <r>
    <x v="2"/>
    <x v="1"/>
    <x v="2"/>
    <x v="2"/>
    <n v="276.3"/>
    <n v="11999.4"/>
    <n v="19999"/>
    <n v="552572.37"/>
    <n v="5525723.7000000002"/>
    <n v="11999.4"/>
    <n v="2210289.48"/>
    <d v="2020-11-01T00:00:00"/>
    <n v="11"/>
    <s v="November"/>
    <n v="2020"/>
  </r>
  <r>
    <x v="0"/>
    <x v="12"/>
    <x v="2"/>
    <x v="2"/>
    <n v="212.5"/>
    <n v="11999.4"/>
    <n v="19999"/>
    <n v="424978.75"/>
    <n v="4249787.5"/>
    <n v="11999.4"/>
    <n v="1699915"/>
    <d v="2020-12-01T00:00:00"/>
    <n v="12"/>
    <s v="December"/>
    <n v="2020"/>
  </r>
  <r>
    <x v="4"/>
    <x v="0"/>
    <x v="3"/>
    <x v="2"/>
    <n v="165.9"/>
    <n v="19794"/>
    <n v="32990"/>
    <n v="547304.1"/>
    <n v="5473041"/>
    <n v="19794"/>
    <n v="2189216.4"/>
    <d v="2021-07-01T00:00:00"/>
    <n v="7"/>
    <s v="July"/>
    <n v="2021"/>
  </r>
  <r>
    <x v="0"/>
    <x v="1"/>
    <x v="3"/>
    <x v="2"/>
    <n v="60.900000000000006"/>
    <n v="19794"/>
    <n v="32990"/>
    <n v="200909.10000000003"/>
    <n v="2009091.0000000002"/>
    <n v="19794"/>
    <n v="803636.40000000014"/>
    <d v="2021-08-01T00:00:00"/>
    <n v="8"/>
    <s v="August"/>
    <n v="2021"/>
  </r>
  <r>
    <x v="3"/>
    <x v="2"/>
    <x v="3"/>
    <x v="2"/>
    <n v="208.70000000000002"/>
    <n v="19794"/>
    <n v="32990"/>
    <n v="688501.30000000016"/>
    <n v="6885013.0000000009"/>
    <n v="19794"/>
    <n v="2754005.2000000007"/>
    <d v="2021-09-01T00:00:00"/>
    <n v="9"/>
    <s v="September"/>
    <n v="2021"/>
  </r>
  <r>
    <x v="0"/>
    <x v="3"/>
    <x v="3"/>
    <x v="2"/>
    <n v="197.60000000000002"/>
    <n v="19794"/>
    <n v="32990"/>
    <n v="651882.40000000014"/>
    <n v="6518824.0000000009"/>
    <n v="19794"/>
    <n v="2607529.6000000006"/>
    <d v="2021-10-01T00:00:00"/>
    <n v="10"/>
    <s v="October"/>
    <n v="2021"/>
  </r>
  <r>
    <x v="0"/>
    <x v="11"/>
    <x v="3"/>
    <x v="2"/>
    <n v="142.1"/>
    <n v="19794"/>
    <n v="32990"/>
    <n v="468787.9"/>
    <n v="4687879"/>
    <n v="19794"/>
    <n v="1875151.6"/>
    <d v="2020-12-01T00:00:00"/>
    <n v="12"/>
    <s v="December"/>
    <n v="2020"/>
  </r>
  <r>
    <x v="4"/>
    <x v="5"/>
    <x v="3"/>
    <x v="2"/>
    <n v="137.20000000000002"/>
    <n v="19794"/>
    <n v="32990"/>
    <n v="452622.8000000001"/>
    <n v="4526228.0000000009"/>
    <n v="19794"/>
    <n v="1810491.2000000007"/>
    <d v="2021-12-01T00:00:00"/>
    <n v="12"/>
    <s v="December"/>
    <n v="2021"/>
  </r>
  <r>
    <x v="0"/>
    <x v="6"/>
    <x v="3"/>
    <x v="2"/>
    <n v="58.800000000000004"/>
    <n v="19794"/>
    <n v="32990"/>
    <n v="193981.20000000004"/>
    <n v="1939812.0000000002"/>
    <n v="19794"/>
    <n v="775924.8"/>
    <d v="2020-12-01T00:00:00"/>
    <n v="12"/>
    <s v="December"/>
    <n v="2020"/>
  </r>
  <r>
    <x v="2"/>
    <x v="13"/>
    <x v="4"/>
    <x v="2"/>
    <n v="324.45000000000005"/>
    <n v="13938"/>
    <n v="23230"/>
    <n v="753697.35000000009"/>
    <n v="7536973.5000000009"/>
    <n v="13938"/>
    <n v="3014789.4000000004"/>
    <d v="2021-01-01T00:00:00"/>
    <n v="1"/>
    <s v="January"/>
    <n v="2021"/>
  </r>
  <r>
    <x v="4"/>
    <x v="7"/>
    <x v="4"/>
    <x v="2"/>
    <n v="95.9"/>
    <n v="13938"/>
    <n v="23230"/>
    <n v="222775.7"/>
    <n v="2227757"/>
    <n v="13938"/>
    <n v="891102.79999999981"/>
    <d v="2021-02-01T00:00:00"/>
    <n v="2"/>
    <s v="February"/>
    <n v="2021"/>
  </r>
  <r>
    <x v="4"/>
    <x v="4"/>
    <x v="4"/>
    <x v="2"/>
    <n v="274.7"/>
    <n v="13938"/>
    <n v="23230"/>
    <n v="638128.10000000009"/>
    <n v="6381281"/>
    <n v="13938"/>
    <n v="2552512.4000000004"/>
    <d v="2021-02-01T00:00:00"/>
    <n v="2"/>
    <s v="February"/>
    <n v="2021"/>
  </r>
  <r>
    <x v="3"/>
    <x v="8"/>
    <x v="5"/>
    <x v="2"/>
    <n v="164.5"/>
    <n v="11999.4"/>
    <n v="19999"/>
    <n v="328983.55000000005"/>
    <n v="3289835.5"/>
    <n v="11999.4"/>
    <n v="1315934.2"/>
    <d v="2021-05-01T00:00:00"/>
    <n v="5"/>
    <s v="May"/>
    <n v="2021"/>
  </r>
  <r>
    <x v="0"/>
    <x v="9"/>
    <x v="5"/>
    <x v="2"/>
    <n v="287.60000000000002"/>
    <n v="11999.4"/>
    <n v="19999"/>
    <n v="575171.24000000011"/>
    <n v="5751712.4000000004"/>
    <n v="11999.4"/>
    <n v="2300684.9600000004"/>
    <d v="2021-09-01T00:00:00"/>
    <n v="9"/>
    <s v="September"/>
    <n v="2021"/>
  </r>
  <r>
    <x v="3"/>
    <x v="10"/>
    <x v="5"/>
    <x v="2"/>
    <n v="99.4"/>
    <n v="11999.4"/>
    <n v="19999"/>
    <n v="198790.06000000003"/>
    <n v="1987900.6"/>
    <n v="11999.4"/>
    <n v="795160.24"/>
    <d v="2020-09-01T00:00:00"/>
    <n v="9"/>
    <s v="September"/>
    <n v="2020"/>
  </r>
  <r>
    <x v="0"/>
    <x v="2"/>
    <x v="5"/>
    <x v="2"/>
    <n v="111.80000000000001"/>
    <n v="11999.4"/>
    <n v="19999"/>
    <n v="223588.82000000004"/>
    <n v="2235888.2000000002"/>
    <n v="11999.4"/>
    <n v="894355.28"/>
    <d v="2021-11-01T00:00:00"/>
    <n v="11"/>
    <s v="November"/>
    <n v="2021"/>
  </r>
  <r>
    <x v="4"/>
    <x v="11"/>
    <x v="5"/>
    <x v="2"/>
    <n v="137.20000000000002"/>
    <n v="11999.4"/>
    <n v="19999"/>
    <n v="274386.28000000003"/>
    <n v="2743862.8000000003"/>
    <n v="11999.4"/>
    <n v="1097545.1200000001"/>
    <d v="2021-12-01T00:00:00"/>
    <n v="12"/>
    <s v="December"/>
    <n v="2021"/>
  </r>
  <r>
    <x v="0"/>
    <x v="9"/>
    <x v="1"/>
    <x v="2"/>
    <n v="48.800000000000004"/>
    <n v="8999.4"/>
    <n v="14999"/>
    <n v="73195.12000000001"/>
    <n v="731951.20000000007"/>
    <n v="8999.4"/>
    <n v="292780.48000000004"/>
    <d v="2021-02-01T00:00:00"/>
    <n v="2"/>
    <s v="February"/>
    <n v="2021"/>
  </r>
  <r>
    <x v="0"/>
    <x v="1"/>
    <x v="1"/>
    <x v="2"/>
    <n v="128.20000000000002"/>
    <n v="8999.4"/>
    <n v="14999"/>
    <n v="192287.18000000005"/>
    <n v="1922871.8000000003"/>
    <n v="8999.4"/>
    <n v="769148.7200000002"/>
    <d v="2021-06-01T00:00:00"/>
    <n v="6"/>
    <s v="June"/>
    <n v="2021"/>
  </r>
  <r>
    <x v="0"/>
    <x v="12"/>
    <x v="2"/>
    <x v="2"/>
    <n v="25.700000000000003"/>
    <n v="11999.4"/>
    <n v="19999"/>
    <n v="51397.430000000008"/>
    <n v="513974.30000000005"/>
    <n v="11999.4"/>
    <n v="205589.72000000003"/>
    <d v="2021-05-01T00:00:00"/>
    <n v="5"/>
    <s v="May"/>
    <n v="2021"/>
  </r>
  <r>
    <x v="0"/>
    <x v="0"/>
    <x v="5"/>
    <x v="2"/>
    <n v="128.20000000000002"/>
    <n v="11999.4"/>
    <n v="19999"/>
    <n v="256387.18000000005"/>
    <n v="2563871.8000000003"/>
    <n v="11999.4"/>
    <n v="1025548.7200000002"/>
    <d v="2021-06-01T00:00:00"/>
    <n v="6"/>
    <s v="June"/>
    <n v="2021"/>
  </r>
  <r>
    <x v="3"/>
    <x v="1"/>
    <x v="0"/>
    <x v="2"/>
    <n v="154"/>
    <n v="5579.4"/>
    <n v="9299"/>
    <n v="143204.6"/>
    <n v="1432046"/>
    <n v="5579.4"/>
    <n v="572818.4"/>
    <d v="2021-08-01T00:00:00"/>
    <n v="8"/>
    <s v="August"/>
    <n v="2021"/>
  </r>
  <r>
    <x v="1"/>
    <x v="2"/>
    <x v="0"/>
    <x v="2"/>
    <n v="49"/>
    <n v="5579.4"/>
    <n v="9299"/>
    <n v="45565.100000000006"/>
    <n v="455651"/>
    <n v="5579.4"/>
    <n v="182260.40000000002"/>
    <d v="2021-11-01T00:00:00"/>
    <n v="11"/>
    <s v="November"/>
    <n v="2021"/>
  </r>
  <r>
    <x v="0"/>
    <x v="3"/>
    <x v="0"/>
    <x v="2"/>
    <n v="136.20000000000002"/>
    <n v="5579.4"/>
    <n v="9299"/>
    <n v="126652.38"/>
    <n v="1266523.8"/>
    <n v="5579.4"/>
    <n v="506609.52"/>
    <d v="2021-12-01T00:00:00"/>
    <n v="12"/>
    <s v="December"/>
    <n v="2021"/>
  </r>
  <r>
    <x v="1"/>
    <x v="11"/>
    <x v="1"/>
    <x v="2"/>
    <n v="250.10000000000002"/>
    <n v="8999.4"/>
    <n v="14999"/>
    <n v="375124.99000000005"/>
    <n v="3751249.9000000004"/>
    <n v="8999.4"/>
    <n v="1500499.9600000004"/>
    <d v="2021-03-01T00:00:00"/>
    <n v="3"/>
    <s v="March"/>
    <n v="2021"/>
  </r>
  <r>
    <x v="0"/>
    <x v="5"/>
    <x v="1"/>
    <x v="2"/>
    <n v="70.8"/>
    <n v="8999.4"/>
    <n v="14999"/>
    <n v="106192.92"/>
    <n v="1061929.2"/>
    <n v="8999.4"/>
    <n v="424771.68000000005"/>
    <d v="2021-06-01T00:00:00"/>
    <n v="6"/>
    <s v="June"/>
    <n v="2021"/>
  </r>
  <r>
    <x v="0"/>
    <x v="6"/>
    <x v="1"/>
    <x v="2"/>
    <n v="64.5"/>
    <n v="8999.4"/>
    <n v="14999"/>
    <n v="96743.55"/>
    <n v="967435.5"/>
    <n v="8999.4"/>
    <n v="386974.20000000007"/>
    <d v="2021-07-01T00:00:00"/>
    <n v="7"/>
    <s v="July"/>
    <n v="2021"/>
  </r>
  <r>
    <x v="4"/>
    <x v="13"/>
    <x v="1"/>
    <x v="2"/>
    <n v="156.20000000000002"/>
    <n v="8999.4"/>
    <n v="14999"/>
    <n v="234284.38000000003"/>
    <n v="2342843.8000000003"/>
    <n v="8999.4"/>
    <n v="937137.52000000025"/>
    <d v="2021-08-01T00:00:00"/>
    <n v="8"/>
    <s v="August"/>
    <n v="2021"/>
  </r>
  <r>
    <x v="4"/>
    <x v="7"/>
    <x v="1"/>
    <x v="2"/>
    <n v="128.30000000000001"/>
    <n v="8999.4"/>
    <n v="14999"/>
    <n v="192437.17000000004"/>
    <n v="1924371.7000000002"/>
    <n v="8999.4"/>
    <n v="769748.68000000017"/>
    <d v="2020-09-01T00:00:00"/>
    <n v="9"/>
    <s v="September"/>
    <n v="2020"/>
  </r>
  <r>
    <x v="1"/>
    <x v="4"/>
    <x v="1"/>
    <x v="2"/>
    <n v="71.100000000000009"/>
    <n v="8999.4"/>
    <n v="14999"/>
    <n v="106642.89000000001"/>
    <n v="1066428.9000000001"/>
    <n v="8999.4"/>
    <n v="426571.56000000006"/>
    <d v="2021-12-01T00:00:00"/>
    <n v="12"/>
    <s v="December"/>
    <n v="2021"/>
  </r>
  <r>
    <x v="3"/>
    <x v="8"/>
    <x v="2"/>
    <x v="2"/>
    <n v="111.4"/>
    <n v="11999.4"/>
    <n v="19999"/>
    <n v="222788.86000000002"/>
    <n v="2227888.6"/>
    <n v="11999.4"/>
    <n v="891155.44000000018"/>
    <d v="2021-03-01T00:00:00"/>
    <n v="3"/>
    <s v="March"/>
    <n v="2021"/>
  </r>
  <r>
    <x v="0"/>
    <x v="9"/>
    <x v="2"/>
    <x v="2"/>
    <n v="125.9"/>
    <n v="11999.4"/>
    <n v="19999"/>
    <n v="251787.41000000003"/>
    <n v="2517874.1"/>
    <n v="11999.4"/>
    <n v="1007149.6400000001"/>
    <d v="2021-04-01T00:00:00"/>
    <n v="4"/>
    <s v="April"/>
    <n v="2021"/>
  </r>
  <r>
    <x v="0"/>
    <x v="10"/>
    <x v="2"/>
    <x v="2"/>
    <n v="109.5"/>
    <n v="11999.4"/>
    <n v="19999"/>
    <n v="218989.05000000002"/>
    <n v="2189890.5"/>
    <n v="11999.4"/>
    <n v="875956.2"/>
    <d v="2021-05-01T00:00:00"/>
    <n v="5"/>
    <s v="May"/>
    <n v="2021"/>
  </r>
  <r>
    <x v="0"/>
    <x v="2"/>
    <x v="2"/>
    <x v="2"/>
    <n v="136.6"/>
    <n v="11999.4"/>
    <n v="19999"/>
    <n v="273186.34000000003"/>
    <n v="2731863.4"/>
    <n v="11999.4"/>
    <n v="1092745.3600000001"/>
    <d v="2021-06-01T00:00:00"/>
    <n v="6"/>
    <s v="June"/>
    <n v="2021"/>
  </r>
  <r>
    <x v="4"/>
    <x v="11"/>
    <x v="2"/>
    <x v="2"/>
    <n v="246"/>
    <n v="11999.4"/>
    <n v="19999"/>
    <n v="491975.4"/>
    <n v="4919754"/>
    <n v="11999.4"/>
    <n v="1967901.6"/>
    <d v="2021-06-01T00:00:00"/>
    <n v="6"/>
    <s v="June"/>
    <n v="2021"/>
  </r>
  <r>
    <x v="0"/>
    <x v="9"/>
    <x v="2"/>
    <x v="2"/>
    <n v="67.8"/>
    <n v="11999.4"/>
    <n v="19999"/>
    <n v="135593.22"/>
    <n v="1355932.2"/>
    <n v="11999.4"/>
    <n v="542372.88"/>
    <d v="2021-08-01T00:00:00"/>
    <n v="8"/>
    <s v="August"/>
    <n v="2021"/>
  </r>
  <r>
    <x v="0"/>
    <x v="1"/>
    <x v="2"/>
    <x v="2"/>
    <n v="159.80000000000001"/>
    <n v="11999.4"/>
    <n v="19999"/>
    <n v="319584.02"/>
    <n v="3195840.2"/>
    <n v="11999.4"/>
    <n v="1278336.08"/>
    <d v="2021-08-01T00:00:00"/>
    <n v="8"/>
    <s v="August"/>
    <n v="2021"/>
  </r>
  <r>
    <x v="0"/>
    <x v="12"/>
    <x v="2"/>
    <x v="2"/>
    <n v="240.9"/>
    <n v="11999.4"/>
    <n v="19999"/>
    <n v="481775.91000000009"/>
    <n v="4817759.1000000006"/>
    <n v="11999.4"/>
    <n v="1927103.6400000006"/>
    <d v="2020-09-01T00:00:00"/>
    <n v="9"/>
    <s v="September"/>
    <n v="2020"/>
  </r>
  <r>
    <x v="0"/>
    <x v="0"/>
    <x v="2"/>
    <x v="2"/>
    <n v="193.4"/>
    <n v="11999.4"/>
    <n v="19999"/>
    <n v="386780.66000000003"/>
    <n v="3867806.6"/>
    <n v="11999.4"/>
    <n v="1547122.6400000001"/>
    <d v="2021-09-01T00:00:00"/>
    <n v="9"/>
    <s v="September"/>
    <n v="2021"/>
  </r>
  <r>
    <x v="0"/>
    <x v="1"/>
    <x v="2"/>
    <x v="2"/>
    <n v="299.3"/>
    <n v="11999.4"/>
    <n v="19999"/>
    <n v="598570.07000000007"/>
    <n v="5985700.7000000002"/>
    <n v="11999.4"/>
    <n v="2394280.2800000003"/>
    <d v="2021-09-01T00:00:00"/>
    <n v="9"/>
    <s v="September"/>
    <n v="2021"/>
  </r>
  <r>
    <x v="0"/>
    <x v="2"/>
    <x v="2"/>
    <x v="2"/>
    <n v="214.60000000000002"/>
    <n v="11999.4"/>
    <n v="19999"/>
    <n v="429178.54000000004"/>
    <n v="4291785.4000000004"/>
    <n v="11999.4"/>
    <n v="1716714.1600000001"/>
    <d v="2020-11-01T00:00:00"/>
    <n v="11"/>
    <s v="November"/>
    <n v="2020"/>
  </r>
  <r>
    <x v="0"/>
    <x v="3"/>
    <x v="2"/>
    <x v="2"/>
    <n v="194.60000000000002"/>
    <n v="11999.4"/>
    <n v="19999"/>
    <n v="389180.54000000004"/>
    <n v="3891805.4000000004"/>
    <n v="11999.4"/>
    <n v="1556722.1600000001"/>
    <d v="2020-12-01T00:00:00"/>
    <n v="12"/>
    <s v="December"/>
    <n v="2020"/>
  </r>
  <r>
    <x v="0"/>
    <x v="11"/>
    <x v="2"/>
    <x v="2"/>
    <n v="136.20000000000002"/>
    <n v="11999.4"/>
    <n v="19999"/>
    <n v="272386.38000000006"/>
    <n v="2723863.8000000003"/>
    <n v="11999.4"/>
    <n v="1089545.52"/>
    <d v="2021-12-01T00:00:00"/>
    <n v="12"/>
    <s v="December"/>
    <n v="2021"/>
  </r>
  <r>
    <x v="2"/>
    <x v="5"/>
    <x v="3"/>
    <x v="2"/>
    <n v="59.800000000000004"/>
    <n v="19794"/>
    <n v="32990"/>
    <n v="197280.20000000004"/>
    <n v="1972802.0000000002"/>
    <n v="19794"/>
    <n v="789120.8"/>
    <d v="2021-03-01T00:00:00"/>
    <n v="3"/>
    <s v="March"/>
    <n v="2021"/>
  </r>
  <r>
    <x v="0"/>
    <x v="6"/>
    <x v="3"/>
    <x v="2"/>
    <n v="290.7"/>
    <n v="19794"/>
    <n v="32990"/>
    <n v="959019.3"/>
    <n v="9590193"/>
    <n v="19794"/>
    <n v="3836077.2"/>
    <d v="2021-06-01T00:00:00"/>
    <n v="6"/>
    <s v="June"/>
    <n v="2021"/>
  </r>
  <r>
    <x v="0"/>
    <x v="13"/>
    <x v="3"/>
    <x v="2"/>
    <n v="233.8"/>
    <n v="19794"/>
    <n v="32990"/>
    <n v="771306.20000000007"/>
    <n v="7713062"/>
    <n v="19794"/>
    <n v="3085224.8"/>
    <d v="2021-06-01T00:00:00"/>
    <n v="6"/>
    <s v="June"/>
    <n v="2021"/>
  </r>
  <r>
    <x v="4"/>
    <x v="7"/>
    <x v="3"/>
    <x v="2"/>
    <n v="38.6"/>
    <n v="19794"/>
    <n v="32990"/>
    <n v="127341.40000000001"/>
    <n v="1273414"/>
    <n v="19794"/>
    <n v="509365.6"/>
    <d v="2020-11-01T00:00:00"/>
    <n v="11"/>
    <s v="November"/>
    <n v="2020"/>
  </r>
  <r>
    <x v="4"/>
    <x v="4"/>
    <x v="3"/>
    <x v="2"/>
    <n v="63.5"/>
    <n v="19794"/>
    <n v="32990"/>
    <n v="209486.5"/>
    <n v="2094865"/>
    <n v="19794"/>
    <n v="837946"/>
    <d v="2021-12-01T00:00:00"/>
    <n v="12"/>
    <s v="December"/>
    <n v="2021"/>
  </r>
  <r>
    <x v="0"/>
    <x v="8"/>
    <x v="4"/>
    <x v="2"/>
    <n v="57.45"/>
    <n v="13938"/>
    <n v="23230"/>
    <n v="133456.35"/>
    <n v="1334563.5"/>
    <n v="13938"/>
    <n v="533825.39999999991"/>
    <d v="2021-04-01T00:00:00"/>
    <n v="4"/>
    <s v="April"/>
    <n v="2021"/>
  </r>
  <r>
    <x v="0"/>
    <x v="9"/>
    <x v="4"/>
    <x v="2"/>
    <n v="233.8"/>
    <n v="13938"/>
    <n v="23230"/>
    <n v="543117.4"/>
    <n v="5431174"/>
    <n v="13938"/>
    <n v="2172469.5999999996"/>
    <d v="2021-06-01T00:00:00"/>
    <n v="6"/>
    <s v="June"/>
    <n v="2021"/>
  </r>
  <r>
    <x v="0"/>
    <x v="10"/>
    <x v="4"/>
    <x v="2"/>
    <n v="38.1"/>
    <n v="13938"/>
    <n v="23230"/>
    <n v="88506.3"/>
    <n v="885063"/>
    <n v="13938"/>
    <n v="354025.19999999995"/>
    <d v="2021-08-01T00:00:00"/>
    <n v="8"/>
    <s v="August"/>
    <n v="2021"/>
  </r>
  <r>
    <x v="0"/>
    <x v="2"/>
    <x v="4"/>
    <x v="2"/>
    <n v="42.2"/>
    <n v="13938"/>
    <n v="23230"/>
    <n v="98030.60000000002"/>
    <n v="980306.00000000012"/>
    <n v="13938"/>
    <n v="392122.4"/>
    <d v="2021-08-01T00:00:00"/>
    <n v="8"/>
    <s v="August"/>
    <n v="2021"/>
  </r>
  <r>
    <x v="4"/>
    <x v="11"/>
    <x v="4"/>
    <x v="2"/>
    <n v="213.4"/>
    <n v="13938"/>
    <n v="23230"/>
    <n v="495728.2"/>
    <n v="4957282"/>
    <n v="13938"/>
    <n v="1982912.7999999998"/>
    <d v="2021-09-01T00:00:00"/>
    <n v="9"/>
    <s v="September"/>
    <n v="2021"/>
  </r>
  <r>
    <x v="4"/>
    <x v="9"/>
    <x v="4"/>
    <x v="2"/>
    <n v="80.800000000000011"/>
    <n v="13938"/>
    <n v="23230"/>
    <n v="187698.40000000002"/>
    <n v="1876984.0000000002"/>
    <n v="13938"/>
    <n v="750793.60000000009"/>
    <d v="2020-12-01T00:00:00"/>
    <n v="12"/>
    <s v="December"/>
    <n v="2020"/>
  </r>
  <r>
    <x v="0"/>
    <x v="1"/>
    <x v="5"/>
    <x v="2"/>
    <n v="70.8"/>
    <n v="11999.4"/>
    <n v="19999"/>
    <n v="141592.92000000001"/>
    <n v="1415929.2"/>
    <n v="11999.4"/>
    <n v="566371.68000000005"/>
    <d v="2021-06-01T00:00:00"/>
    <n v="6"/>
    <s v="June"/>
    <n v="2021"/>
  </r>
  <r>
    <x v="0"/>
    <x v="12"/>
    <x v="5"/>
    <x v="2"/>
    <n v="290.7"/>
    <n v="11999.4"/>
    <n v="19999"/>
    <n v="581370.93000000005"/>
    <n v="5813709.2999999998"/>
    <n v="11999.4"/>
    <n v="2325483.7200000002"/>
    <d v="2021-06-01T00:00:00"/>
    <n v="6"/>
    <s v="June"/>
    <n v="2021"/>
  </r>
  <r>
    <x v="0"/>
    <x v="0"/>
    <x v="5"/>
    <x v="2"/>
    <n v="136.6"/>
    <n v="11999.4"/>
    <n v="19999"/>
    <n v="273186.34000000003"/>
    <n v="2731863.4"/>
    <n v="11999.4"/>
    <n v="1092745.3600000001"/>
    <d v="2021-06-01T00:00:00"/>
    <n v="6"/>
    <s v="June"/>
    <n v="2021"/>
  </r>
  <r>
    <x v="4"/>
    <x v="1"/>
    <x v="5"/>
    <x v="2"/>
    <n v="246"/>
    <n v="11999.4"/>
    <n v="19999"/>
    <n v="491975.4"/>
    <n v="4919754"/>
    <n v="11999.4"/>
    <n v="1967901.6"/>
    <d v="2021-06-01T00:00:00"/>
    <n v="6"/>
    <s v="June"/>
    <n v="2021"/>
  </r>
  <r>
    <x v="0"/>
    <x v="2"/>
    <x v="5"/>
    <x v="2"/>
    <n v="152"/>
    <n v="11999.4"/>
    <n v="19999"/>
    <n v="303984.8"/>
    <n v="3039848"/>
    <n v="11999.4"/>
    <n v="1215939.2"/>
    <d v="2021-11-01T00:00:00"/>
    <n v="11"/>
    <s v="November"/>
    <n v="2021"/>
  </r>
  <r>
    <x v="1"/>
    <x v="3"/>
    <x v="5"/>
    <x v="2"/>
    <n v="71.100000000000009"/>
    <n v="11999.4"/>
    <n v="19999"/>
    <n v="142192.89000000001"/>
    <n v="1421928.9000000001"/>
    <n v="11999.4"/>
    <n v="568771.56000000006"/>
    <d v="2021-12-01T00:00:00"/>
    <n v="12"/>
    <s v="December"/>
    <n v="2021"/>
  </r>
  <r>
    <x v="2"/>
    <x v="11"/>
    <x v="5"/>
    <x v="2"/>
    <n v="137.5"/>
    <n v="11999.4"/>
    <n v="19999"/>
    <n v="274986.25"/>
    <n v="2749862.5"/>
    <n v="11999.4"/>
    <n v="1099945"/>
    <d v="2020-12-01T00:00:00"/>
    <n v="12"/>
    <s v="December"/>
    <n v="2020"/>
  </r>
  <r>
    <x v="4"/>
    <x v="5"/>
    <x v="5"/>
    <x v="2"/>
    <n v="63.5"/>
    <n v="11999.4"/>
    <n v="19999"/>
    <n v="126993.65000000001"/>
    <n v="1269936.5"/>
    <n v="11999.4"/>
    <n v="507974.6"/>
    <d v="2021-12-01T00:00:00"/>
    <n v="12"/>
    <s v="December"/>
    <n v="2021"/>
  </r>
  <r>
    <x v="0"/>
    <x v="6"/>
    <x v="4"/>
    <x v="2"/>
    <n v="43.650000000000006"/>
    <n v="13938"/>
    <n v="23230"/>
    <n v="101398.95000000001"/>
    <n v="1013989.5000000001"/>
    <n v="13938"/>
    <n v="405595.80000000005"/>
    <d v="2021-07-01T00:00:00"/>
    <n v="7"/>
    <s v="July"/>
    <n v="2021"/>
  </r>
  <r>
    <x v="4"/>
    <x v="13"/>
    <x v="0"/>
    <x v="2"/>
    <n v="109.4"/>
    <n v="5579.4"/>
    <n v="9299"/>
    <n v="101731.06000000001"/>
    <n v="1017310.6000000001"/>
    <n v="5579.4"/>
    <n v="406924.24000000011"/>
    <d v="2021-06-01T00:00:00"/>
    <n v="6"/>
    <s v="June"/>
    <n v="2021"/>
  </r>
  <r>
    <x v="2"/>
    <x v="7"/>
    <x v="0"/>
    <x v="2"/>
    <n v="36.700000000000003"/>
    <n v="5579.4"/>
    <n v="9299"/>
    <n v="34127.330000000009"/>
    <n v="341273.30000000005"/>
    <n v="5579.4"/>
    <n v="136509.32000000004"/>
    <d v="2020-10-01T00:00:00"/>
    <n v="10"/>
    <s v="October"/>
    <n v="2020"/>
  </r>
  <r>
    <x v="4"/>
    <x v="4"/>
    <x v="1"/>
    <x v="2"/>
    <n v="380.25"/>
    <n v="8999.4"/>
    <n v="14999"/>
    <n v="570336.97499999998"/>
    <n v="5703369.75"/>
    <n v="8999.4"/>
    <n v="2281347.9"/>
    <d v="2021-04-01T00:00:00"/>
    <n v="4"/>
    <s v="April"/>
    <n v="2021"/>
  </r>
  <r>
    <x v="0"/>
    <x v="8"/>
    <x v="1"/>
    <x v="2"/>
    <n v="166.60000000000002"/>
    <n v="8999.4"/>
    <n v="14999"/>
    <n v="249883.34000000005"/>
    <n v="2498833.4000000004"/>
    <n v="8999.4"/>
    <n v="999533.36000000034"/>
    <d v="2021-05-01T00:00:00"/>
    <n v="5"/>
    <s v="May"/>
    <n v="2021"/>
  </r>
  <r>
    <x v="4"/>
    <x v="9"/>
    <x v="1"/>
    <x v="2"/>
    <n v="32.200000000000003"/>
    <n v="8999.4"/>
    <n v="14999"/>
    <n v="48296.780000000006"/>
    <n v="482967.80000000005"/>
    <n v="8999.4"/>
    <n v="193187.12000000005"/>
    <d v="2020-09-01T00:00:00"/>
    <n v="9"/>
    <s v="September"/>
    <n v="2020"/>
  </r>
  <r>
    <x v="2"/>
    <x v="10"/>
    <x v="1"/>
    <x v="2"/>
    <n v="232.10000000000002"/>
    <n v="8999.4"/>
    <n v="14999"/>
    <n v="348126.79000000004"/>
    <n v="3481267.9000000004"/>
    <n v="8999.4"/>
    <n v="1392507.1600000001"/>
    <d v="2021-11-01T00:00:00"/>
    <n v="11"/>
    <s v="November"/>
    <n v="2021"/>
  </r>
  <r>
    <x v="3"/>
    <x v="2"/>
    <x v="1"/>
    <x v="2"/>
    <n v="185.70000000000002"/>
    <n v="8999.4"/>
    <n v="14999"/>
    <n v="278531.43000000005"/>
    <n v="2785314.3000000003"/>
    <n v="8999.4"/>
    <n v="1114125.7200000002"/>
    <d v="2020-11-01T00:00:00"/>
    <n v="11"/>
    <s v="November"/>
    <n v="2020"/>
  </r>
  <r>
    <x v="0"/>
    <x v="11"/>
    <x v="1"/>
    <x v="2"/>
    <n v="161.10000000000002"/>
    <n v="8999.4"/>
    <n v="14999"/>
    <n v="241633.89000000004"/>
    <n v="2416338.9000000004"/>
    <n v="8999.4"/>
    <n v="966535.56000000029"/>
    <d v="2020-12-01T00:00:00"/>
    <n v="12"/>
    <s v="December"/>
    <n v="2020"/>
  </r>
  <r>
    <x v="3"/>
    <x v="9"/>
    <x v="1"/>
    <x v="2"/>
    <n v="279.7"/>
    <n v="8999.4"/>
    <n v="14999"/>
    <n v="419522.03"/>
    <n v="4195220.3"/>
    <n v="8999.4"/>
    <n v="1678088.12"/>
    <d v="2021-12-01T00:00:00"/>
    <n v="12"/>
    <s v="December"/>
    <n v="2021"/>
  </r>
  <r>
    <x v="4"/>
    <x v="1"/>
    <x v="1"/>
    <x v="2"/>
    <n v="33.4"/>
    <n v="8999.4"/>
    <n v="14999"/>
    <n v="50096.66"/>
    <n v="500966.6"/>
    <n v="8999.4"/>
    <n v="200386.64"/>
    <d v="2020-12-01T00:00:00"/>
    <n v="12"/>
    <s v="December"/>
    <n v="2020"/>
  </r>
  <r>
    <x v="4"/>
    <x v="12"/>
    <x v="2"/>
    <x v="2"/>
    <n v="256.5"/>
    <n v="11999.4"/>
    <n v="19999"/>
    <n v="512974.35000000003"/>
    <n v="5129743.5"/>
    <n v="11999.4"/>
    <n v="2051897.4"/>
    <d v="2021-01-01T00:00:00"/>
    <n v="1"/>
    <s v="January"/>
    <n v="2021"/>
  </r>
  <r>
    <x v="0"/>
    <x v="0"/>
    <x v="2"/>
    <x v="2"/>
    <n v="241.70000000000002"/>
    <n v="11999.4"/>
    <n v="19999"/>
    <n v="483375.83000000007"/>
    <n v="4833758.3000000007"/>
    <n v="11999.4"/>
    <n v="1933503.3200000008"/>
    <d v="2021-01-01T00:00:00"/>
    <n v="1"/>
    <s v="January"/>
    <n v="2021"/>
  </r>
  <r>
    <x v="1"/>
    <x v="1"/>
    <x v="2"/>
    <x v="2"/>
    <n v="367.5"/>
    <n v="11999.4"/>
    <n v="19999"/>
    <n v="734963.25"/>
    <n v="7349632.5"/>
    <n v="11999.4"/>
    <n v="2939853"/>
    <d v="2021-04-01T00:00:00"/>
    <n v="4"/>
    <s v="April"/>
    <n v="2021"/>
  </r>
  <r>
    <x v="4"/>
    <x v="2"/>
    <x v="2"/>
    <x v="2"/>
    <n v="109.4"/>
    <n v="11999.4"/>
    <n v="19999"/>
    <n v="218789.06000000003"/>
    <n v="2187890.6"/>
    <n v="11999.4"/>
    <n v="875156.24"/>
    <d v="2021-06-01T00:00:00"/>
    <n v="6"/>
    <s v="June"/>
    <n v="2021"/>
  </r>
  <r>
    <x v="1"/>
    <x v="3"/>
    <x v="2"/>
    <x v="2"/>
    <n v="122.7"/>
    <n v="11999.4"/>
    <n v="19999"/>
    <n v="245387.73000000004"/>
    <n v="2453877.3000000003"/>
    <n v="11999.4"/>
    <n v="981550.92000000039"/>
    <d v="2021-10-01T00:00:00"/>
    <n v="10"/>
    <s v="October"/>
    <n v="2021"/>
  </r>
  <r>
    <x v="2"/>
    <x v="11"/>
    <x v="2"/>
    <x v="2"/>
    <n v="36.700000000000003"/>
    <n v="11999.4"/>
    <n v="19999"/>
    <n v="73396.33"/>
    <n v="733963.3"/>
    <n v="11999.4"/>
    <n v="293585.32"/>
    <d v="2020-10-01T00:00:00"/>
    <n v="10"/>
    <s v="October"/>
    <n v="2020"/>
  </r>
  <r>
    <x v="4"/>
    <x v="5"/>
    <x v="2"/>
    <x v="2"/>
    <n v="132.4"/>
    <n v="11999.4"/>
    <n v="19999"/>
    <n v="264786.76"/>
    <n v="2647867.6"/>
    <n v="11999.4"/>
    <n v="1059147.04"/>
    <d v="2021-11-01T00:00:00"/>
    <n v="11"/>
    <s v="November"/>
    <n v="2021"/>
  </r>
  <r>
    <x v="2"/>
    <x v="6"/>
    <x v="2"/>
    <x v="2"/>
    <n v="177.5"/>
    <n v="11999.4"/>
    <n v="19999"/>
    <n v="354982.25"/>
    <n v="3549822.5"/>
    <n v="11999.4"/>
    <n v="1419929"/>
    <d v="2020-11-01T00:00:00"/>
    <n v="11"/>
    <s v="November"/>
    <n v="2020"/>
  </r>
  <r>
    <x v="3"/>
    <x v="13"/>
    <x v="2"/>
    <x v="2"/>
    <n v="279.7"/>
    <n v="11999.4"/>
    <n v="19999"/>
    <n v="559372.03"/>
    <n v="5593720.2999999998"/>
    <n v="11999.4"/>
    <n v="2237488.12"/>
    <d v="2021-12-01T00:00:00"/>
    <n v="12"/>
    <s v="December"/>
    <n v="2021"/>
  </r>
  <r>
    <x v="1"/>
    <x v="7"/>
    <x v="3"/>
    <x v="2"/>
    <n v="24.5"/>
    <n v="19794"/>
    <n v="32990"/>
    <n v="80825.5"/>
    <n v="808255"/>
    <n v="19794"/>
    <n v="323302"/>
    <d v="2021-05-01T00:00:00"/>
    <n v="5"/>
    <s v="May"/>
    <n v="2021"/>
  </r>
  <r>
    <x v="4"/>
    <x v="4"/>
    <x v="3"/>
    <x v="2"/>
    <n v="379.35"/>
    <n v="19794"/>
    <n v="32990"/>
    <n v="1251475.6500000001"/>
    <n v="12514756.5"/>
    <n v="19794"/>
    <n v="5005902.5999999996"/>
    <d v="2021-07-01T00:00:00"/>
    <n v="7"/>
    <s v="July"/>
    <n v="2021"/>
  </r>
  <r>
    <x v="0"/>
    <x v="8"/>
    <x v="3"/>
    <x v="2"/>
    <n v="130.70000000000002"/>
    <n v="19794"/>
    <n v="32990"/>
    <n v="431179.3000000001"/>
    <n v="4311793.0000000009"/>
    <n v="19794"/>
    <n v="1724717.2000000007"/>
    <d v="2021-07-01T00:00:00"/>
    <n v="7"/>
    <s v="July"/>
    <n v="2021"/>
  </r>
  <r>
    <x v="3"/>
    <x v="9"/>
    <x v="3"/>
    <x v="2"/>
    <n v="56.7"/>
    <n v="19794"/>
    <n v="32990"/>
    <n v="187053.30000000002"/>
    <n v="1870533"/>
    <n v="19794"/>
    <n v="748213.2"/>
    <d v="2021-09-01T00:00:00"/>
    <n v="9"/>
    <s v="September"/>
    <n v="2021"/>
  </r>
  <r>
    <x v="3"/>
    <x v="10"/>
    <x v="3"/>
    <x v="2"/>
    <n v="211"/>
    <n v="19794"/>
    <n v="32990"/>
    <n v="696089"/>
    <n v="6960890"/>
    <n v="19794"/>
    <n v="2784356"/>
    <d v="2021-09-01T00:00:00"/>
    <n v="9"/>
    <s v="September"/>
    <n v="2021"/>
  </r>
  <r>
    <x v="0"/>
    <x v="2"/>
    <x v="3"/>
    <x v="2"/>
    <n v="126.9"/>
    <n v="19794"/>
    <n v="32990"/>
    <n v="418643.10000000003"/>
    <n v="4186431"/>
    <n v="19794"/>
    <n v="1674572.4"/>
    <d v="2021-10-01T00:00:00"/>
    <n v="10"/>
    <s v="October"/>
    <n v="2021"/>
  </r>
  <r>
    <x v="2"/>
    <x v="11"/>
    <x v="4"/>
    <x v="2"/>
    <n v="195.60000000000002"/>
    <n v="13938"/>
    <n v="23230"/>
    <n v="454378.8000000001"/>
    <n v="4543788.0000000009"/>
    <n v="13938"/>
    <n v="1817515.2000000007"/>
    <d v="2021-01-01T00:00:00"/>
    <n v="1"/>
    <s v="January"/>
    <n v="2021"/>
  </r>
  <r>
    <x v="4"/>
    <x v="9"/>
    <x v="4"/>
    <x v="2"/>
    <n v="265.90000000000003"/>
    <n v="13938"/>
    <n v="23230"/>
    <n v="617685.70000000007"/>
    <n v="6176857.0000000009"/>
    <n v="13938"/>
    <n v="2470742.8000000003"/>
    <d v="2021-02-01T00:00:00"/>
    <n v="2"/>
    <s v="February"/>
    <n v="2021"/>
  </r>
  <r>
    <x v="0"/>
    <x v="1"/>
    <x v="4"/>
    <x v="2"/>
    <n v="135.15"/>
    <n v="13938"/>
    <n v="23230"/>
    <n v="313953.45"/>
    <n v="3139534.5"/>
    <n v="13938"/>
    <n v="1255813.7999999998"/>
    <d v="2021-04-01T00:00:00"/>
    <n v="4"/>
    <s v="April"/>
    <n v="2021"/>
  </r>
  <r>
    <x v="2"/>
    <x v="12"/>
    <x v="4"/>
    <x v="2"/>
    <n v="88"/>
    <n v="13938"/>
    <n v="23230"/>
    <n v="204424"/>
    <n v="2044240"/>
    <n v="13938"/>
    <n v="817696"/>
    <d v="2021-05-01T00:00:00"/>
    <n v="5"/>
    <s v="May"/>
    <n v="2021"/>
  </r>
  <r>
    <x v="4"/>
    <x v="0"/>
    <x v="4"/>
    <x v="2"/>
    <n v="186.70000000000002"/>
    <n v="13938"/>
    <n v="23230"/>
    <n v="433704.10000000003"/>
    <n v="4337041"/>
    <n v="13938"/>
    <n v="1734816.4"/>
    <d v="2021-09-01T00:00:00"/>
    <n v="9"/>
    <s v="September"/>
    <n v="2021"/>
  </r>
  <r>
    <x v="2"/>
    <x v="1"/>
    <x v="4"/>
    <x v="2"/>
    <n v="223.4"/>
    <n v="13938"/>
    <n v="23230"/>
    <n v="518958.2"/>
    <n v="5189582"/>
    <n v="13938"/>
    <n v="2075832.7999999998"/>
    <d v="2020-09-01T00:00:00"/>
    <n v="9"/>
    <s v="September"/>
    <n v="2020"/>
  </r>
  <r>
    <x v="1"/>
    <x v="2"/>
    <x v="4"/>
    <x v="2"/>
    <n v="122.7"/>
    <n v="13938"/>
    <n v="23230"/>
    <n v="285032.10000000003"/>
    <n v="2850321"/>
    <n v="13938"/>
    <n v="1140128.3999999999"/>
    <d v="2021-10-01T00:00:00"/>
    <n v="10"/>
    <s v="October"/>
    <n v="2021"/>
  </r>
  <r>
    <x v="3"/>
    <x v="3"/>
    <x v="4"/>
    <x v="2"/>
    <n v="87.7"/>
    <n v="13938"/>
    <n v="23230"/>
    <n v="203727.1"/>
    <n v="2037271"/>
    <n v="13938"/>
    <n v="814908.39999999991"/>
    <d v="2021-11-01T00:00:00"/>
    <n v="11"/>
    <s v="November"/>
    <n v="2021"/>
  </r>
  <r>
    <x v="0"/>
    <x v="11"/>
    <x v="5"/>
    <x v="2"/>
    <n v="207.10000000000002"/>
    <n v="11999.4"/>
    <n v="19999"/>
    <n v="414179.29000000004"/>
    <n v="4141792.9000000004"/>
    <n v="11999.4"/>
    <n v="1656717.1600000001"/>
    <d v="2021-09-01T00:00:00"/>
    <n v="9"/>
    <s v="September"/>
    <n v="2021"/>
  </r>
  <r>
    <x v="0"/>
    <x v="5"/>
    <x v="5"/>
    <x v="2"/>
    <n v="126.9"/>
    <n v="11999.4"/>
    <n v="19999"/>
    <n v="253787.31000000003"/>
    <n v="2537873.1"/>
    <n v="11999.4"/>
    <n v="1015149.24"/>
    <d v="2021-10-01T00:00:00"/>
    <n v="10"/>
    <s v="October"/>
    <n v="2021"/>
  </r>
  <r>
    <x v="1"/>
    <x v="6"/>
    <x v="5"/>
    <x v="2"/>
    <n v="97"/>
    <n v="11999.4"/>
    <n v="19999"/>
    <n v="193990.30000000002"/>
    <n v="1939903"/>
    <n v="11999.4"/>
    <n v="775961.2"/>
    <d v="2020-11-01T00:00:00"/>
    <n v="11"/>
    <s v="November"/>
    <n v="2020"/>
  </r>
  <r>
    <x v="0"/>
    <x v="13"/>
    <x v="5"/>
    <x v="2"/>
    <n v="169.4"/>
    <n v="11999.4"/>
    <n v="19999"/>
    <n v="338783.06000000006"/>
    <n v="3387830.6"/>
    <n v="11999.4"/>
    <n v="1355132.24"/>
    <d v="2021-11-01T00:00:00"/>
    <n v="11"/>
    <s v="November"/>
    <n v="2021"/>
  </r>
  <r>
    <x v="0"/>
    <x v="7"/>
    <x v="0"/>
    <x v="2"/>
    <n v="66.3"/>
    <n v="5579.4"/>
    <n v="9299"/>
    <n v="61652.369999999995"/>
    <n v="616523.69999999995"/>
    <n v="5579.4"/>
    <n v="246609.47999999998"/>
    <d v="2021-05-01T00:00:00"/>
    <n v="5"/>
    <s v="May"/>
    <n v="2021"/>
  </r>
  <r>
    <x v="0"/>
    <x v="4"/>
    <x v="0"/>
    <x v="2"/>
    <n v="81.900000000000006"/>
    <n v="5579.4"/>
    <n v="9299"/>
    <n v="76158.810000000012"/>
    <n v="761588.10000000009"/>
    <n v="5579.4"/>
    <n v="304635.24000000011"/>
    <d v="2021-07-01T00:00:00"/>
    <n v="7"/>
    <s v="July"/>
    <n v="2021"/>
  </r>
  <r>
    <x v="2"/>
    <x v="8"/>
    <x v="0"/>
    <x v="2"/>
    <n v="158"/>
    <n v="5579.4"/>
    <n v="9299"/>
    <n v="146924.20000000001"/>
    <n v="1469242"/>
    <n v="5579.4"/>
    <n v="587696.80000000005"/>
    <d v="2021-09-01T00:00:00"/>
    <n v="9"/>
    <s v="September"/>
    <n v="2021"/>
  </r>
  <r>
    <x v="0"/>
    <x v="14"/>
    <x v="0"/>
    <x v="2"/>
    <n v="52.1"/>
    <n v="5579.4"/>
    <n v="9299"/>
    <n v="48447.790000000008"/>
    <n v="484477.9"/>
    <n v="5579.4"/>
    <n v="193791.16000000003"/>
    <d v="2021-12-01T00:00:00"/>
    <n v="12"/>
    <s v="December"/>
    <n v="2021"/>
  </r>
  <r>
    <x v="0"/>
    <x v="10"/>
    <x v="2"/>
    <x v="2"/>
    <n v="97.300000000000011"/>
    <n v="11999.4"/>
    <n v="19999"/>
    <n v="194590.27000000002"/>
    <n v="1945902.7000000002"/>
    <n v="11999.4"/>
    <n v="778361.08000000007"/>
    <d v="2021-03-01T00:00:00"/>
    <n v="3"/>
    <s v="March"/>
    <n v="2021"/>
  </r>
  <r>
    <x v="0"/>
    <x v="2"/>
    <x v="2"/>
    <x v="2"/>
    <n v="103.80000000000001"/>
    <n v="11999.4"/>
    <n v="19999"/>
    <n v="207589.62000000002"/>
    <n v="2075896.2000000002"/>
    <n v="11999.4"/>
    <n v="830358.48"/>
    <d v="2021-06-01T00:00:00"/>
    <n v="6"/>
    <s v="June"/>
    <n v="2021"/>
  </r>
  <r>
    <x v="0"/>
    <x v="11"/>
    <x v="2"/>
    <x v="2"/>
    <n v="36"/>
    <n v="11999.4"/>
    <n v="19999"/>
    <n v="71996.400000000009"/>
    <n v="719964"/>
    <n v="11999.4"/>
    <n v="287985.60000000003"/>
    <d v="2021-10-01T00:00:00"/>
    <n v="10"/>
    <s v="October"/>
    <n v="2021"/>
  </r>
  <r>
    <x v="2"/>
    <x v="9"/>
    <x v="3"/>
    <x v="2"/>
    <n v="196.70000000000002"/>
    <n v="19794"/>
    <n v="32990"/>
    <n v="648913.30000000016"/>
    <n v="6489133.0000000009"/>
    <n v="19794"/>
    <n v="2595653.2000000007"/>
    <d v="2021-03-01T00:00:00"/>
    <n v="3"/>
    <s v="March"/>
    <n v="2021"/>
  </r>
  <r>
    <x v="1"/>
    <x v="1"/>
    <x v="3"/>
    <x v="2"/>
    <n v="262.8"/>
    <n v="19794"/>
    <n v="32990"/>
    <n v="866977.20000000007"/>
    <n v="8669772"/>
    <n v="19794"/>
    <n v="3467908.8"/>
    <d v="2021-04-01T00:00:00"/>
    <n v="4"/>
    <s v="April"/>
    <n v="2021"/>
  </r>
  <r>
    <x v="0"/>
    <x v="12"/>
    <x v="4"/>
    <x v="2"/>
    <n v="36"/>
    <n v="13938"/>
    <n v="23230"/>
    <n v="83628"/>
    <n v="836280"/>
    <n v="13938"/>
    <n v="334512"/>
    <d v="2021-10-01T00:00:00"/>
    <n v="10"/>
    <s v="October"/>
    <n v="2021"/>
  </r>
  <r>
    <x v="0"/>
    <x v="0"/>
    <x v="4"/>
    <x v="2"/>
    <n v="268.2"/>
    <n v="13938"/>
    <n v="23230"/>
    <n v="623028.6"/>
    <n v="6230286"/>
    <n v="13938"/>
    <n v="2492114.4000000004"/>
    <d v="2020-11-01T00:00:00"/>
    <n v="11"/>
    <s v="November"/>
    <n v="2020"/>
  </r>
  <r>
    <x v="0"/>
    <x v="1"/>
    <x v="4"/>
    <x v="2"/>
    <n v="52.1"/>
    <n v="13938"/>
    <n v="23230"/>
    <n v="121028.3"/>
    <n v="1210283"/>
    <n v="13938"/>
    <n v="484113.19999999995"/>
    <d v="2021-12-01T00:00:00"/>
    <n v="12"/>
    <s v="December"/>
    <n v="2021"/>
  </r>
  <r>
    <x v="0"/>
    <x v="2"/>
    <x v="5"/>
    <x v="2"/>
    <n v="103.80000000000001"/>
    <n v="11999.4"/>
    <n v="19999"/>
    <n v="207589.62000000002"/>
    <n v="2075896.2000000002"/>
    <n v="11999.4"/>
    <n v="830358.48"/>
    <d v="2021-06-01T00:00:00"/>
    <n v="6"/>
    <s v="June"/>
    <n v="2021"/>
  </r>
  <r>
    <x v="1"/>
    <x v="3"/>
    <x v="5"/>
    <x v="2"/>
    <n v="163.05000000000001"/>
    <n v="11999.4"/>
    <n v="19999"/>
    <n v="326083.69500000007"/>
    <n v="3260836.95"/>
    <n v="11999.4"/>
    <n v="1304334.78"/>
    <d v="2021-07-01T00:00:00"/>
    <n v="7"/>
    <s v="July"/>
    <n v="2021"/>
  </r>
  <r>
    <x v="2"/>
    <x v="11"/>
    <x v="5"/>
    <x v="2"/>
    <n v="30.6"/>
    <n v="11999.4"/>
    <n v="19999"/>
    <n v="61196.94"/>
    <n v="611969.4"/>
    <n v="11999.4"/>
    <n v="244787.76"/>
    <d v="2020-12-01T00:00:00"/>
    <n v="12"/>
    <s v="December"/>
    <n v="2020"/>
  </r>
  <r>
    <x v="2"/>
    <x v="5"/>
    <x v="0"/>
    <x v="3"/>
    <n v="38.6"/>
    <n v="5579.4"/>
    <n v="9299"/>
    <n v="53841.21"/>
    <n v="358941.4"/>
    <n v="5579.4"/>
    <n v="143576.56000000003"/>
    <d v="2020-10-01T00:00:00"/>
    <n v="10"/>
    <s v="October"/>
    <n v="2020"/>
  </r>
  <r>
    <x v="0"/>
    <x v="6"/>
    <x v="1"/>
    <x v="3"/>
    <n v="232.8"/>
    <n v="8999.4"/>
    <n v="14999"/>
    <n v="523765.08"/>
    <n v="3491767.2"/>
    <n v="8999.4"/>
    <n v="1396706.8800000001"/>
    <d v="2021-09-01T00:00:00"/>
    <n v="9"/>
    <s v="September"/>
    <n v="2021"/>
  </r>
  <r>
    <x v="2"/>
    <x v="13"/>
    <x v="2"/>
    <x v="3"/>
    <n v="38.6"/>
    <n v="11999.4"/>
    <n v="19999"/>
    <n v="115794.21"/>
    <n v="771961.4"/>
    <n v="11999.4"/>
    <n v="308784.56"/>
    <d v="2020-10-01T00:00:00"/>
    <n v="10"/>
    <s v="October"/>
    <n v="2020"/>
  </r>
  <r>
    <x v="3"/>
    <x v="7"/>
    <x v="0"/>
    <x v="3"/>
    <n v="344.55"/>
    <n v="5579.4"/>
    <n v="9299"/>
    <n v="480595.5675"/>
    <n v="3203970.45"/>
    <n v="5579.4"/>
    <n v="1281588.1800000002"/>
    <d v="2021-04-01T00:00:00"/>
    <n v="4"/>
    <s v="April"/>
    <n v="2021"/>
  </r>
  <r>
    <x v="3"/>
    <x v="4"/>
    <x v="0"/>
    <x v="3"/>
    <n v="148.20000000000002"/>
    <n v="5579.4"/>
    <n v="9299"/>
    <n v="206716.77"/>
    <n v="1378111.8"/>
    <n v="5579.4"/>
    <n v="551244.72"/>
    <d v="2020-12-01T00:00:00"/>
    <n v="12"/>
    <s v="December"/>
    <n v="2020"/>
  </r>
  <r>
    <x v="0"/>
    <x v="8"/>
    <x v="1"/>
    <x v="3"/>
    <n v="231.3"/>
    <n v="8999.4"/>
    <n v="14999"/>
    <n v="520390.30499999999"/>
    <n v="3469268.7"/>
    <n v="8999.4"/>
    <n v="1387707.4800000002"/>
    <d v="2021-05-01T00:00:00"/>
    <n v="5"/>
    <s v="May"/>
    <n v="2021"/>
  </r>
  <r>
    <x v="3"/>
    <x v="14"/>
    <x v="1"/>
    <x v="3"/>
    <n v="180.4"/>
    <n v="8999.4"/>
    <n v="14999"/>
    <n v="405872.94"/>
    <n v="2705819.6"/>
    <n v="8999.4"/>
    <n v="1082327.8400000001"/>
    <d v="2020-11-01T00:00:00"/>
    <n v="11"/>
    <s v="November"/>
    <n v="2020"/>
  </r>
  <r>
    <x v="1"/>
    <x v="10"/>
    <x v="1"/>
    <x v="3"/>
    <n v="207.20000000000002"/>
    <n v="8999.4"/>
    <n v="14999"/>
    <n v="466168.92000000004"/>
    <n v="3107792.8000000003"/>
    <n v="8999.4"/>
    <n v="1243117.1200000001"/>
    <d v="2021-12-01T00:00:00"/>
    <n v="12"/>
    <s v="December"/>
    <n v="2021"/>
  </r>
  <r>
    <x v="0"/>
    <x v="2"/>
    <x v="2"/>
    <x v="3"/>
    <n v="195.4"/>
    <n v="11999.4"/>
    <n v="19999"/>
    <n v="586170.68999999994"/>
    <n v="3907804.6"/>
    <n v="11999.4"/>
    <n v="1563121.8400000003"/>
    <d v="2021-03-01T00:00:00"/>
    <n v="3"/>
    <s v="March"/>
    <n v="2021"/>
  </r>
  <r>
    <x v="4"/>
    <x v="11"/>
    <x v="2"/>
    <x v="3"/>
    <n v="59.1"/>
    <n v="11999.4"/>
    <n v="19999"/>
    <n v="177291.13500000001"/>
    <n v="1181940.9000000001"/>
    <n v="11999.4"/>
    <n v="472776.3600000001"/>
    <d v="2021-05-01T00:00:00"/>
    <n v="5"/>
    <s v="May"/>
    <n v="2021"/>
  </r>
  <r>
    <x v="1"/>
    <x v="9"/>
    <x v="2"/>
    <x v="3"/>
    <n v="216.70000000000002"/>
    <n v="11999.4"/>
    <n v="19999"/>
    <n v="650067.49500000011"/>
    <n v="4333783.3000000007"/>
    <n v="11999.4"/>
    <n v="1733513.3200000008"/>
    <d v="2020-10-01T00:00:00"/>
    <n v="10"/>
    <s v="October"/>
    <n v="2020"/>
  </r>
  <r>
    <x v="0"/>
    <x v="1"/>
    <x v="2"/>
    <x v="3"/>
    <n v="24.1"/>
    <n v="11999.4"/>
    <n v="19999"/>
    <n v="72296.384999999995"/>
    <n v="481975.9"/>
    <n v="11999.4"/>
    <n v="192790.36"/>
    <d v="2021-10-01T00:00:00"/>
    <n v="10"/>
    <s v="October"/>
    <n v="2021"/>
  </r>
  <r>
    <x v="1"/>
    <x v="12"/>
    <x v="3"/>
    <x v="3"/>
    <n v="68.100000000000009"/>
    <n v="19794"/>
    <n v="32990"/>
    <n v="336992.85000000003"/>
    <n v="2246619.0000000005"/>
    <n v="19794"/>
    <n v="898647.60000000033"/>
    <d v="2021-01-01T00:00:00"/>
    <n v="1"/>
    <s v="January"/>
    <n v="2021"/>
  </r>
  <r>
    <x v="1"/>
    <x v="0"/>
    <x v="3"/>
    <x v="3"/>
    <n v="51"/>
    <n v="19794"/>
    <n v="32990"/>
    <n v="252373.5"/>
    <n v="1682490"/>
    <n v="19794"/>
    <n v="672996"/>
    <d v="2021-04-01T00:00:00"/>
    <n v="4"/>
    <s v="April"/>
    <n v="2021"/>
  </r>
  <r>
    <x v="1"/>
    <x v="1"/>
    <x v="3"/>
    <x v="3"/>
    <n v="79"/>
    <n v="19794"/>
    <n v="32990"/>
    <n v="390931.5"/>
    <n v="2606210"/>
    <n v="19794"/>
    <n v="1042484"/>
    <d v="2021-05-01T00:00:00"/>
    <n v="5"/>
    <s v="May"/>
    <n v="2021"/>
  </r>
  <r>
    <x v="0"/>
    <x v="2"/>
    <x v="3"/>
    <x v="3"/>
    <n v="63.900000000000006"/>
    <n v="19794"/>
    <n v="32990"/>
    <n v="316209.14999999997"/>
    <n v="2108061"/>
    <n v="19794"/>
    <n v="843224.39999999991"/>
    <d v="2021-07-01T00:00:00"/>
    <n v="7"/>
    <s v="July"/>
    <n v="2021"/>
  </r>
  <r>
    <x v="3"/>
    <x v="3"/>
    <x v="3"/>
    <x v="3"/>
    <n v="159.60000000000002"/>
    <n v="19794"/>
    <n v="32990"/>
    <n v="789780.60000000009"/>
    <n v="5265204.0000000009"/>
    <n v="19794"/>
    <n v="2106081.6000000006"/>
    <d v="2021-09-01T00:00:00"/>
    <n v="9"/>
    <s v="September"/>
    <n v="2021"/>
  </r>
  <r>
    <x v="4"/>
    <x v="11"/>
    <x v="3"/>
    <x v="3"/>
    <n v="229.4"/>
    <n v="19794"/>
    <n v="32990"/>
    <n v="1135185.8999999999"/>
    <n v="7567906"/>
    <n v="19794"/>
    <n v="3027162.3999999994"/>
    <d v="2020-10-01T00:00:00"/>
    <n v="10"/>
    <s v="October"/>
    <n v="2020"/>
  </r>
  <r>
    <x v="0"/>
    <x v="5"/>
    <x v="3"/>
    <x v="3"/>
    <n v="24.1"/>
    <n v="19794"/>
    <n v="32990"/>
    <n v="119258.84999999999"/>
    <n v="795059"/>
    <n v="19794"/>
    <n v="318023.59999999998"/>
    <d v="2021-10-01T00:00:00"/>
    <n v="10"/>
    <s v="October"/>
    <n v="2021"/>
  </r>
  <r>
    <x v="0"/>
    <x v="6"/>
    <x v="3"/>
    <x v="3"/>
    <n v="266.5"/>
    <n v="19794"/>
    <n v="32990"/>
    <n v="1318775.25"/>
    <n v="8791835"/>
    <n v="19794"/>
    <n v="3516734"/>
    <d v="2021-11-01T00:00:00"/>
    <n v="11"/>
    <s v="November"/>
    <n v="2021"/>
  </r>
  <r>
    <x v="3"/>
    <x v="13"/>
    <x v="3"/>
    <x v="3"/>
    <n v="191.60000000000002"/>
    <n v="19794"/>
    <n v="32990"/>
    <n v="948132.60000000009"/>
    <n v="6320884.0000000009"/>
    <n v="19794"/>
    <n v="2528353.6000000006"/>
    <d v="2020-12-01T00:00:00"/>
    <n v="12"/>
    <s v="December"/>
    <n v="2020"/>
  </r>
  <r>
    <x v="4"/>
    <x v="7"/>
    <x v="3"/>
    <x v="3"/>
    <n v="85.300000000000011"/>
    <n v="19794"/>
    <n v="32990"/>
    <n v="422107.05000000005"/>
    <n v="2814047.0000000005"/>
    <n v="19794"/>
    <n v="1125618.8000000003"/>
    <d v="2021-12-01T00:00:00"/>
    <n v="12"/>
    <s v="December"/>
    <n v="2021"/>
  </r>
  <r>
    <x v="3"/>
    <x v="4"/>
    <x v="4"/>
    <x v="3"/>
    <n v="34.1"/>
    <n v="13938"/>
    <n v="23230"/>
    <n v="118821.45"/>
    <n v="792143"/>
    <n v="13938"/>
    <n v="316857.19999999995"/>
    <d v="2021-05-01T00:00:00"/>
    <n v="5"/>
    <s v="May"/>
    <n v="2021"/>
  </r>
  <r>
    <x v="1"/>
    <x v="8"/>
    <x v="4"/>
    <x v="3"/>
    <n v="64.100000000000009"/>
    <n v="13938"/>
    <n v="23230"/>
    <n v="223356.45000000004"/>
    <n v="1489043.0000000002"/>
    <n v="13938"/>
    <n v="595617.20000000007"/>
    <d v="2021-07-01T00:00:00"/>
    <n v="7"/>
    <s v="July"/>
    <n v="2021"/>
  </r>
  <r>
    <x v="0"/>
    <x v="14"/>
    <x v="4"/>
    <x v="3"/>
    <n v="280.7"/>
    <n v="13938"/>
    <n v="23230"/>
    <n v="978099.14999999991"/>
    <n v="6520661"/>
    <n v="13938"/>
    <n v="2608264.4000000004"/>
    <d v="2021-08-01T00:00:00"/>
    <n v="8"/>
    <s v="August"/>
    <n v="2021"/>
  </r>
  <r>
    <x v="4"/>
    <x v="10"/>
    <x v="4"/>
    <x v="3"/>
    <n v="43.2"/>
    <n v="13938"/>
    <n v="23230"/>
    <n v="150530.40000000002"/>
    <n v="1003536.0000000001"/>
    <n v="13938"/>
    <n v="401414.40000000002"/>
    <d v="2021-09-01T00:00:00"/>
    <n v="9"/>
    <s v="September"/>
    <n v="2021"/>
  </r>
  <r>
    <x v="4"/>
    <x v="2"/>
    <x v="4"/>
    <x v="3"/>
    <n v="229.4"/>
    <n v="13938"/>
    <n v="23230"/>
    <n v="799344.29999999993"/>
    <n v="5328962"/>
    <n v="13938"/>
    <n v="2131584.7999999998"/>
    <d v="2020-10-01T00:00:00"/>
    <n v="10"/>
    <s v="October"/>
    <n v="2020"/>
  </r>
  <r>
    <x v="1"/>
    <x v="11"/>
    <x v="4"/>
    <x v="3"/>
    <n v="216.70000000000002"/>
    <n v="13938"/>
    <n v="23230"/>
    <n v="755091.15"/>
    <n v="5033941"/>
    <n v="13938"/>
    <n v="2013576.4"/>
    <d v="2020-10-01T00:00:00"/>
    <n v="10"/>
    <s v="October"/>
    <n v="2020"/>
  </r>
  <r>
    <x v="3"/>
    <x v="9"/>
    <x v="4"/>
    <x v="3"/>
    <n v="252.9"/>
    <n v="13938"/>
    <n v="23230"/>
    <n v="881230.04999999993"/>
    <n v="5874867"/>
    <n v="13938"/>
    <n v="2349946.7999999998"/>
    <d v="2021-11-01T00:00:00"/>
    <n v="11"/>
    <s v="November"/>
    <n v="2021"/>
  </r>
  <r>
    <x v="0"/>
    <x v="1"/>
    <x v="4"/>
    <x v="3"/>
    <n v="187"/>
    <n v="13938"/>
    <n v="23230"/>
    <n v="651601.5"/>
    <n v="4344010"/>
    <n v="13938"/>
    <n v="1737604"/>
    <d v="2020-12-01T00:00:00"/>
    <n v="12"/>
    <s v="December"/>
    <n v="2020"/>
  </r>
  <r>
    <x v="3"/>
    <x v="12"/>
    <x v="5"/>
    <x v="3"/>
    <n v="57.900000000000006"/>
    <n v="11999.4"/>
    <n v="19999"/>
    <n v="173691.315"/>
    <n v="1157942.1000000001"/>
    <n v="11999.4"/>
    <n v="463176.84000000008"/>
    <d v="2021-01-01T00:00:00"/>
    <n v="1"/>
    <s v="January"/>
    <n v="2021"/>
  </r>
  <r>
    <x v="0"/>
    <x v="0"/>
    <x v="5"/>
    <x v="3"/>
    <n v="224"/>
    <n v="11999.4"/>
    <n v="19999"/>
    <n v="671966.4"/>
    <n v="4479776"/>
    <n v="11999.4"/>
    <n v="1791910.4"/>
    <d v="2021-02-01T00:00:00"/>
    <n v="2"/>
    <s v="February"/>
    <n v="2021"/>
  </r>
  <r>
    <x v="4"/>
    <x v="1"/>
    <x v="5"/>
    <x v="3"/>
    <n v="299.3"/>
    <n v="11999.4"/>
    <n v="19999"/>
    <n v="897855.10499999998"/>
    <n v="5985700.7000000002"/>
    <n v="11999.4"/>
    <n v="2394280.2800000003"/>
    <d v="2021-03-01T00:00:00"/>
    <n v="3"/>
    <s v="March"/>
    <n v="2021"/>
  </r>
  <r>
    <x v="2"/>
    <x v="2"/>
    <x v="5"/>
    <x v="3"/>
    <n v="352.05"/>
    <n v="11999.4"/>
    <n v="19999"/>
    <n v="1056097.1924999999"/>
    <n v="7040647.9500000002"/>
    <n v="11999.4"/>
    <n v="2816259.1800000006"/>
    <d v="2021-04-01T00:00:00"/>
    <n v="4"/>
    <s v="April"/>
    <n v="2021"/>
  </r>
  <r>
    <x v="0"/>
    <x v="3"/>
    <x v="5"/>
    <x v="3"/>
    <n v="203.9"/>
    <n v="11999.4"/>
    <n v="19999"/>
    <n v="611669.41500000004"/>
    <n v="4077796.1"/>
    <n v="11999.4"/>
    <n v="1631118.44"/>
    <d v="2021-05-01T00:00:00"/>
    <n v="5"/>
    <s v="May"/>
    <n v="2021"/>
  </r>
  <r>
    <x v="2"/>
    <x v="15"/>
    <x v="5"/>
    <x v="3"/>
    <n v="257.40000000000003"/>
    <n v="11999.4"/>
    <n v="19999"/>
    <n v="772161.39"/>
    <n v="5147742.6000000006"/>
    <n v="11999.4"/>
    <n v="2059097.04"/>
    <d v="2021-08-01T00:00:00"/>
    <n v="8"/>
    <s v="August"/>
    <n v="2021"/>
  </r>
  <r>
    <x v="0"/>
    <x v="5"/>
    <x v="5"/>
    <x v="3"/>
    <n v="70.7"/>
    <n v="11999.4"/>
    <n v="19999"/>
    <n v="212089.39499999999"/>
    <n v="1413929.3"/>
    <n v="11999.4"/>
    <n v="565571.72000000009"/>
    <d v="2021-09-01T00:00:00"/>
    <n v="9"/>
    <s v="September"/>
    <n v="2021"/>
  </r>
  <r>
    <x v="1"/>
    <x v="6"/>
    <x v="5"/>
    <x v="3"/>
    <n v="207.20000000000002"/>
    <n v="11999.4"/>
    <n v="19999"/>
    <n v="621568.92000000004"/>
    <n v="4143792.8000000003"/>
    <n v="11999.4"/>
    <n v="1657517.12"/>
    <d v="2021-12-01T00:00:00"/>
    <n v="12"/>
    <s v="December"/>
    <n v="2021"/>
  </r>
  <r>
    <x v="4"/>
    <x v="13"/>
    <x v="5"/>
    <x v="3"/>
    <n v="85.300000000000011"/>
    <n v="11999.4"/>
    <n v="19999"/>
    <n v="255887.20500000002"/>
    <n v="1705914.7000000002"/>
    <n v="11999.4"/>
    <n v="682365.88000000012"/>
    <d v="2021-12-01T00:00:00"/>
    <n v="12"/>
    <s v="December"/>
    <n v="2021"/>
  </r>
  <r>
    <x v="2"/>
    <x v="7"/>
    <x v="0"/>
    <x v="3"/>
    <n v="119.80000000000001"/>
    <n v="5579.4"/>
    <n v="9299"/>
    <n v="167103.03000000003"/>
    <n v="1114020.2000000002"/>
    <n v="5579.4"/>
    <n v="445608.08000000019"/>
    <d v="2020-10-01T00:00:00"/>
    <n v="10"/>
    <s v="October"/>
    <n v="2020"/>
  </r>
  <r>
    <x v="0"/>
    <x v="4"/>
    <x v="2"/>
    <x v="3"/>
    <n v="253.20000000000002"/>
    <n v="11999.4"/>
    <n v="19999"/>
    <n v="759562.02000000014"/>
    <n v="5063746.8000000007"/>
    <n v="11999.4"/>
    <n v="2025498.7200000007"/>
    <d v="2021-04-01T00:00:00"/>
    <n v="4"/>
    <s v="April"/>
    <n v="2021"/>
  </r>
  <r>
    <x v="2"/>
    <x v="8"/>
    <x v="2"/>
    <x v="3"/>
    <n v="119.80000000000001"/>
    <n v="11999.4"/>
    <n v="19999"/>
    <n v="359382.03"/>
    <n v="2395880.2000000002"/>
    <n v="11999.4"/>
    <n v="958352.08000000007"/>
    <d v="2020-10-01T00:00:00"/>
    <n v="10"/>
    <s v="October"/>
    <n v="2020"/>
  </r>
  <r>
    <x v="1"/>
    <x v="14"/>
    <x v="3"/>
    <x v="3"/>
    <n v="38.400000000000006"/>
    <n v="19794"/>
    <n v="32990"/>
    <n v="190022.40000000002"/>
    <n v="1266816.0000000002"/>
    <n v="19794"/>
    <n v="506726.40000000014"/>
    <d v="2021-01-01T00:00:00"/>
    <n v="1"/>
    <s v="January"/>
    <n v="2021"/>
  </r>
  <r>
    <x v="2"/>
    <x v="10"/>
    <x v="3"/>
    <x v="3"/>
    <n v="47.2"/>
    <n v="19794"/>
    <n v="32990"/>
    <n v="233569.19999999998"/>
    <n v="1557128"/>
    <n v="19794"/>
    <n v="622851.19999999995"/>
    <d v="2021-10-01T00:00:00"/>
    <n v="10"/>
    <s v="October"/>
    <n v="2021"/>
  </r>
  <r>
    <x v="0"/>
    <x v="2"/>
    <x v="4"/>
    <x v="3"/>
    <n v="157.9"/>
    <n v="13938"/>
    <n v="23230"/>
    <n v="550202.54999999993"/>
    <n v="3668017"/>
    <n v="13938"/>
    <n v="1467206.7999999998"/>
    <d v="2021-03-01T00:00:00"/>
    <n v="3"/>
    <s v="March"/>
    <n v="2021"/>
  </r>
  <r>
    <x v="2"/>
    <x v="11"/>
    <x v="4"/>
    <x v="3"/>
    <n v="100.5"/>
    <n v="13938"/>
    <n v="23230"/>
    <n v="350192.25"/>
    <n v="2334615"/>
    <n v="13938"/>
    <n v="933846"/>
    <d v="2020-09-01T00:00:00"/>
    <n v="9"/>
    <s v="September"/>
    <n v="2020"/>
  </r>
  <r>
    <x v="1"/>
    <x v="9"/>
    <x v="5"/>
    <x v="3"/>
    <n v="319.95000000000005"/>
    <n v="11999.4"/>
    <n v="19999"/>
    <n v="959802.00750000007"/>
    <n v="6398680.0500000007"/>
    <n v="11999.4"/>
    <n v="2559472.0200000005"/>
    <d v="2021-07-01T00:00:00"/>
    <n v="7"/>
    <s v="July"/>
    <n v="2021"/>
  </r>
  <r>
    <x v="2"/>
    <x v="1"/>
    <x v="5"/>
    <x v="3"/>
    <n v="47.2"/>
    <n v="11999.4"/>
    <n v="19999"/>
    <n v="141592.92000000001"/>
    <n v="943952.8"/>
    <n v="11999.4"/>
    <n v="377581.12"/>
    <d v="2021-10-01T00:00:00"/>
    <n v="10"/>
    <s v="October"/>
    <n v="2021"/>
  </r>
  <r>
    <x v="2"/>
    <x v="12"/>
    <x v="0"/>
    <x v="3"/>
    <n v="193.70000000000002"/>
    <n v="5579.4"/>
    <n v="9299"/>
    <n v="270182.44500000001"/>
    <n v="1801216.3"/>
    <n v="5579.4"/>
    <n v="720486.52"/>
    <d v="2021-02-01T00:00:00"/>
    <n v="2"/>
    <s v="February"/>
    <n v="2021"/>
  </r>
  <r>
    <x v="0"/>
    <x v="0"/>
    <x v="0"/>
    <x v="3"/>
    <n v="79.2"/>
    <n v="5579.4"/>
    <n v="9299"/>
    <n v="110472.12000000001"/>
    <n v="736480.8"/>
    <n v="5579.4"/>
    <n v="294592.32000000007"/>
    <d v="2021-03-01T00:00:00"/>
    <n v="3"/>
    <s v="March"/>
    <n v="2021"/>
  </r>
  <r>
    <x v="4"/>
    <x v="1"/>
    <x v="0"/>
    <x v="3"/>
    <n v="281.10000000000002"/>
    <n v="5579.4"/>
    <n v="9299"/>
    <n v="392092.33500000002"/>
    <n v="2613948.9000000004"/>
    <n v="5579.4"/>
    <n v="1045579.5600000003"/>
    <d v="2021-07-01T00:00:00"/>
    <n v="7"/>
    <s v="July"/>
    <n v="2021"/>
  </r>
  <r>
    <x v="3"/>
    <x v="2"/>
    <x v="0"/>
    <x v="3"/>
    <n v="244.10000000000002"/>
    <n v="5579.4"/>
    <n v="9299"/>
    <n v="340482.88500000007"/>
    <n v="2269885.9000000004"/>
    <n v="5579.4"/>
    <n v="907954.36000000034"/>
    <d v="2021-10-01T00:00:00"/>
    <n v="10"/>
    <s v="October"/>
    <n v="2021"/>
  </r>
  <r>
    <x v="1"/>
    <x v="3"/>
    <x v="0"/>
    <x v="3"/>
    <n v="156"/>
    <n v="5579.4"/>
    <n v="9299"/>
    <n v="217596.6"/>
    <n v="1450644"/>
    <n v="5579.4"/>
    <n v="580257.60000000009"/>
    <d v="2020-11-01T00:00:00"/>
    <n v="11"/>
    <s v="November"/>
    <n v="2020"/>
  </r>
  <r>
    <x v="0"/>
    <x v="15"/>
    <x v="0"/>
    <x v="3"/>
    <n v="270.60000000000002"/>
    <n v="5579.4"/>
    <n v="9299"/>
    <n v="377446.41000000003"/>
    <n v="2516309.4000000004"/>
    <n v="5579.4"/>
    <n v="1006523.7600000002"/>
    <d v="2020-11-01T00:00:00"/>
    <n v="11"/>
    <s v="November"/>
    <n v="2020"/>
  </r>
  <r>
    <x v="0"/>
    <x v="5"/>
    <x v="1"/>
    <x v="3"/>
    <n v="76.600000000000009"/>
    <n v="8999.4"/>
    <n v="14999"/>
    <n v="172338.51"/>
    <n v="1148923.4000000001"/>
    <n v="8999.4"/>
    <n v="459569.3600000001"/>
    <d v="2021-01-01T00:00:00"/>
    <n v="1"/>
    <s v="January"/>
    <n v="2021"/>
  </r>
  <r>
    <x v="0"/>
    <x v="6"/>
    <x v="1"/>
    <x v="3"/>
    <n v="299.2"/>
    <n v="8999.4"/>
    <n v="14999"/>
    <n v="673155.12"/>
    <n v="4487700.8"/>
    <n v="8999.4"/>
    <n v="1795080.3199999998"/>
    <d v="2020-10-01T00:00:00"/>
    <n v="10"/>
    <s v="October"/>
    <n v="2020"/>
  </r>
  <r>
    <x v="1"/>
    <x v="13"/>
    <x v="1"/>
    <x v="3"/>
    <n v="215.70000000000002"/>
    <n v="8999.4"/>
    <n v="14999"/>
    <n v="485292.64500000002"/>
    <n v="3235284.3000000003"/>
    <n v="8999.4"/>
    <n v="1294113.7200000002"/>
    <d v="2021-12-01T00:00:00"/>
    <n v="12"/>
    <s v="December"/>
    <n v="2021"/>
  </r>
  <r>
    <x v="4"/>
    <x v="7"/>
    <x v="2"/>
    <x v="3"/>
    <n v="87.300000000000011"/>
    <n v="11999.4"/>
    <n v="19999"/>
    <n v="261886.90500000003"/>
    <n v="1745912.7000000002"/>
    <n v="11999.4"/>
    <n v="698365.08000000007"/>
    <d v="2021-01-01T00:00:00"/>
    <n v="1"/>
    <s v="January"/>
    <n v="2021"/>
  </r>
  <r>
    <x v="0"/>
    <x v="4"/>
    <x v="2"/>
    <x v="3"/>
    <n v="112.2"/>
    <n v="11999.4"/>
    <n v="19999"/>
    <n v="336583.17000000004"/>
    <n v="2243887.8000000003"/>
    <n v="11999.4"/>
    <n v="897555.12000000034"/>
    <d v="2021-03-01T00:00:00"/>
    <n v="3"/>
    <s v="March"/>
    <n v="2021"/>
  </r>
  <r>
    <x v="0"/>
    <x v="8"/>
    <x v="2"/>
    <x v="3"/>
    <n v="210.45000000000002"/>
    <n v="11999.4"/>
    <n v="19999"/>
    <n v="631318.43250000011"/>
    <n v="4208789.5500000007"/>
    <n v="11999.4"/>
    <n v="1683515.8200000008"/>
    <d v="2021-07-01T00:00:00"/>
    <n v="7"/>
    <s v="July"/>
    <n v="2021"/>
  </r>
  <r>
    <x v="2"/>
    <x v="14"/>
    <x v="2"/>
    <x v="3"/>
    <n v="402.6"/>
    <n v="11999.4"/>
    <n v="19999"/>
    <n v="1207739.6100000001"/>
    <n v="8051597.4000000004"/>
    <n v="11999.4"/>
    <n v="3220638.96"/>
    <d v="2021-07-01T00:00:00"/>
    <n v="7"/>
    <s v="July"/>
    <n v="2021"/>
  </r>
  <r>
    <x v="2"/>
    <x v="10"/>
    <x v="2"/>
    <x v="3"/>
    <n v="242.55"/>
    <n v="11999.4"/>
    <n v="19999"/>
    <n v="727613.61750000005"/>
    <n v="4850757.45"/>
    <n v="11999.4"/>
    <n v="1940302.98"/>
    <d v="2021-07-01T00:00:00"/>
    <n v="7"/>
    <s v="July"/>
    <n v="2021"/>
  </r>
  <r>
    <x v="0"/>
    <x v="2"/>
    <x v="2"/>
    <x v="3"/>
    <n v="239.4"/>
    <n v="11999.4"/>
    <n v="19999"/>
    <n v="718164.09000000008"/>
    <n v="4787760.6000000006"/>
    <n v="11999.4"/>
    <n v="1915104.2400000007"/>
    <d v="2021-08-01T00:00:00"/>
    <n v="8"/>
    <s v="August"/>
    <n v="2021"/>
  </r>
  <r>
    <x v="1"/>
    <x v="11"/>
    <x v="2"/>
    <x v="3"/>
    <n v="198.4"/>
    <n v="11999.4"/>
    <n v="19999"/>
    <n v="595170.24"/>
    <n v="3967801.6"/>
    <n v="11999.4"/>
    <n v="1587120.6400000001"/>
    <d v="2021-08-01T00:00:00"/>
    <n v="8"/>
    <s v="August"/>
    <n v="2021"/>
  </r>
  <r>
    <x v="3"/>
    <x v="9"/>
    <x v="2"/>
    <x v="3"/>
    <n v="244.10000000000002"/>
    <n v="11999.4"/>
    <n v="19999"/>
    <n v="732263.38500000001"/>
    <n v="4881755.9000000004"/>
    <n v="11999.4"/>
    <n v="1952702.3600000003"/>
    <d v="2021-10-01T00:00:00"/>
    <n v="10"/>
    <s v="October"/>
    <n v="2021"/>
  </r>
  <r>
    <x v="0"/>
    <x v="1"/>
    <x v="2"/>
    <x v="3"/>
    <n v="299.2"/>
    <n v="11999.4"/>
    <n v="19999"/>
    <n v="897555.12"/>
    <n v="5983700.7999999998"/>
    <n v="11999.4"/>
    <n v="2393480.3199999998"/>
    <d v="2020-10-01T00:00:00"/>
    <n v="10"/>
    <s v="October"/>
    <n v="2020"/>
  </r>
  <r>
    <x v="4"/>
    <x v="12"/>
    <x v="2"/>
    <x v="3"/>
    <n v="136.6"/>
    <n v="11999.4"/>
    <n v="19999"/>
    <n v="409779.50999999995"/>
    <n v="2731863.4"/>
    <n v="11999.4"/>
    <n v="1092745.3600000001"/>
    <d v="2021-11-01T00:00:00"/>
    <n v="11"/>
    <s v="November"/>
    <n v="2021"/>
  </r>
  <r>
    <x v="0"/>
    <x v="0"/>
    <x v="3"/>
    <x v="3"/>
    <n v="280.5"/>
    <n v="19794"/>
    <n v="32990"/>
    <n v="1388054.25"/>
    <n v="9253695"/>
    <n v="19794"/>
    <n v="3701478"/>
    <d v="2020-09-01T00:00:00"/>
    <n v="9"/>
    <s v="September"/>
    <n v="2020"/>
  </r>
  <r>
    <x v="1"/>
    <x v="1"/>
    <x v="3"/>
    <x v="3"/>
    <n v="65.5"/>
    <n v="19794"/>
    <n v="32990"/>
    <n v="324126.75"/>
    <n v="2160845"/>
    <n v="19794"/>
    <n v="864338"/>
    <d v="2020-09-01T00:00:00"/>
    <n v="9"/>
    <s v="September"/>
    <n v="2020"/>
  </r>
  <r>
    <x v="0"/>
    <x v="2"/>
    <x v="3"/>
    <x v="3"/>
    <n v="34.4"/>
    <n v="19794"/>
    <n v="32990"/>
    <n v="170228.4"/>
    <n v="1134856"/>
    <n v="19794"/>
    <n v="453942.4"/>
    <d v="2020-10-01T00:00:00"/>
    <n v="10"/>
    <s v="October"/>
    <n v="2020"/>
  </r>
  <r>
    <x v="0"/>
    <x v="3"/>
    <x v="3"/>
    <x v="3"/>
    <n v="180.8"/>
    <n v="19794"/>
    <n v="32990"/>
    <n v="894688.79999999993"/>
    <n v="5964592"/>
    <n v="19794"/>
    <n v="2385836.7999999998"/>
    <d v="2021-11-01T00:00:00"/>
    <n v="11"/>
    <s v="November"/>
    <n v="2021"/>
  </r>
  <r>
    <x v="2"/>
    <x v="15"/>
    <x v="4"/>
    <x v="3"/>
    <n v="173.4"/>
    <n v="13938"/>
    <n v="23230"/>
    <n v="604212.29999999993"/>
    <n v="4028082"/>
    <n v="13938"/>
    <n v="1611232.7999999998"/>
    <d v="2021-01-01T00:00:00"/>
    <n v="1"/>
    <s v="January"/>
    <n v="2021"/>
  </r>
  <r>
    <x v="3"/>
    <x v="5"/>
    <x v="4"/>
    <x v="3"/>
    <n v="55.400000000000006"/>
    <n v="13938"/>
    <n v="23230"/>
    <n v="193041.30000000002"/>
    <n v="1286942.0000000002"/>
    <n v="13938"/>
    <n v="514776.80000000016"/>
    <d v="2021-01-01T00:00:00"/>
    <n v="1"/>
    <s v="January"/>
    <n v="2021"/>
  </r>
  <r>
    <x v="0"/>
    <x v="6"/>
    <x v="4"/>
    <x v="3"/>
    <n v="293.5"/>
    <n v="13938"/>
    <n v="23230"/>
    <n v="1022700.75"/>
    <n v="6818005"/>
    <n v="13938"/>
    <n v="2727202"/>
    <d v="2020-11-01T00:00:00"/>
    <n v="11"/>
    <s v="November"/>
    <n v="2020"/>
  </r>
  <r>
    <x v="3"/>
    <x v="13"/>
    <x v="5"/>
    <x v="3"/>
    <n v="316.5"/>
    <n v="11999.4"/>
    <n v="19999"/>
    <n v="949452.52499999991"/>
    <n v="6329683.5"/>
    <n v="11999.4"/>
    <n v="2531873.4"/>
    <d v="2021-01-01T00:00:00"/>
    <n v="1"/>
    <s v="January"/>
    <n v="2021"/>
  </r>
  <r>
    <x v="0"/>
    <x v="7"/>
    <x v="5"/>
    <x v="3"/>
    <n v="262.90000000000003"/>
    <n v="11999.4"/>
    <n v="19999"/>
    <n v="788660.56500000006"/>
    <n v="5257737.1000000006"/>
    <n v="11999.4"/>
    <n v="2103094.8400000003"/>
    <d v="2021-01-01T00:00:00"/>
    <n v="1"/>
    <s v="January"/>
    <n v="2021"/>
  </r>
  <r>
    <x v="3"/>
    <x v="4"/>
    <x v="5"/>
    <x v="3"/>
    <n v="143.30000000000001"/>
    <n v="11999.4"/>
    <n v="19999"/>
    <n v="429878.505"/>
    <n v="2865856.7"/>
    <n v="11999.4"/>
    <n v="1146342.6800000002"/>
    <d v="2021-05-01T00:00:00"/>
    <n v="5"/>
    <s v="May"/>
    <n v="2021"/>
  </r>
  <r>
    <x v="3"/>
    <x v="8"/>
    <x v="5"/>
    <x v="3"/>
    <n v="94.7"/>
    <n v="11999.4"/>
    <n v="19999"/>
    <n v="284085.79499999998"/>
    <n v="1893905.3"/>
    <n v="11999.4"/>
    <n v="757562.12000000011"/>
    <d v="2020-09-01T00:00:00"/>
    <n v="9"/>
    <s v="September"/>
    <n v="2020"/>
  </r>
  <r>
    <x v="0"/>
    <x v="14"/>
    <x v="5"/>
    <x v="3"/>
    <n v="34.4"/>
    <n v="11999.4"/>
    <n v="19999"/>
    <n v="103194.84"/>
    <n v="687965.6"/>
    <n v="11999.4"/>
    <n v="275186.24"/>
    <d v="2020-10-01T00:00:00"/>
    <n v="10"/>
    <s v="October"/>
    <n v="2020"/>
  </r>
  <r>
    <x v="1"/>
    <x v="10"/>
    <x v="5"/>
    <x v="3"/>
    <n v="215.70000000000002"/>
    <n v="11999.4"/>
    <n v="19999"/>
    <n v="647067.64500000014"/>
    <n v="4313784.3000000007"/>
    <n v="11999.4"/>
    <n v="1725513.7200000007"/>
    <d v="2021-12-01T00:00:00"/>
    <n v="12"/>
    <s v="December"/>
    <n v="2021"/>
  </r>
  <r>
    <x v="0"/>
    <x v="2"/>
    <x v="2"/>
    <x v="3"/>
    <n v="38"/>
    <n v="11999.4"/>
    <n v="19999"/>
    <n v="113994.3"/>
    <n v="759962"/>
    <n v="11999.4"/>
    <n v="303984.8"/>
    <d v="2020-09-01T00:00:00"/>
    <n v="9"/>
    <s v="September"/>
    <n v="2020"/>
  </r>
  <r>
    <x v="0"/>
    <x v="11"/>
    <x v="0"/>
    <x v="3"/>
    <n v="88.600000000000009"/>
    <n v="5579.4"/>
    <n v="9299"/>
    <n v="123583.70999999999"/>
    <n v="823891.4"/>
    <n v="5579.4"/>
    <n v="329556.56"/>
    <d v="2021-06-01T00:00:00"/>
    <n v="6"/>
    <s v="June"/>
    <n v="2021"/>
  </r>
  <r>
    <x v="3"/>
    <x v="9"/>
    <x v="0"/>
    <x v="3"/>
    <n v="241.60000000000002"/>
    <n v="5579.4"/>
    <n v="9299"/>
    <n v="336995.76000000007"/>
    <n v="2246638.4000000004"/>
    <n v="5579.4"/>
    <n v="898655.36000000034"/>
    <d v="2020-09-01T00:00:00"/>
    <n v="9"/>
    <s v="September"/>
    <n v="2020"/>
  </r>
  <r>
    <x v="3"/>
    <x v="1"/>
    <x v="0"/>
    <x v="3"/>
    <n v="215.60000000000002"/>
    <n v="5579.4"/>
    <n v="9299"/>
    <n v="300729.66000000003"/>
    <n v="2004864.4000000001"/>
    <n v="5579.4"/>
    <n v="801945.76"/>
    <d v="2021-10-01T00:00:00"/>
    <n v="10"/>
    <s v="October"/>
    <n v="2021"/>
  </r>
  <r>
    <x v="1"/>
    <x v="12"/>
    <x v="0"/>
    <x v="3"/>
    <n v="268.90000000000003"/>
    <n v="5579.4"/>
    <n v="9299"/>
    <n v="375075.16499999998"/>
    <n v="2500501.1"/>
    <n v="5579.4"/>
    <n v="1000200.44"/>
    <d v="2021-11-01T00:00:00"/>
    <n v="11"/>
    <s v="November"/>
    <n v="2021"/>
  </r>
  <r>
    <x v="1"/>
    <x v="0"/>
    <x v="1"/>
    <x v="3"/>
    <n v="67.7"/>
    <n v="8999.4"/>
    <n v="14999"/>
    <n v="152314.845"/>
    <n v="1015432.3"/>
    <n v="8999.4"/>
    <n v="406172.92000000004"/>
    <d v="2021-03-01T00:00:00"/>
    <n v="3"/>
    <s v="March"/>
    <n v="2021"/>
  </r>
  <r>
    <x v="4"/>
    <x v="1"/>
    <x v="1"/>
    <x v="3"/>
    <n v="177.3"/>
    <n v="8999.4"/>
    <n v="14999"/>
    <n v="398898.40500000003"/>
    <n v="2659322.7000000002"/>
    <n v="8999.4"/>
    <n v="1063729.08"/>
    <d v="2021-04-01T00:00:00"/>
    <n v="4"/>
    <s v="April"/>
    <n v="2021"/>
  </r>
  <r>
    <x v="0"/>
    <x v="2"/>
    <x v="1"/>
    <x v="3"/>
    <n v="242"/>
    <n v="8999.4"/>
    <n v="14999"/>
    <n v="544463.69999999995"/>
    <n v="3629758"/>
    <n v="8999.4"/>
    <n v="1451903.2000000002"/>
    <d v="2021-09-01T00:00:00"/>
    <n v="9"/>
    <s v="September"/>
    <n v="2021"/>
  </r>
  <r>
    <x v="0"/>
    <x v="3"/>
    <x v="1"/>
    <x v="3"/>
    <n v="273.40000000000003"/>
    <n v="8999.4"/>
    <n v="14999"/>
    <n v="615108.99000000011"/>
    <n v="4100726.6000000006"/>
    <n v="8999.4"/>
    <n v="1640290.6400000001"/>
    <d v="2021-10-01T00:00:00"/>
    <n v="10"/>
    <s v="October"/>
    <n v="2021"/>
  </r>
  <r>
    <x v="0"/>
    <x v="15"/>
    <x v="1"/>
    <x v="3"/>
    <n v="171.5"/>
    <n v="8999.4"/>
    <n v="14999"/>
    <n v="385849.27499999997"/>
    <n v="2572328.5"/>
    <n v="8999.4"/>
    <n v="1028931.4000000001"/>
    <d v="2020-10-01T00:00:00"/>
    <n v="10"/>
    <s v="October"/>
    <n v="2020"/>
  </r>
  <r>
    <x v="4"/>
    <x v="5"/>
    <x v="1"/>
    <x v="3"/>
    <n v="118.60000000000001"/>
    <n v="8999.4"/>
    <n v="14999"/>
    <n v="266832.21000000002"/>
    <n v="1778881.4000000001"/>
    <n v="8999.4"/>
    <n v="711552.56"/>
    <d v="2020-12-01T00:00:00"/>
    <n v="12"/>
    <s v="December"/>
    <n v="2020"/>
  </r>
  <r>
    <x v="4"/>
    <x v="6"/>
    <x v="2"/>
    <x v="3"/>
    <n v="349.5"/>
    <n v="11999.4"/>
    <n v="19999"/>
    <n v="1048447.575"/>
    <n v="6989650.5"/>
    <n v="11999.4"/>
    <n v="2795860.2"/>
    <d v="2021-01-01T00:00:00"/>
    <n v="1"/>
    <s v="January"/>
    <n v="2021"/>
  </r>
  <r>
    <x v="0"/>
    <x v="13"/>
    <x v="2"/>
    <x v="3"/>
    <n v="88.600000000000009"/>
    <n v="11999.4"/>
    <n v="19999"/>
    <n v="265786.71000000002"/>
    <n v="1771911.4000000001"/>
    <n v="11999.4"/>
    <n v="708764.56"/>
    <d v="2021-06-01T00:00:00"/>
    <n v="6"/>
    <s v="June"/>
    <n v="2021"/>
  </r>
  <r>
    <x v="3"/>
    <x v="7"/>
    <x v="2"/>
    <x v="3"/>
    <n v="215.60000000000002"/>
    <n v="11999.4"/>
    <n v="19999"/>
    <n v="646767.66"/>
    <n v="4311784.4000000004"/>
    <n v="11999.4"/>
    <n v="1724713.7600000002"/>
    <d v="2021-10-01T00:00:00"/>
    <n v="10"/>
    <s v="October"/>
    <n v="2021"/>
  </r>
  <r>
    <x v="0"/>
    <x v="4"/>
    <x v="2"/>
    <x v="3"/>
    <n v="90.5"/>
    <n v="11999.4"/>
    <n v="19999"/>
    <n v="271486.42499999999"/>
    <n v="1809909.5"/>
    <n v="11999.4"/>
    <n v="723963.8"/>
    <d v="2021-10-01T00:00:00"/>
    <n v="10"/>
    <s v="October"/>
    <n v="2021"/>
  </r>
  <r>
    <x v="0"/>
    <x v="8"/>
    <x v="2"/>
    <x v="3"/>
    <n v="171.5"/>
    <n v="11999.4"/>
    <n v="19999"/>
    <n v="514474.27499999997"/>
    <n v="3429828.5"/>
    <n v="11999.4"/>
    <n v="1371931.4000000001"/>
    <d v="2020-10-01T00:00:00"/>
    <n v="10"/>
    <s v="October"/>
    <n v="2020"/>
  </r>
  <r>
    <x v="0"/>
    <x v="14"/>
    <x v="2"/>
    <x v="3"/>
    <n v="159.4"/>
    <n v="11999.4"/>
    <n v="19999"/>
    <n v="478176.08999999997"/>
    <n v="3187840.6"/>
    <n v="11999.4"/>
    <n v="1275136.24"/>
    <d v="2021-11-01T00:00:00"/>
    <n v="11"/>
    <s v="November"/>
    <n v="2021"/>
  </r>
  <r>
    <x v="4"/>
    <x v="10"/>
    <x v="2"/>
    <x v="3"/>
    <n v="135.9"/>
    <n v="11999.4"/>
    <n v="19999"/>
    <n v="407679.61499999999"/>
    <n v="2717864.1"/>
    <n v="11999.4"/>
    <n v="1087145.6400000001"/>
    <d v="2021-11-01T00:00:00"/>
    <n v="11"/>
    <s v="November"/>
    <n v="2021"/>
  </r>
  <r>
    <x v="4"/>
    <x v="2"/>
    <x v="2"/>
    <x v="3"/>
    <n v="215"/>
    <n v="11999.4"/>
    <n v="19999"/>
    <n v="644967.75"/>
    <n v="4299785"/>
    <n v="11999.4"/>
    <n v="1719914"/>
    <d v="2021-11-01T00:00:00"/>
    <n v="11"/>
    <s v="November"/>
    <n v="2021"/>
  </r>
  <r>
    <x v="0"/>
    <x v="11"/>
    <x v="2"/>
    <x v="3"/>
    <n v="119.7"/>
    <n v="11999.4"/>
    <n v="19999"/>
    <n v="359082.04500000004"/>
    <n v="2393880.3000000003"/>
    <n v="11999.4"/>
    <n v="957552.12000000034"/>
    <d v="2021-11-01T00:00:00"/>
    <n v="11"/>
    <s v="November"/>
    <n v="2021"/>
  </r>
  <r>
    <x v="1"/>
    <x v="9"/>
    <x v="2"/>
    <x v="3"/>
    <n v="38"/>
    <n v="11999.4"/>
    <n v="19999"/>
    <n v="113994.3"/>
    <n v="759962"/>
    <n v="11999.4"/>
    <n v="303984.8"/>
    <d v="2020-12-01T00:00:00"/>
    <n v="12"/>
    <s v="December"/>
    <n v="2020"/>
  </r>
  <r>
    <x v="0"/>
    <x v="1"/>
    <x v="2"/>
    <x v="3"/>
    <n v="123.30000000000001"/>
    <n v="11999.4"/>
    <n v="19999"/>
    <n v="369881.505"/>
    <n v="2465876.7000000002"/>
    <n v="11999.4"/>
    <n v="986350.68000000017"/>
    <d v="2021-12-01T00:00:00"/>
    <n v="12"/>
    <s v="December"/>
    <n v="2021"/>
  </r>
  <r>
    <x v="0"/>
    <x v="12"/>
    <x v="3"/>
    <x v="3"/>
    <n v="139.5"/>
    <n v="19794"/>
    <n v="32990"/>
    <n v="690315.75"/>
    <n v="4602105"/>
    <n v="19794"/>
    <n v="1840842"/>
    <d v="2021-07-01T00:00:00"/>
    <n v="7"/>
    <s v="July"/>
    <n v="2021"/>
  </r>
  <r>
    <x v="0"/>
    <x v="0"/>
    <x v="3"/>
    <x v="3"/>
    <n v="98.600000000000009"/>
    <n v="19794"/>
    <n v="32990"/>
    <n v="487922.10000000003"/>
    <n v="3252814.0000000005"/>
    <n v="19794"/>
    <n v="1301125.6000000003"/>
    <d v="2021-10-01T00:00:00"/>
    <n v="10"/>
    <s v="October"/>
    <n v="2021"/>
  </r>
  <r>
    <x v="0"/>
    <x v="1"/>
    <x v="3"/>
    <x v="3"/>
    <n v="90.5"/>
    <n v="19794"/>
    <n v="32990"/>
    <n v="447839.25"/>
    <n v="2985595"/>
    <n v="19794"/>
    <n v="1194238"/>
    <d v="2021-10-01T00:00:00"/>
    <n v="10"/>
    <s v="October"/>
    <n v="2021"/>
  </r>
  <r>
    <x v="2"/>
    <x v="2"/>
    <x v="4"/>
    <x v="3"/>
    <n v="210.9"/>
    <n v="13938"/>
    <n v="23230"/>
    <n v="734881.04999999993"/>
    <n v="4899207"/>
    <n v="13938"/>
    <n v="1959682.7999999998"/>
    <d v="2021-05-01T00:00:00"/>
    <n v="5"/>
    <s v="May"/>
    <n v="2021"/>
  </r>
  <r>
    <x v="1"/>
    <x v="3"/>
    <x v="4"/>
    <x v="3"/>
    <n v="387.45000000000005"/>
    <n v="13938"/>
    <n v="23230"/>
    <n v="1350069.5250000001"/>
    <n v="9000463.5000000019"/>
    <n v="13938"/>
    <n v="3600185.4000000013"/>
    <d v="2021-07-01T00:00:00"/>
    <n v="7"/>
    <s v="July"/>
    <n v="2021"/>
  </r>
  <r>
    <x v="0"/>
    <x v="15"/>
    <x v="4"/>
    <x v="3"/>
    <n v="62.300000000000004"/>
    <n v="13938"/>
    <n v="23230"/>
    <n v="217084.35"/>
    <n v="1447229"/>
    <n v="13938"/>
    <n v="578891.6"/>
    <d v="2020-09-01T00:00:00"/>
    <n v="9"/>
    <s v="September"/>
    <n v="2020"/>
  </r>
  <r>
    <x v="0"/>
    <x v="5"/>
    <x v="4"/>
    <x v="3"/>
    <n v="98.600000000000009"/>
    <n v="13938"/>
    <n v="23230"/>
    <n v="343571.7"/>
    <n v="2290478"/>
    <n v="13938"/>
    <n v="916191.2"/>
    <d v="2021-10-01T00:00:00"/>
    <n v="10"/>
    <s v="October"/>
    <n v="2021"/>
  </r>
  <r>
    <x v="3"/>
    <x v="6"/>
    <x v="4"/>
    <x v="3"/>
    <n v="238.70000000000002"/>
    <n v="13938"/>
    <n v="23230"/>
    <n v="831750.15"/>
    <n v="5545001"/>
    <n v="13938"/>
    <n v="2218000.4"/>
    <d v="2021-11-01T00:00:00"/>
    <n v="11"/>
    <s v="November"/>
    <n v="2021"/>
  </r>
  <r>
    <x v="0"/>
    <x v="13"/>
    <x v="4"/>
    <x v="3"/>
    <n v="123.30000000000001"/>
    <n v="13938"/>
    <n v="23230"/>
    <n v="429638.85000000003"/>
    <n v="2864259.0000000005"/>
    <n v="13938"/>
    <n v="1145703.6000000003"/>
    <d v="2021-12-01T00:00:00"/>
    <n v="12"/>
    <s v="December"/>
    <n v="2021"/>
  </r>
  <r>
    <x v="0"/>
    <x v="7"/>
    <x v="5"/>
    <x v="3"/>
    <n v="27"/>
    <n v="11999.4"/>
    <n v="19999"/>
    <n v="80995.95"/>
    <n v="539973"/>
    <n v="11999.4"/>
    <n v="215989.2"/>
    <d v="2021-02-01T00:00:00"/>
    <n v="2"/>
    <s v="February"/>
    <n v="2021"/>
  </r>
  <r>
    <x v="0"/>
    <x v="4"/>
    <x v="5"/>
    <x v="3"/>
    <n v="342.15000000000003"/>
    <n v="11999.4"/>
    <n v="19999"/>
    <n v="1026398.6775"/>
    <n v="6842657.8500000006"/>
    <n v="11999.4"/>
    <n v="2737063.14"/>
    <d v="2021-07-01T00:00:00"/>
    <n v="7"/>
    <s v="July"/>
    <n v="2021"/>
  </r>
  <r>
    <x v="0"/>
    <x v="8"/>
    <x v="5"/>
    <x v="3"/>
    <n v="273.40000000000003"/>
    <n v="11999.4"/>
    <n v="19999"/>
    <n v="820158.99000000011"/>
    <n v="5467726.6000000006"/>
    <n v="11999.4"/>
    <n v="2187090.64"/>
    <d v="2021-10-01T00:00:00"/>
    <n v="10"/>
    <s v="October"/>
    <n v="2021"/>
  </r>
  <r>
    <x v="1"/>
    <x v="14"/>
    <x v="5"/>
    <x v="3"/>
    <n v="254.8"/>
    <n v="11999.4"/>
    <n v="19999"/>
    <n v="764361.78"/>
    <n v="5095745.2"/>
    <n v="11999.4"/>
    <n v="2038298.08"/>
    <d v="2020-11-01T00:00:00"/>
    <n v="11"/>
    <s v="November"/>
    <n v="2020"/>
  </r>
  <r>
    <x v="0"/>
    <x v="10"/>
    <x v="0"/>
    <x v="3"/>
    <n v="252.15"/>
    <n v="5579.4"/>
    <n v="9299"/>
    <n v="351711.42749999999"/>
    <n v="2344742.85"/>
    <n v="5579.4"/>
    <n v="937897.14000000013"/>
    <d v="2021-01-01T00:00:00"/>
    <n v="1"/>
    <s v="January"/>
    <n v="2021"/>
  </r>
  <r>
    <x v="2"/>
    <x v="2"/>
    <x v="1"/>
    <x v="3"/>
    <n v="266.10000000000002"/>
    <n v="8999.4"/>
    <n v="14999"/>
    <n v="598685.08500000008"/>
    <n v="3991233.9000000004"/>
    <n v="8999.4"/>
    <n v="1596493.56"/>
    <d v="2021-05-01T00:00:00"/>
    <n v="5"/>
    <s v="May"/>
    <n v="2021"/>
  </r>
  <r>
    <x v="0"/>
    <x v="11"/>
    <x v="2"/>
    <x v="3"/>
    <n v="153.1"/>
    <n v="11999.4"/>
    <n v="19999"/>
    <n v="459277.03499999997"/>
    <n v="3061846.9"/>
    <n v="11999.4"/>
    <n v="1224738.76"/>
    <d v="2021-12-01T00:00:00"/>
    <n v="12"/>
    <s v="December"/>
    <n v="2021"/>
  </r>
  <r>
    <x v="0"/>
    <x v="9"/>
    <x v="4"/>
    <x v="3"/>
    <n v="149.1"/>
    <n v="13938"/>
    <n v="23230"/>
    <n v="519538.94999999995"/>
    <n v="3463593"/>
    <n v="13938"/>
    <n v="1385437.2000000002"/>
    <d v="2021-03-01T00:00:00"/>
    <n v="3"/>
    <s v="March"/>
    <n v="2021"/>
  </r>
  <r>
    <x v="0"/>
    <x v="1"/>
    <x v="4"/>
    <x v="3"/>
    <n v="153.1"/>
    <n v="13938"/>
    <n v="23230"/>
    <n v="533476.94999999995"/>
    <n v="3556513"/>
    <n v="13938"/>
    <n v="1422605.2000000002"/>
    <d v="2021-12-01T00:00:00"/>
    <n v="12"/>
    <s v="December"/>
    <n v="2021"/>
  </r>
  <r>
    <x v="2"/>
    <x v="12"/>
    <x v="5"/>
    <x v="3"/>
    <n v="276.10000000000002"/>
    <n v="11999.4"/>
    <n v="19999"/>
    <n v="828258.58500000008"/>
    <n v="5521723.9000000004"/>
    <n v="11999.4"/>
    <n v="2208689.56"/>
    <d v="2020-09-01T00:00:00"/>
    <n v="9"/>
    <s v="September"/>
    <n v="2020"/>
  </r>
  <r>
    <x v="1"/>
    <x v="0"/>
    <x v="0"/>
    <x v="3"/>
    <n v="256.7"/>
    <n v="5579.4"/>
    <n v="9299"/>
    <n v="358057.99499999994"/>
    <n v="2387053.2999999998"/>
    <n v="5579.4"/>
    <n v="954821.32000000007"/>
    <d v="2021-06-01T00:00:00"/>
    <n v="6"/>
    <s v="June"/>
    <n v="2021"/>
  </r>
  <r>
    <x v="1"/>
    <x v="1"/>
    <x v="4"/>
    <x v="3"/>
    <n v="256.7"/>
    <n v="13938"/>
    <n v="23230"/>
    <n v="894471.15"/>
    <n v="5963141"/>
    <n v="13938"/>
    <n v="2385256.4000000004"/>
    <d v="2021-06-01T00:00:00"/>
    <n v="6"/>
    <s v="June"/>
    <n v="2021"/>
  </r>
  <r>
    <x v="0"/>
    <x v="16"/>
    <x v="0"/>
    <x v="3"/>
    <n v="92.300000000000011"/>
    <n v="5579.4"/>
    <n v="9299"/>
    <n v="128744.655"/>
    <n v="858297.70000000007"/>
    <n v="5579.4"/>
    <n v="343319.08"/>
    <d v="2021-03-01T00:00:00"/>
    <n v="3"/>
    <s v="March"/>
    <n v="2021"/>
  </r>
  <r>
    <x v="0"/>
    <x v="3"/>
    <x v="0"/>
    <x v="3"/>
    <n v="179"/>
    <n v="5579.4"/>
    <n v="9299"/>
    <n v="249678.15"/>
    <n v="1664521"/>
    <n v="5579.4"/>
    <n v="665808.4"/>
    <d v="2021-03-01T00:00:00"/>
    <n v="3"/>
    <s v="March"/>
    <n v="2021"/>
  </r>
  <r>
    <x v="0"/>
    <x v="15"/>
    <x v="0"/>
    <x v="3"/>
    <n v="44.2"/>
    <n v="5579.4"/>
    <n v="9299"/>
    <n v="61652.37"/>
    <n v="411015.80000000005"/>
    <n v="5579.4"/>
    <n v="164406.32000000004"/>
    <d v="2020-09-01T00:00:00"/>
    <n v="9"/>
    <s v="September"/>
    <n v="2020"/>
  </r>
  <r>
    <x v="0"/>
    <x v="5"/>
    <x v="1"/>
    <x v="3"/>
    <n v="98.25"/>
    <n v="8999.4"/>
    <n v="14999"/>
    <n v="221047.76249999998"/>
    <n v="1473651.75"/>
    <n v="8999.4"/>
    <n v="589460.70000000007"/>
    <d v="2021-01-01T00:00:00"/>
    <n v="1"/>
    <s v="January"/>
    <n v="2021"/>
  </r>
  <r>
    <x v="0"/>
    <x v="6"/>
    <x v="1"/>
    <x v="3"/>
    <n v="129.80000000000001"/>
    <n v="8999.4"/>
    <n v="14999"/>
    <n v="292030.53000000003"/>
    <n v="1946870.2000000002"/>
    <n v="8999.4"/>
    <n v="778748.08000000007"/>
    <d v="2021-02-01T00:00:00"/>
    <n v="2"/>
    <s v="February"/>
    <n v="2021"/>
  </r>
  <r>
    <x v="2"/>
    <x v="13"/>
    <x v="1"/>
    <x v="3"/>
    <n v="60.400000000000006"/>
    <n v="8999.4"/>
    <n v="14999"/>
    <n v="135890.94"/>
    <n v="905939.60000000009"/>
    <n v="8999.4"/>
    <n v="362375.84000000008"/>
    <d v="2021-06-01T00:00:00"/>
    <n v="6"/>
    <s v="June"/>
    <n v="2021"/>
  </r>
  <r>
    <x v="0"/>
    <x v="7"/>
    <x v="1"/>
    <x v="3"/>
    <n v="225.5"/>
    <n v="8999.4"/>
    <n v="14999"/>
    <n v="507341.17499999999"/>
    <n v="3382274.5"/>
    <n v="8999.4"/>
    <n v="1352909.8"/>
    <d v="2021-07-01T00:00:00"/>
    <n v="7"/>
    <s v="July"/>
    <n v="2021"/>
  </r>
  <r>
    <x v="0"/>
    <x v="4"/>
    <x v="1"/>
    <x v="3"/>
    <n v="124.9"/>
    <n v="8999.4"/>
    <n v="14999"/>
    <n v="281006.26500000001"/>
    <n v="1873375.1"/>
    <n v="8999.4"/>
    <n v="749350.04"/>
    <d v="2021-10-01T00:00:00"/>
    <n v="10"/>
    <s v="October"/>
    <n v="2021"/>
  </r>
  <r>
    <x v="0"/>
    <x v="8"/>
    <x v="2"/>
    <x v="3"/>
    <n v="143.85"/>
    <n v="11999.4"/>
    <n v="19999"/>
    <n v="431528.42249999999"/>
    <n v="2876856.15"/>
    <n v="11999.4"/>
    <n v="1150742.46"/>
    <d v="2021-01-01T00:00:00"/>
    <n v="1"/>
    <s v="January"/>
    <n v="2021"/>
  </r>
  <r>
    <x v="4"/>
    <x v="14"/>
    <x v="2"/>
    <x v="3"/>
    <n v="80.7"/>
    <n v="11999.4"/>
    <n v="19999"/>
    <n v="242087.89499999999"/>
    <n v="1613919.3"/>
    <n v="11999.4"/>
    <n v="645567.72000000009"/>
    <d v="2021-01-01T00:00:00"/>
    <n v="1"/>
    <s v="January"/>
    <n v="2021"/>
  </r>
  <r>
    <x v="0"/>
    <x v="10"/>
    <x v="2"/>
    <x v="3"/>
    <n v="264.10000000000002"/>
    <n v="11999.4"/>
    <n v="19999"/>
    <n v="792260.38500000001"/>
    <n v="5281735.9000000004"/>
    <n v="11999.4"/>
    <n v="2112694.3600000003"/>
    <d v="2021-02-01T00:00:00"/>
    <n v="2"/>
    <s v="February"/>
    <n v="2021"/>
  </r>
  <r>
    <x v="0"/>
    <x v="2"/>
    <x v="2"/>
    <x v="3"/>
    <n v="270.8"/>
    <n v="11999.4"/>
    <n v="19999"/>
    <n v="812359.38"/>
    <n v="5415729.2000000002"/>
    <n v="11999.4"/>
    <n v="2166291.6800000002"/>
    <d v="2021-02-01T00:00:00"/>
    <n v="2"/>
    <s v="February"/>
    <n v="2021"/>
  </r>
  <r>
    <x v="0"/>
    <x v="11"/>
    <x v="2"/>
    <x v="3"/>
    <n v="263.2"/>
    <n v="11999.4"/>
    <n v="19999"/>
    <n v="789560.5199999999"/>
    <n v="5263736.8"/>
    <n v="11999.4"/>
    <n v="2105494.7200000002"/>
    <d v="2021-06-01T00:00:00"/>
    <n v="6"/>
    <s v="June"/>
    <n v="2021"/>
  </r>
  <r>
    <x v="3"/>
    <x v="9"/>
    <x v="2"/>
    <x v="3"/>
    <n v="158.30000000000001"/>
    <n v="11999.4"/>
    <n v="19999"/>
    <n v="474876.255"/>
    <n v="3165841.7"/>
    <n v="11999.4"/>
    <n v="1266336.6800000002"/>
    <d v="2021-06-01T00:00:00"/>
    <n v="6"/>
    <s v="June"/>
    <n v="2021"/>
  </r>
  <r>
    <x v="2"/>
    <x v="1"/>
    <x v="2"/>
    <x v="3"/>
    <n v="57.1"/>
    <n v="11999.4"/>
    <n v="19999"/>
    <n v="171291.43500000003"/>
    <n v="1141942.9000000001"/>
    <n v="11999.4"/>
    <n v="456777.16000000015"/>
    <d v="2021-07-01T00:00:00"/>
    <n v="7"/>
    <s v="July"/>
    <n v="2021"/>
  </r>
  <r>
    <x v="0"/>
    <x v="12"/>
    <x v="2"/>
    <x v="3"/>
    <n v="269.60000000000002"/>
    <n v="11999.4"/>
    <n v="19999"/>
    <n v="808759.56"/>
    <n v="5391730.4000000004"/>
    <n v="11999.4"/>
    <n v="2156692.16"/>
    <d v="2021-08-01T00:00:00"/>
    <n v="8"/>
    <s v="August"/>
    <n v="2021"/>
  </r>
  <r>
    <x v="1"/>
    <x v="0"/>
    <x v="2"/>
    <x v="3"/>
    <n v="156.5"/>
    <n v="11999.4"/>
    <n v="19999"/>
    <n v="469476.52499999997"/>
    <n v="3129843.5"/>
    <n v="11999.4"/>
    <n v="1251937.4000000001"/>
    <d v="2021-10-01T00:00:00"/>
    <n v="10"/>
    <s v="October"/>
    <n v="2021"/>
  </r>
  <r>
    <x v="0"/>
    <x v="1"/>
    <x v="2"/>
    <x v="3"/>
    <n v="124.9"/>
    <n v="11999.4"/>
    <n v="19999"/>
    <n v="374681.26500000001"/>
    <n v="2497875.1"/>
    <n v="11999.4"/>
    <n v="999150.04"/>
    <d v="2021-10-01T00:00:00"/>
    <n v="10"/>
    <s v="October"/>
    <n v="2021"/>
  </r>
  <r>
    <x v="0"/>
    <x v="16"/>
    <x v="2"/>
    <x v="3"/>
    <n v="35.700000000000003"/>
    <n v="11999.4"/>
    <n v="19999"/>
    <n v="107094.645"/>
    <n v="713964.3"/>
    <n v="11999.4"/>
    <n v="285585.72000000003"/>
    <d v="2021-11-01T00:00:00"/>
    <n v="11"/>
    <s v="November"/>
    <n v="2021"/>
  </r>
  <r>
    <x v="2"/>
    <x v="3"/>
    <x v="2"/>
    <x v="3"/>
    <n v="101.30000000000001"/>
    <n v="11999.4"/>
    <n v="19999"/>
    <n v="303884.80499999999"/>
    <n v="2025898.7000000002"/>
    <n v="11999.4"/>
    <n v="810359.48"/>
    <d v="2021-12-01T00:00:00"/>
    <n v="12"/>
    <s v="December"/>
    <n v="2021"/>
  </r>
  <r>
    <x v="1"/>
    <x v="15"/>
    <x v="3"/>
    <x v="3"/>
    <n v="399.75"/>
    <n v="19794"/>
    <n v="32990"/>
    <n v="1978162.875"/>
    <n v="13187752.5"/>
    <n v="19794"/>
    <n v="5275101"/>
    <d v="2021-01-01T00:00:00"/>
    <n v="1"/>
    <s v="January"/>
    <n v="2021"/>
  </r>
  <r>
    <x v="0"/>
    <x v="5"/>
    <x v="3"/>
    <x v="3"/>
    <n v="263.2"/>
    <n v="19794"/>
    <n v="32990"/>
    <n v="1302445.2"/>
    <n v="8682968"/>
    <n v="19794"/>
    <n v="3473187.2"/>
    <d v="2021-06-01T00:00:00"/>
    <n v="6"/>
    <s v="June"/>
    <n v="2021"/>
  </r>
  <r>
    <x v="0"/>
    <x v="6"/>
    <x v="3"/>
    <x v="3"/>
    <n v="119"/>
    <n v="19794"/>
    <n v="32990"/>
    <n v="588871.5"/>
    <n v="3925810"/>
    <n v="19794"/>
    <n v="1570324"/>
    <d v="2021-06-01T00:00:00"/>
    <n v="6"/>
    <s v="June"/>
    <n v="2021"/>
  </r>
  <r>
    <x v="2"/>
    <x v="13"/>
    <x v="3"/>
    <x v="3"/>
    <n v="60.400000000000006"/>
    <n v="19794"/>
    <n v="32990"/>
    <n v="298889.40000000002"/>
    <n v="1992596.0000000002"/>
    <n v="19794"/>
    <n v="797038.40000000014"/>
    <d v="2021-06-01T00:00:00"/>
    <n v="6"/>
    <s v="June"/>
    <n v="2021"/>
  </r>
  <r>
    <x v="1"/>
    <x v="7"/>
    <x v="3"/>
    <x v="3"/>
    <n v="66"/>
    <n v="19794"/>
    <n v="32990"/>
    <n v="326601"/>
    <n v="2177340"/>
    <n v="19794"/>
    <n v="870936"/>
    <d v="2020-09-01T00:00:00"/>
    <n v="9"/>
    <s v="September"/>
    <n v="2020"/>
  </r>
  <r>
    <x v="2"/>
    <x v="4"/>
    <x v="3"/>
    <x v="3"/>
    <n v="41"/>
    <n v="19794"/>
    <n v="32990"/>
    <n v="202888.5"/>
    <n v="1352590"/>
    <n v="19794"/>
    <n v="541036"/>
    <d v="2021-10-01T00:00:00"/>
    <n v="10"/>
    <s v="October"/>
    <n v="2021"/>
  </r>
  <r>
    <x v="4"/>
    <x v="8"/>
    <x v="3"/>
    <x v="3"/>
    <n v="260.5"/>
    <n v="19794"/>
    <n v="32990"/>
    <n v="1289084.25"/>
    <n v="8593895"/>
    <n v="19794"/>
    <n v="3437558"/>
    <d v="2020-11-01T00:00:00"/>
    <n v="11"/>
    <s v="November"/>
    <n v="2020"/>
  </r>
  <r>
    <x v="2"/>
    <x v="14"/>
    <x v="3"/>
    <x v="3"/>
    <n v="101.30000000000001"/>
    <n v="19794"/>
    <n v="32990"/>
    <n v="501283.05000000005"/>
    <n v="3341887.0000000005"/>
    <n v="19794"/>
    <n v="1336754.8000000003"/>
    <d v="2021-12-01T00:00:00"/>
    <n v="12"/>
    <s v="December"/>
    <n v="2021"/>
  </r>
  <r>
    <x v="3"/>
    <x v="10"/>
    <x v="4"/>
    <x v="3"/>
    <n v="158.30000000000001"/>
    <n v="13938"/>
    <n v="23230"/>
    <n v="551596.35000000009"/>
    <n v="3677309.0000000005"/>
    <n v="13938"/>
    <n v="1470923.6"/>
    <d v="2021-06-01T00:00:00"/>
    <n v="6"/>
    <s v="June"/>
    <n v="2021"/>
  </r>
  <r>
    <x v="1"/>
    <x v="2"/>
    <x v="4"/>
    <x v="3"/>
    <n v="156.5"/>
    <n v="13938"/>
    <n v="23230"/>
    <n v="545324.25"/>
    <n v="3635495"/>
    <n v="13938"/>
    <n v="1454198"/>
    <d v="2021-10-01T00:00:00"/>
    <n v="10"/>
    <s v="October"/>
    <n v="2021"/>
  </r>
  <r>
    <x v="3"/>
    <x v="11"/>
    <x v="5"/>
    <x v="3"/>
    <n v="165.9"/>
    <n v="11999.4"/>
    <n v="19999"/>
    <n v="497675.11499999999"/>
    <n v="3317834.1"/>
    <n v="11999.4"/>
    <n v="1327133.6400000001"/>
    <d v="2021-01-01T00:00:00"/>
    <n v="1"/>
    <s v="January"/>
    <n v="2021"/>
  </r>
  <r>
    <x v="0"/>
    <x v="9"/>
    <x v="5"/>
    <x v="3"/>
    <n v="119"/>
    <n v="11999.4"/>
    <n v="19999"/>
    <n v="356982.14999999997"/>
    <n v="2379881"/>
    <n v="11999.4"/>
    <n v="951952.40000000014"/>
    <d v="2021-06-01T00:00:00"/>
    <n v="6"/>
    <s v="June"/>
    <n v="2021"/>
  </r>
  <r>
    <x v="2"/>
    <x v="1"/>
    <x v="5"/>
    <x v="3"/>
    <n v="41"/>
    <n v="11999.4"/>
    <n v="19999"/>
    <n v="122993.84999999999"/>
    <n v="819959"/>
    <n v="11999.4"/>
    <n v="327983.60000000003"/>
    <d v="2021-10-01T00:00:00"/>
    <n v="10"/>
    <s v="October"/>
    <n v="2021"/>
  </r>
  <r>
    <x v="2"/>
    <x v="12"/>
    <x v="5"/>
    <x v="3"/>
    <n v="177"/>
    <n v="11999.4"/>
    <n v="19999"/>
    <n v="530973.44999999995"/>
    <n v="3539823"/>
    <n v="11999.4"/>
    <n v="1415929.2000000002"/>
    <d v="2020-12-01T00:00:00"/>
    <n v="12"/>
    <s v="December"/>
    <n v="2020"/>
  </r>
  <r>
    <x v="0"/>
    <x v="0"/>
    <x v="0"/>
    <x v="3"/>
    <n v="257.90000000000003"/>
    <n v="5579.4"/>
    <n v="9299"/>
    <n v="359731.815"/>
    <n v="2398212.1"/>
    <n v="5579.4"/>
    <n v="959284.84000000008"/>
    <d v="2021-04-01T00:00:00"/>
    <n v="4"/>
    <s v="April"/>
    <n v="2021"/>
  </r>
  <r>
    <x v="0"/>
    <x v="1"/>
    <x v="0"/>
    <x v="3"/>
    <n v="174.3"/>
    <n v="5579.4"/>
    <n v="9299"/>
    <n v="243122.35500000001"/>
    <n v="1620815.7000000002"/>
    <n v="5579.4"/>
    <n v="648326.28000000014"/>
    <d v="2021-05-01T00:00:00"/>
    <n v="5"/>
    <s v="May"/>
    <n v="2021"/>
  </r>
  <r>
    <x v="0"/>
    <x v="16"/>
    <x v="0"/>
    <x v="3"/>
    <n v="299.60000000000002"/>
    <n v="5579.4"/>
    <n v="9299"/>
    <n v="417897.06000000006"/>
    <n v="2785980.4000000004"/>
    <n v="5579.4"/>
    <n v="1114392.1600000004"/>
    <d v="2020-10-01T00:00:00"/>
    <n v="10"/>
    <s v="October"/>
    <n v="2020"/>
  </r>
  <r>
    <x v="0"/>
    <x v="3"/>
    <x v="0"/>
    <x v="3"/>
    <n v="28"/>
    <n v="5579.4"/>
    <n v="9299"/>
    <n v="39055.799999999996"/>
    <n v="260372"/>
    <n v="5579.4"/>
    <n v="104148.80000000002"/>
    <d v="2021-12-01T00:00:00"/>
    <n v="12"/>
    <s v="December"/>
    <n v="2021"/>
  </r>
  <r>
    <x v="0"/>
    <x v="15"/>
    <x v="1"/>
    <x v="3"/>
    <n v="29.3"/>
    <n v="8999.4"/>
    <n v="14999"/>
    <n v="65920.604999999996"/>
    <n v="439470.7"/>
    <n v="8999.4"/>
    <n v="175788.28000000003"/>
    <d v="2021-02-01T00:00:00"/>
    <n v="2"/>
    <s v="February"/>
    <n v="2021"/>
  </r>
  <r>
    <x v="0"/>
    <x v="5"/>
    <x v="1"/>
    <x v="3"/>
    <n v="299.60000000000002"/>
    <n v="8999.4"/>
    <n v="14999"/>
    <n v="674055.06"/>
    <n v="4493700.4000000004"/>
    <n v="8999.4"/>
    <n v="1797480.1600000001"/>
    <d v="2020-10-01T00:00:00"/>
    <n v="10"/>
    <s v="October"/>
    <n v="2020"/>
  </r>
  <r>
    <x v="1"/>
    <x v="6"/>
    <x v="2"/>
    <x v="3"/>
    <n v="27.8"/>
    <n v="11999.4"/>
    <n v="19999"/>
    <n v="83395.83"/>
    <n v="555972.20000000007"/>
    <n v="11999.4"/>
    <n v="222388.88000000006"/>
    <d v="2021-02-01T00:00:00"/>
    <n v="2"/>
    <s v="February"/>
    <n v="2021"/>
  </r>
  <r>
    <x v="0"/>
    <x v="13"/>
    <x v="2"/>
    <x v="3"/>
    <n v="242.8"/>
    <n v="11999.4"/>
    <n v="19999"/>
    <n v="728363.58"/>
    <n v="4855757.2"/>
    <n v="11999.4"/>
    <n v="1942302.8800000004"/>
    <d v="2021-03-01T00:00:00"/>
    <n v="3"/>
    <s v="March"/>
    <n v="2021"/>
  </r>
  <r>
    <x v="1"/>
    <x v="7"/>
    <x v="2"/>
    <x v="3"/>
    <n v="176.70000000000002"/>
    <n v="11999.4"/>
    <n v="19999"/>
    <n v="530073.495"/>
    <n v="3533823.3000000003"/>
    <n v="11999.4"/>
    <n v="1413529.3200000003"/>
    <d v="2021-09-01T00:00:00"/>
    <n v="9"/>
    <s v="September"/>
    <n v="2021"/>
  </r>
  <r>
    <x v="2"/>
    <x v="4"/>
    <x v="2"/>
    <x v="3"/>
    <n v="139.30000000000001"/>
    <n v="11999.4"/>
    <n v="19999"/>
    <n v="417879.10500000004"/>
    <n v="2785860.7"/>
    <n v="11999.4"/>
    <n v="1114344.28"/>
    <d v="2021-10-01T00:00:00"/>
    <n v="10"/>
    <s v="October"/>
    <n v="2021"/>
  </r>
  <r>
    <x v="0"/>
    <x v="8"/>
    <x v="4"/>
    <x v="3"/>
    <n v="28"/>
    <n v="13938"/>
    <n v="23230"/>
    <n v="97566"/>
    <n v="650440"/>
    <n v="13938"/>
    <n v="260176"/>
    <d v="2021-12-01T00:00:00"/>
    <n v="12"/>
    <s v="December"/>
    <n v="2021"/>
  </r>
  <r>
    <x v="2"/>
    <x v="14"/>
    <x v="5"/>
    <x v="3"/>
    <n v="139.30000000000001"/>
    <n v="11999.4"/>
    <n v="19999"/>
    <n v="417879.10500000004"/>
    <n v="2785860.7"/>
    <n v="11999.4"/>
    <n v="1114344.28"/>
    <d v="2021-10-01T00:00:00"/>
    <n v="10"/>
    <s v="October"/>
    <n v="2021"/>
  </r>
  <r>
    <x v="2"/>
    <x v="10"/>
    <x v="5"/>
    <x v="3"/>
    <n v="201.5"/>
    <n v="11999.4"/>
    <n v="19999"/>
    <n v="604469.77500000002"/>
    <n v="4029798.5"/>
    <n v="11999.4"/>
    <n v="1611919.4"/>
    <d v="2020-12-01T00:00:00"/>
    <n v="12"/>
    <s v="December"/>
    <n v="2020"/>
  </r>
  <r>
    <x v="4"/>
    <x v="2"/>
    <x v="0"/>
    <x v="3"/>
    <n v="80.100000000000009"/>
    <n v="5579.4"/>
    <n v="9299"/>
    <n v="111727.485"/>
    <n v="744849.9"/>
    <n v="5579.4"/>
    <n v="297939.96000000002"/>
    <d v="2021-07-01T00:00:00"/>
    <n v="7"/>
    <s v="July"/>
    <n v="2021"/>
  </r>
  <r>
    <x v="3"/>
    <x v="11"/>
    <x v="0"/>
    <x v="3"/>
    <n v="102.30000000000001"/>
    <n v="5579.4"/>
    <n v="9299"/>
    <n v="142693.155"/>
    <n v="951287.70000000007"/>
    <n v="5579.4"/>
    <n v="380515.08000000007"/>
    <d v="2020-09-01T00:00:00"/>
    <n v="9"/>
    <s v="September"/>
    <n v="2020"/>
  </r>
  <r>
    <x v="4"/>
    <x v="9"/>
    <x v="0"/>
    <x v="3"/>
    <n v="149.6"/>
    <n v="5579.4"/>
    <n v="9299"/>
    <n v="208669.55999999997"/>
    <n v="1391130.4"/>
    <n v="5579.4"/>
    <n v="556452.16"/>
    <d v="2021-10-01T00:00:00"/>
    <n v="10"/>
    <s v="October"/>
    <n v="2021"/>
  </r>
  <r>
    <x v="4"/>
    <x v="1"/>
    <x v="0"/>
    <x v="3"/>
    <n v="101"/>
    <n v="5579.4"/>
    <n v="9299"/>
    <n v="140879.85"/>
    <n v="939199"/>
    <n v="5579.4"/>
    <n v="375679.60000000009"/>
    <d v="2021-10-01T00:00:00"/>
    <n v="10"/>
    <s v="October"/>
    <n v="2021"/>
  </r>
  <r>
    <x v="1"/>
    <x v="12"/>
    <x v="0"/>
    <x v="3"/>
    <n v="151.30000000000001"/>
    <n v="5579.4"/>
    <n v="9299"/>
    <n v="211040.80500000002"/>
    <n v="1406938.7000000002"/>
    <n v="5579.4"/>
    <n v="562775.48000000021"/>
    <d v="2021-11-01T00:00:00"/>
    <n v="11"/>
    <s v="November"/>
    <n v="2021"/>
  </r>
  <r>
    <x v="1"/>
    <x v="0"/>
    <x v="0"/>
    <x v="3"/>
    <n v="230"/>
    <n v="5579.4"/>
    <n v="9299"/>
    <n v="320815.5"/>
    <n v="2138770"/>
    <n v="5579.4"/>
    <n v="855508"/>
    <d v="2021-12-01T00:00:00"/>
    <n v="12"/>
    <s v="December"/>
    <n v="2021"/>
  </r>
  <r>
    <x v="3"/>
    <x v="1"/>
    <x v="0"/>
    <x v="3"/>
    <n v="282.10000000000002"/>
    <n v="5579.4"/>
    <n v="9299"/>
    <n v="393487.18500000006"/>
    <n v="2623247.9000000004"/>
    <n v="5579.4"/>
    <n v="1049299.1600000004"/>
    <d v="2020-12-01T00:00:00"/>
    <n v="12"/>
    <s v="December"/>
    <n v="2020"/>
  </r>
  <r>
    <x v="0"/>
    <x v="16"/>
    <x v="1"/>
    <x v="3"/>
    <n v="222.75"/>
    <n v="8999.4"/>
    <n v="14999"/>
    <n v="501154.08749999997"/>
    <n v="3341027.25"/>
    <n v="8999.4"/>
    <n v="1336410.9000000001"/>
    <d v="2021-01-01T00:00:00"/>
    <n v="1"/>
    <s v="January"/>
    <n v="2021"/>
  </r>
  <r>
    <x v="0"/>
    <x v="3"/>
    <x v="1"/>
    <x v="3"/>
    <n v="119.9"/>
    <n v="8999.4"/>
    <n v="14999"/>
    <n v="269757.01500000001"/>
    <n v="1798380.1"/>
    <n v="8999.4"/>
    <n v="719352.04"/>
    <d v="2021-04-01T00:00:00"/>
    <n v="4"/>
    <s v="April"/>
    <n v="2021"/>
  </r>
  <r>
    <x v="0"/>
    <x v="15"/>
    <x v="1"/>
    <x v="3"/>
    <n v="20"/>
    <n v="8999.4"/>
    <n v="14999"/>
    <n v="44997"/>
    <n v="299980"/>
    <n v="8999.4"/>
    <n v="119992"/>
    <d v="2021-05-01T00:00:00"/>
    <n v="5"/>
    <s v="May"/>
    <n v="2021"/>
  </r>
  <r>
    <x v="0"/>
    <x v="5"/>
    <x v="1"/>
    <x v="3"/>
    <n v="38.800000000000004"/>
    <n v="8999.4"/>
    <n v="14999"/>
    <n v="87294.180000000008"/>
    <n v="581961.20000000007"/>
    <n v="8999.4"/>
    <n v="232784.48000000004"/>
    <d v="2021-09-01T00:00:00"/>
    <n v="9"/>
    <s v="September"/>
    <n v="2021"/>
  </r>
  <r>
    <x v="0"/>
    <x v="6"/>
    <x v="1"/>
    <x v="3"/>
    <n v="172.70000000000002"/>
    <n v="8999.4"/>
    <n v="14999"/>
    <n v="388549.09500000003"/>
    <n v="2590327.3000000003"/>
    <n v="8999.4"/>
    <n v="1036130.9200000002"/>
    <d v="2020-10-01T00:00:00"/>
    <n v="10"/>
    <s v="October"/>
    <n v="2020"/>
  </r>
  <r>
    <x v="1"/>
    <x v="13"/>
    <x v="1"/>
    <x v="3"/>
    <n v="230"/>
    <n v="8999.4"/>
    <n v="14999"/>
    <n v="517465.5"/>
    <n v="3449770"/>
    <n v="8999.4"/>
    <n v="1379908"/>
    <d v="2021-12-01T00:00:00"/>
    <n v="12"/>
    <s v="December"/>
    <n v="2021"/>
  </r>
  <r>
    <x v="0"/>
    <x v="7"/>
    <x v="2"/>
    <x v="3"/>
    <n v="26"/>
    <n v="11999.4"/>
    <n v="19999"/>
    <n v="77996.099999999991"/>
    <n v="519974"/>
    <n v="11999.4"/>
    <n v="207989.60000000003"/>
    <d v="2021-02-01T00:00:00"/>
    <n v="2"/>
    <s v="February"/>
    <n v="2021"/>
  </r>
  <r>
    <x v="1"/>
    <x v="4"/>
    <x v="2"/>
    <x v="3"/>
    <n v="247"/>
    <n v="11999.4"/>
    <n v="19999"/>
    <n v="740962.95"/>
    <n v="4939753"/>
    <n v="11999.4"/>
    <n v="1975901.2000000002"/>
    <d v="2020-09-01T00:00:00"/>
    <n v="9"/>
    <s v="September"/>
    <n v="2020"/>
  </r>
  <r>
    <x v="1"/>
    <x v="8"/>
    <x v="2"/>
    <x v="3"/>
    <n v="174.3"/>
    <n v="11999.4"/>
    <n v="19999"/>
    <n v="522873.85499999998"/>
    <n v="3485825.7"/>
    <n v="11999.4"/>
    <n v="1394330.28"/>
    <d v="2020-10-01T00:00:00"/>
    <n v="10"/>
    <s v="October"/>
    <n v="2020"/>
  </r>
  <r>
    <x v="2"/>
    <x v="14"/>
    <x v="2"/>
    <x v="3"/>
    <n v="291.40000000000003"/>
    <n v="11999.4"/>
    <n v="19999"/>
    <n v="874156.29"/>
    <n v="5827708.6000000006"/>
    <n v="11999.4"/>
    <n v="2331083.4400000004"/>
    <d v="2021-10-01T00:00:00"/>
    <n v="10"/>
    <s v="October"/>
    <n v="2021"/>
  </r>
  <r>
    <x v="0"/>
    <x v="10"/>
    <x v="2"/>
    <x v="3"/>
    <n v="173.10000000000002"/>
    <n v="11999.4"/>
    <n v="19999"/>
    <n v="519274.03500000003"/>
    <n v="3461826.9000000004"/>
    <n v="11999.4"/>
    <n v="1384730.7600000002"/>
    <d v="2021-10-01T00:00:00"/>
    <n v="10"/>
    <s v="October"/>
    <n v="2021"/>
  </r>
  <r>
    <x v="0"/>
    <x v="2"/>
    <x v="2"/>
    <x v="3"/>
    <n v="70"/>
    <n v="11999.4"/>
    <n v="19999"/>
    <n v="209989.5"/>
    <n v="1399930"/>
    <n v="11999.4"/>
    <n v="559972"/>
    <d v="2021-11-01T00:00:00"/>
    <n v="11"/>
    <s v="November"/>
    <n v="2021"/>
  </r>
  <r>
    <x v="2"/>
    <x v="11"/>
    <x v="2"/>
    <x v="3"/>
    <n v="222.20000000000002"/>
    <n v="11999.4"/>
    <n v="19999"/>
    <n v="666566.67000000004"/>
    <n v="4443777.8000000007"/>
    <n v="11999.4"/>
    <n v="1777511.1200000006"/>
    <d v="2020-11-01T00:00:00"/>
    <n v="11"/>
    <s v="November"/>
    <n v="2020"/>
  </r>
  <r>
    <x v="0"/>
    <x v="9"/>
    <x v="2"/>
    <x v="3"/>
    <n v="117.7"/>
    <n v="11999.4"/>
    <n v="19999"/>
    <n v="353082.34500000003"/>
    <n v="2353882.3000000003"/>
    <n v="11999.4"/>
    <n v="941552.92000000039"/>
    <d v="2021-11-01T00:00:00"/>
    <n v="11"/>
    <s v="November"/>
    <n v="2021"/>
  </r>
  <r>
    <x v="0"/>
    <x v="1"/>
    <x v="2"/>
    <x v="3"/>
    <n v="192.20000000000002"/>
    <n v="11999.4"/>
    <n v="19999"/>
    <n v="576571.17000000004"/>
    <n v="3843807.8000000003"/>
    <n v="11999.4"/>
    <n v="1537523.12"/>
    <d v="2020-11-01T00:00:00"/>
    <n v="11"/>
    <s v="November"/>
    <n v="2020"/>
  </r>
  <r>
    <x v="3"/>
    <x v="12"/>
    <x v="3"/>
    <x v="3"/>
    <n v="157.5"/>
    <n v="19794"/>
    <n v="32990"/>
    <n v="779388.75"/>
    <n v="5195925"/>
    <n v="19794"/>
    <n v="2078370"/>
    <d v="2021-02-01T00:00:00"/>
    <n v="2"/>
    <s v="February"/>
    <n v="2021"/>
  </r>
  <r>
    <x v="0"/>
    <x v="0"/>
    <x v="3"/>
    <x v="3"/>
    <n v="60.6"/>
    <n v="19794"/>
    <n v="32990"/>
    <n v="299879.09999999998"/>
    <n v="1999194"/>
    <n v="19794"/>
    <n v="799677.59999999986"/>
    <d v="2021-04-01T00:00:00"/>
    <n v="4"/>
    <s v="April"/>
    <n v="2021"/>
  </r>
  <r>
    <x v="4"/>
    <x v="17"/>
    <x v="3"/>
    <x v="3"/>
    <n v="246"/>
    <n v="19794"/>
    <n v="32990"/>
    <n v="1217331"/>
    <n v="8115540"/>
    <n v="19794"/>
    <n v="3246216"/>
    <d v="2021-07-01T00:00:00"/>
    <n v="7"/>
    <s v="July"/>
    <n v="2021"/>
  </r>
  <r>
    <x v="4"/>
    <x v="16"/>
    <x v="3"/>
    <x v="3"/>
    <n v="26.900000000000002"/>
    <n v="19794"/>
    <n v="32990"/>
    <n v="133114.65000000002"/>
    <n v="887431.00000000012"/>
    <n v="19794"/>
    <n v="354972.4"/>
    <d v="2020-10-01T00:00:00"/>
    <n v="10"/>
    <s v="October"/>
    <n v="2020"/>
  </r>
  <r>
    <x v="4"/>
    <x v="3"/>
    <x v="3"/>
    <x v="3"/>
    <n v="253.60000000000002"/>
    <n v="19794"/>
    <n v="32990"/>
    <n v="1254939.6000000001"/>
    <n v="8366264.0000000009"/>
    <n v="19794"/>
    <n v="3346505.6000000006"/>
    <d v="2020-11-01T00:00:00"/>
    <n v="11"/>
    <s v="November"/>
    <n v="2020"/>
  </r>
  <r>
    <x v="0"/>
    <x v="15"/>
    <x v="4"/>
    <x v="3"/>
    <n v="290.3"/>
    <n v="13938"/>
    <n v="23230"/>
    <n v="1011550.35"/>
    <n v="6743669"/>
    <n v="13938"/>
    <n v="2697467.5999999996"/>
    <d v="2021-03-01T00:00:00"/>
    <n v="3"/>
    <s v="March"/>
    <n v="2021"/>
  </r>
  <r>
    <x v="4"/>
    <x v="5"/>
    <x v="4"/>
    <x v="3"/>
    <n v="254.10000000000002"/>
    <n v="13938"/>
    <n v="23230"/>
    <n v="885411.45000000007"/>
    <n v="5902743.0000000009"/>
    <n v="13938"/>
    <n v="2361097.2000000007"/>
    <d v="2021-08-01T00:00:00"/>
    <n v="8"/>
    <s v="August"/>
    <n v="2021"/>
  </r>
  <r>
    <x v="4"/>
    <x v="6"/>
    <x v="4"/>
    <x v="3"/>
    <n v="26.900000000000002"/>
    <n v="13938"/>
    <n v="23230"/>
    <n v="93733.05"/>
    <n v="624887"/>
    <n v="13938"/>
    <n v="249954.8"/>
    <d v="2020-10-01T00:00:00"/>
    <n v="10"/>
    <s v="October"/>
    <n v="2020"/>
  </r>
  <r>
    <x v="4"/>
    <x v="13"/>
    <x v="4"/>
    <x v="3"/>
    <n v="149.6"/>
    <n v="13938"/>
    <n v="23230"/>
    <n v="521281.19999999995"/>
    <n v="3475208"/>
    <n v="13938"/>
    <n v="1390083.2000000002"/>
    <d v="2021-10-01T00:00:00"/>
    <n v="10"/>
    <s v="October"/>
    <n v="2021"/>
  </r>
  <r>
    <x v="4"/>
    <x v="7"/>
    <x v="4"/>
    <x v="3"/>
    <n v="101"/>
    <n v="13938"/>
    <n v="23230"/>
    <n v="351934.5"/>
    <n v="2346230"/>
    <n v="13938"/>
    <n v="938492"/>
    <d v="2021-10-01T00:00:00"/>
    <n v="10"/>
    <s v="October"/>
    <n v="2021"/>
  </r>
  <r>
    <x v="0"/>
    <x v="4"/>
    <x v="4"/>
    <x v="3"/>
    <n v="128.1"/>
    <n v="13938"/>
    <n v="23230"/>
    <n v="446364.45"/>
    <n v="2975763"/>
    <n v="13938"/>
    <n v="1190305.2000000002"/>
    <d v="2020-12-01T00:00:00"/>
    <n v="12"/>
    <s v="December"/>
    <n v="2020"/>
  </r>
  <r>
    <x v="4"/>
    <x v="8"/>
    <x v="5"/>
    <x v="3"/>
    <n v="88.800000000000011"/>
    <n v="11999.4"/>
    <n v="19999"/>
    <n v="266386.68"/>
    <n v="1775911.2000000002"/>
    <n v="11999.4"/>
    <n v="710364.48"/>
    <d v="2021-03-01T00:00:00"/>
    <n v="3"/>
    <s v="March"/>
    <n v="2021"/>
  </r>
  <r>
    <x v="3"/>
    <x v="14"/>
    <x v="5"/>
    <x v="3"/>
    <n v="284.40000000000003"/>
    <n v="11999.4"/>
    <n v="19999"/>
    <n v="853157.34000000008"/>
    <n v="5687715.6000000006"/>
    <n v="11999.4"/>
    <n v="2275086.2400000002"/>
    <d v="2021-05-01T00:00:00"/>
    <n v="5"/>
    <s v="May"/>
    <n v="2021"/>
  </r>
  <r>
    <x v="2"/>
    <x v="10"/>
    <x v="5"/>
    <x v="3"/>
    <n v="247.5"/>
    <n v="11999.4"/>
    <n v="19999"/>
    <n v="742462.875"/>
    <n v="4949752.5"/>
    <n v="11999.4"/>
    <n v="1979901"/>
    <d v="2021-08-01T00:00:00"/>
    <n v="8"/>
    <s v="August"/>
    <n v="2021"/>
  </r>
  <r>
    <x v="1"/>
    <x v="2"/>
    <x v="5"/>
    <x v="3"/>
    <n v="174.3"/>
    <n v="11999.4"/>
    <n v="19999"/>
    <n v="522873.85499999998"/>
    <n v="3485825.7"/>
    <n v="11999.4"/>
    <n v="1394330.28"/>
    <d v="2020-10-01T00:00:00"/>
    <n v="10"/>
    <s v="October"/>
    <n v="2020"/>
  </r>
  <r>
    <x v="2"/>
    <x v="11"/>
    <x v="5"/>
    <x v="3"/>
    <n v="291.40000000000003"/>
    <n v="11999.4"/>
    <n v="19999"/>
    <n v="874156.29"/>
    <n v="5827708.6000000006"/>
    <n v="11999.4"/>
    <n v="2331083.4400000004"/>
    <d v="2021-10-01T00:00:00"/>
    <n v="10"/>
    <s v="October"/>
    <n v="2021"/>
  </r>
  <r>
    <x v="0"/>
    <x v="9"/>
    <x v="5"/>
    <x v="3"/>
    <n v="173.10000000000002"/>
    <n v="11999.4"/>
    <n v="19999"/>
    <n v="519274.03500000003"/>
    <n v="3461826.9000000004"/>
    <n v="11999.4"/>
    <n v="1384730.7600000002"/>
    <d v="2021-10-01T00:00:00"/>
    <n v="10"/>
    <s v="October"/>
    <n v="2021"/>
  </r>
  <r>
    <x v="0"/>
    <x v="1"/>
    <x v="5"/>
    <x v="3"/>
    <n v="172.70000000000002"/>
    <n v="11999.4"/>
    <n v="19999"/>
    <n v="518074.09500000003"/>
    <n v="3453827.3000000003"/>
    <n v="11999.4"/>
    <n v="1381530.9200000002"/>
    <d v="2020-10-01T00:00:00"/>
    <n v="10"/>
    <s v="October"/>
    <n v="2020"/>
  </r>
  <r>
    <x v="1"/>
    <x v="12"/>
    <x v="5"/>
    <x v="3"/>
    <n v="187"/>
    <n v="11999.4"/>
    <n v="19999"/>
    <n v="560971.94999999995"/>
    <n v="3739813"/>
    <n v="11999.4"/>
    <n v="1495925.2000000002"/>
    <d v="2020-11-01T00:00:00"/>
    <n v="11"/>
    <s v="November"/>
    <n v="2020"/>
  </r>
  <r>
    <x v="3"/>
    <x v="0"/>
    <x v="0"/>
    <x v="3"/>
    <n v="117.4"/>
    <n v="5579.4"/>
    <n v="9299"/>
    <n v="163755.39000000001"/>
    <n v="1091702.6000000001"/>
    <n v="5579.4"/>
    <n v="436681.04000000015"/>
    <d v="2021-08-01T00:00:00"/>
    <n v="8"/>
    <s v="August"/>
    <n v="2021"/>
  </r>
  <r>
    <x v="3"/>
    <x v="17"/>
    <x v="0"/>
    <x v="3"/>
    <n v="276.7"/>
    <n v="5579.4"/>
    <n v="9299"/>
    <n v="385954.99499999994"/>
    <n v="2573033.2999999998"/>
    <n v="5579.4"/>
    <n v="1029213.3200000001"/>
    <d v="2021-08-01T00:00:00"/>
    <n v="8"/>
    <s v="August"/>
    <n v="2021"/>
  </r>
  <r>
    <x v="3"/>
    <x v="16"/>
    <x v="0"/>
    <x v="3"/>
    <n v="108.5"/>
    <n v="5579.4"/>
    <n v="9299"/>
    <n v="151341.22500000001"/>
    <n v="1008941.5"/>
    <n v="5579.4"/>
    <n v="403576.60000000009"/>
    <d v="2021-10-01T00:00:00"/>
    <n v="10"/>
    <s v="October"/>
    <n v="2021"/>
  </r>
  <r>
    <x v="4"/>
    <x v="3"/>
    <x v="1"/>
    <x v="3"/>
    <n v="54.6"/>
    <n v="8999.4"/>
    <n v="14999"/>
    <n v="122841.81"/>
    <n v="818945.4"/>
    <n v="8999.4"/>
    <n v="327578.16000000003"/>
    <d v="2021-10-01T00:00:00"/>
    <n v="10"/>
    <s v="October"/>
    <n v="2021"/>
  </r>
  <r>
    <x v="0"/>
    <x v="15"/>
    <x v="2"/>
    <x v="3"/>
    <n v="115.80000000000001"/>
    <n v="11999.4"/>
    <n v="19999"/>
    <n v="347382.63"/>
    <n v="2315884.2000000002"/>
    <n v="11999.4"/>
    <n v="926353.68000000017"/>
    <d v="2021-03-01T00:00:00"/>
    <n v="3"/>
    <s v="March"/>
    <n v="2021"/>
  </r>
  <r>
    <x v="1"/>
    <x v="5"/>
    <x v="2"/>
    <x v="3"/>
    <n v="161.4"/>
    <n v="11999.4"/>
    <n v="19999"/>
    <n v="484175.79"/>
    <n v="3227838.6"/>
    <n v="11999.4"/>
    <n v="1291135.4400000002"/>
    <d v="2021-04-01T00:00:00"/>
    <n v="4"/>
    <s v="April"/>
    <n v="2021"/>
  </r>
  <r>
    <x v="0"/>
    <x v="6"/>
    <x v="2"/>
    <x v="3"/>
    <n v="253.5"/>
    <n v="11999.4"/>
    <n v="19999"/>
    <n v="760461.97499999998"/>
    <n v="5069746.5"/>
    <n v="11999.4"/>
    <n v="2027898.6"/>
    <d v="2021-04-01T00:00:00"/>
    <n v="4"/>
    <s v="April"/>
    <n v="2021"/>
  </r>
  <r>
    <x v="0"/>
    <x v="13"/>
    <x v="2"/>
    <x v="3"/>
    <n v="285.10000000000002"/>
    <n v="11999.4"/>
    <n v="19999"/>
    <n v="855257.23499999999"/>
    <n v="5701714.9000000004"/>
    <n v="11999.4"/>
    <n v="2280685.9600000004"/>
    <d v="2021-05-01T00:00:00"/>
    <n v="5"/>
    <s v="May"/>
    <n v="2021"/>
  </r>
  <r>
    <x v="1"/>
    <x v="7"/>
    <x v="2"/>
    <x v="3"/>
    <n v="255.9"/>
    <n v="11999.4"/>
    <n v="19999"/>
    <n v="767661.61500000011"/>
    <n v="5117744.1000000006"/>
    <n v="11999.4"/>
    <n v="2047097.6400000006"/>
    <d v="2021-08-01T00:00:00"/>
    <n v="8"/>
    <s v="August"/>
    <n v="2021"/>
  </r>
  <r>
    <x v="0"/>
    <x v="4"/>
    <x v="2"/>
    <x v="3"/>
    <n v="26.700000000000003"/>
    <n v="11999.4"/>
    <n v="19999"/>
    <n v="80095.99500000001"/>
    <n v="533973.30000000005"/>
    <n v="11999.4"/>
    <n v="213589.32"/>
    <d v="2020-10-01T00:00:00"/>
    <n v="10"/>
    <s v="October"/>
    <n v="2020"/>
  </r>
  <r>
    <x v="3"/>
    <x v="8"/>
    <x v="2"/>
    <x v="3"/>
    <n v="108.5"/>
    <n v="11999.4"/>
    <n v="19999"/>
    <n v="325483.72499999998"/>
    <n v="2169891.5"/>
    <n v="11999.4"/>
    <n v="867956.60000000009"/>
    <d v="2021-10-01T00:00:00"/>
    <n v="10"/>
    <s v="October"/>
    <n v="2021"/>
  </r>
  <r>
    <x v="1"/>
    <x v="14"/>
    <x v="2"/>
    <x v="3"/>
    <n v="117.5"/>
    <n v="11999.4"/>
    <n v="19999"/>
    <n v="352482.375"/>
    <n v="2349882.5"/>
    <n v="11999.4"/>
    <n v="939953"/>
    <d v="2021-10-01T00:00:00"/>
    <n v="10"/>
    <s v="October"/>
    <n v="2021"/>
  </r>
  <r>
    <x v="0"/>
    <x v="10"/>
    <x v="2"/>
    <x v="3"/>
    <n v="200.70000000000002"/>
    <n v="11999.4"/>
    <n v="19999"/>
    <n v="602069.89500000002"/>
    <n v="4013799.3000000003"/>
    <n v="11999.4"/>
    <n v="1605519.7200000002"/>
    <d v="2020-11-01T00:00:00"/>
    <n v="11"/>
    <s v="November"/>
    <n v="2020"/>
  </r>
  <r>
    <x v="0"/>
    <x v="2"/>
    <x v="2"/>
    <x v="3"/>
    <n v="215.10000000000002"/>
    <n v="11999.4"/>
    <n v="19999"/>
    <n v="645267.73499999999"/>
    <n v="4301784.9000000004"/>
    <n v="11999.4"/>
    <n v="1720713.96"/>
    <d v="2020-11-01T00:00:00"/>
    <n v="11"/>
    <s v="November"/>
    <n v="2020"/>
  </r>
  <r>
    <x v="2"/>
    <x v="11"/>
    <x v="2"/>
    <x v="3"/>
    <n v="91.4"/>
    <n v="11999.4"/>
    <n v="19999"/>
    <n v="274186.28999999998"/>
    <n v="1827908.6"/>
    <n v="11999.4"/>
    <n v="731163.44"/>
    <d v="2021-12-01T00:00:00"/>
    <n v="12"/>
    <s v="December"/>
    <n v="2021"/>
  </r>
  <r>
    <x v="0"/>
    <x v="9"/>
    <x v="2"/>
    <x v="3"/>
    <n v="29.3"/>
    <n v="11999.4"/>
    <n v="19999"/>
    <n v="87895.60500000001"/>
    <n v="585970.70000000007"/>
    <n v="11999.4"/>
    <n v="234388.28000000009"/>
    <d v="2021-12-01T00:00:00"/>
    <n v="12"/>
    <s v="December"/>
    <n v="2021"/>
  </r>
  <r>
    <x v="2"/>
    <x v="1"/>
    <x v="3"/>
    <x v="3"/>
    <n v="50"/>
    <n v="19794"/>
    <n v="32990"/>
    <n v="247425"/>
    <n v="1649500"/>
    <n v="19794"/>
    <n v="659800"/>
    <d v="2021-03-01T00:00:00"/>
    <n v="3"/>
    <s v="March"/>
    <n v="2021"/>
  </r>
  <r>
    <x v="1"/>
    <x v="12"/>
    <x v="3"/>
    <x v="3"/>
    <n v="282.60000000000002"/>
    <n v="19794"/>
    <n v="32990"/>
    <n v="1398446.0999999999"/>
    <n v="9322974"/>
    <n v="19794"/>
    <n v="3729189.5999999996"/>
    <d v="2021-05-01T00:00:00"/>
    <n v="5"/>
    <s v="May"/>
    <n v="2021"/>
  </r>
  <r>
    <x v="3"/>
    <x v="0"/>
    <x v="3"/>
    <x v="3"/>
    <n v="66.3"/>
    <n v="19794"/>
    <n v="32990"/>
    <n v="328085.55"/>
    <n v="2187237"/>
    <n v="19794"/>
    <n v="874894.8"/>
    <d v="2021-09-01T00:00:00"/>
    <n v="9"/>
    <s v="September"/>
    <n v="2021"/>
  </r>
  <r>
    <x v="4"/>
    <x v="17"/>
    <x v="3"/>
    <x v="3"/>
    <n v="257.40000000000003"/>
    <n v="19794"/>
    <n v="32990"/>
    <n v="1273743.9000000001"/>
    <n v="8491626.0000000019"/>
    <n v="19794"/>
    <n v="3396650.4000000013"/>
    <d v="2020-11-01T00:00:00"/>
    <n v="11"/>
    <s v="November"/>
    <n v="2020"/>
  </r>
  <r>
    <x v="3"/>
    <x v="16"/>
    <x v="3"/>
    <x v="3"/>
    <n v="243.8"/>
    <n v="19794"/>
    <n v="32990"/>
    <n v="1206444.3"/>
    <n v="8042962"/>
    <n v="19794"/>
    <n v="3217184.8"/>
    <d v="2020-12-01T00:00:00"/>
    <n v="12"/>
    <s v="December"/>
    <n v="2020"/>
  </r>
  <r>
    <x v="2"/>
    <x v="3"/>
    <x v="3"/>
    <x v="3"/>
    <n v="91.4"/>
    <n v="19794"/>
    <n v="32990"/>
    <n v="452292.89999999997"/>
    <n v="3015286"/>
    <n v="19794"/>
    <n v="1206114.3999999999"/>
    <d v="2021-12-01T00:00:00"/>
    <n v="12"/>
    <s v="December"/>
    <n v="2021"/>
  </r>
  <r>
    <x v="0"/>
    <x v="15"/>
    <x v="4"/>
    <x v="3"/>
    <n v="86.550000000000011"/>
    <n v="13938"/>
    <n v="23230"/>
    <n v="301583.47500000003"/>
    <n v="2010556.5000000002"/>
    <n v="13938"/>
    <n v="804222.60000000009"/>
    <d v="2021-07-01T00:00:00"/>
    <n v="7"/>
    <s v="July"/>
    <n v="2021"/>
  </r>
  <r>
    <x v="1"/>
    <x v="5"/>
    <x v="4"/>
    <x v="3"/>
    <n v="49.2"/>
    <n v="13938"/>
    <n v="23230"/>
    <n v="171437.4"/>
    <n v="1142916"/>
    <n v="13938"/>
    <n v="457166.39999999991"/>
    <d v="2021-07-01T00:00:00"/>
    <n v="7"/>
    <s v="July"/>
    <n v="2021"/>
  </r>
  <r>
    <x v="0"/>
    <x v="6"/>
    <x v="4"/>
    <x v="3"/>
    <n v="26.700000000000003"/>
    <n v="13938"/>
    <n v="23230"/>
    <n v="93036.150000000009"/>
    <n v="620241.00000000012"/>
    <n v="13938"/>
    <n v="248096.40000000008"/>
    <d v="2020-10-01T00:00:00"/>
    <n v="10"/>
    <s v="October"/>
    <n v="2020"/>
  </r>
  <r>
    <x v="1"/>
    <x v="13"/>
    <x v="4"/>
    <x v="3"/>
    <n v="117.5"/>
    <n v="13938"/>
    <n v="23230"/>
    <n v="409428.75"/>
    <n v="2729525"/>
    <n v="13938"/>
    <n v="1091810"/>
    <d v="2021-10-01T00:00:00"/>
    <n v="10"/>
    <s v="October"/>
    <n v="2021"/>
  </r>
  <r>
    <x v="3"/>
    <x v="7"/>
    <x v="4"/>
    <x v="3"/>
    <n v="295.40000000000003"/>
    <n v="13938"/>
    <n v="23230"/>
    <n v="1029321.3"/>
    <n v="6862142.0000000009"/>
    <n v="13938"/>
    <n v="2744856.8000000003"/>
    <d v="2020-11-01T00:00:00"/>
    <n v="11"/>
    <s v="November"/>
    <n v="2020"/>
  </r>
  <r>
    <x v="3"/>
    <x v="4"/>
    <x v="4"/>
    <x v="3"/>
    <n v="55.2"/>
    <n v="13938"/>
    <n v="23230"/>
    <n v="192344.4"/>
    <n v="1282296"/>
    <n v="13938"/>
    <n v="512918.39999999991"/>
    <d v="2021-11-01T00:00:00"/>
    <n v="11"/>
    <s v="November"/>
    <n v="2021"/>
  </r>
  <r>
    <x v="0"/>
    <x v="8"/>
    <x v="4"/>
    <x v="3"/>
    <n v="29.3"/>
    <n v="13938"/>
    <n v="23230"/>
    <n v="102095.84999999999"/>
    <n v="680639"/>
    <n v="13938"/>
    <n v="272255.59999999998"/>
    <d v="2021-12-01T00:00:00"/>
    <n v="12"/>
    <s v="December"/>
    <n v="2021"/>
  </r>
  <r>
    <x v="4"/>
    <x v="14"/>
    <x v="5"/>
    <x v="3"/>
    <n v="247.5"/>
    <n v="11999.4"/>
    <n v="19999"/>
    <n v="742462.875"/>
    <n v="4949752.5"/>
    <n v="11999.4"/>
    <n v="1979901"/>
    <d v="2021-03-01T00:00:00"/>
    <n v="3"/>
    <s v="March"/>
    <n v="2021"/>
  </r>
  <r>
    <x v="4"/>
    <x v="10"/>
    <x v="5"/>
    <x v="3"/>
    <n v="54.6"/>
    <n v="11999.4"/>
    <n v="19999"/>
    <n v="163791.81000000003"/>
    <n v="1091945.4000000001"/>
    <n v="11999.4"/>
    <n v="436778.16000000015"/>
    <d v="2021-10-01T00:00:00"/>
    <n v="10"/>
    <s v="October"/>
    <n v="2021"/>
  </r>
  <r>
    <x v="0"/>
    <x v="2"/>
    <x v="1"/>
    <x v="3"/>
    <n v="136.80000000000001"/>
    <n v="8999.4"/>
    <n v="14999"/>
    <n v="307779.48000000004"/>
    <n v="2051863.2000000002"/>
    <n v="8999.4"/>
    <n v="820745.28"/>
    <d v="2021-02-01T00:00:00"/>
    <n v="2"/>
    <s v="February"/>
    <n v="2021"/>
  </r>
  <r>
    <x v="0"/>
    <x v="11"/>
    <x v="2"/>
    <x v="3"/>
    <n v="72.3"/>
    <n v="11999.4"/>
    <n v="19999"/>
    <n v="216889.155"/>
    <n v="1445927.7"/>
    <n v="11999.4"/>
    <n v="578371.07999999996"/>
    <d v="2021-04-01T00:00:00"/>
    <n v="4"/>
    <s v="April"/>
    <n v="2021"/>
  </r>
  <r>
    <x v="2"/>
    <x v="9"/>
    <x v="4"/>
    <x v="3"/>
    <n v="180.60000000000002"/>
    <n v="13938"/>
    <n v="23230"/>
    <n v="629300.70000000007"/>
    <n v="4195338.0000000009"/>
    <n v="13938"/>
    <n v="1678135.2000000007"/>
    <d v="2021-05-01T00:00:00"/>
    <n v="5"/>
    <s v="May"/>
    <n v="202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911547-5503-47F8-A287-65A4329C8BEC}" name="PivotTable1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0:D12" firstHeaderRow="1" firstDataRow="1" firstDataCol="1" rowPageCount="1" colPageCount="1"/>
  <pivotFields count="15">
    <pivotField showAll="0"/>
    <pivotField axis="axisPage" multipleItemSelectionAllowed="1" showAll="0">
      <items count="19">
        <item x="0"/>
        <item h="1" x="17"/>
        <item h="1" x="16"/>
        <item h="1" x="1"/>
        <item h="1" x="3"/>
        <item h="1" x="15"/>
        <item h="1" x="5"/>
        <item h="1" x="6"/>
        <item h="1" x="12"/>
        <item h="1" x="2"/>
        <item h="1" x="13"/>
        <item h="1" x="7"/>
        <item h="1" x="11"/>
        <item h="1" x="4"/>
        <item h="1" x="8"/>
        <item h="1" x="9"/>
        <item h="1" x="14"/>
        <item h="1" x="10"/>
        <item t="default"/>
      </items>
    </pivotField>
    <pivotField axis="axisRow" showAll="0">
      <items count="7">
        <item h="1" x="1"/>
        <item h="1" x="2"/>
        <item h="1" x="5"/>
        <item h="1" x="3"/>
        <item x="0"/>
        <item h="1" x="4"/>
        <item t="default"/>
      </items>
    </pivotField>
    <pivotField showAll="0"/>
    <pivotField numFmtId="1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5" showAll="0"/>
    <pivotField showAll="0"/>
    <pivotField showAll="0"/>
    <pivotField showAll="0"/>
  </pivotFields>
  <rowFields count="1">
    <field x="2"/>
  </rowFields>
  <rowItems count="2">
    <i>
      <x v="4"/>
    </i>
    <i t="grand">
      <x/>
    </i>
  </rowItems>
  <colItems count="1">
    <i/>
  </colItems>
  <pageFields count="1">
    <pageField fld="1" hier="-1"/>
  </pageFields>
  <dataFields count="1">
    <dataField name="Sum of  Sale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B176C40-537E-4017-8C48-87F8408E0714}" name="PivotTable2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12:E15" firstHeaderRow="1" firstDataRow="2" firstDataCol="1" rowPageCount="1" colPageCount="1"/>
  <pivotFields count="15">
    <pivotField axis="axisCol" showAll="0">
      <items count="6">
        <item h="1" x="2"/>
        <item x="3"/>
        <item h="1" x="1"/>
        <item h="1" x="0"/>
        <item h="1" x="4"/>
        <item t="default"/>
      </items>
    </pivotField>
    <pivotField axis="axisPage" multipleItemSelectionAllowed="1" showAll="0">
      <items count="19">
        <item h="1" x="0"/>
        <item h="1" x="17"/>
        <item h="1" x="16"/>
        <item h="1" x="1"/>
        <item h="1" x="3"/>
        <item h="1" x="15"/>
        <item h="1" x="5"/>
        <item h="1" x="6"/>
        <item x="12"/>
        <item h="1" x="2"/>
        <item h="1" x="13"/>
        <item h="1" x="7"/>
        <item h="1" x="11"/>
        <item h="1" x="4"/>
        <item h="1" x="8"/>
        <item h="1" x="9"/>
        <item h="1" x="14"/>
        <item h="1" x="10"/>
        <item t="default"/>
      </items>
    </pivotField>
    <pivotField axis="axisRow" showAll="0">
      <items count="7">
        <item h="1" x="1"/>
        <item h="1" x="2"/>
        <item h="1" x="5"/>
        <item x="3"/>
        <item h="1" x="0"/>
        <item h="1" x="4"/>
        <item t="default"/>
      </items>
    </pivotField>
    <pivotField showAll="0"/>
    <pivotField numFmtId="1" showAll="0"/>
    <pivotField numFmtId="164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5" showAll="0"/>
    <pivotField showAll="0"/>
    <pivotField showAll="0"/>
    <pivotField showAll="0"/>
  </pivotFields>
  <rowFields count="1">
    <field x="2"/>
  </rowFields>
  <rowItems count="2">
    <i>
      <x v="3"/>
    </i>
    <i t="grand">
      <x/>
    </i>
  </rowItems>
  <colFields count="1">
    <field x="0"/>
  </colFields>
  <colItems count="2">
    <i>
      <x v="1"/>
    </i>
    <i t="grand">
      <x/>
    </i>
  </colItems>
  <pageFields count="1">
    <pageField fld="1" hier="-1"/>
  </pageFields>
  <dataFields count="1">
    <dataField name="Sum of Profit" fld="10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62B872D-F811-4966-BB90-C8D352135253}" name="PivotTable3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1:E13" firstHeaderRow="1" firstDataRow="1" firstDataCol="1" rowPageCount="1" colPageCount="1"/>
  <pivotFields count="15">
    <pivotField showAll="0"/>
    <pivotField showAll="0"/>
    <pivotField axis="axisRow" showAll="0">
      <items count="7">
        <item x="1"/>
        <item h="1" x="2"/>
        <item h="1" x="5"/>
        <item h="1" x="3"/>
        <item h="1" x="0"/>
        <item h="1" x="4"/>
        <item t="default"/>
      </items>
    </pivotField>
    <pivotField axis="axisPage" multipleItemSelectionAllowed="1" showAll="0">
      <items count="5">
        <item h="1" x="3"/>
        <item h="1" x="1"/>
        <item x="2"/>
        <item h="1" x="0"/>
        <item t="default"/>
      </items>
    </pivotField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</pivotFields>
  <rowFields count="1">
    <field x="2"/>
  </rowFields>
  <rowItems count="2">
    <i>
      <x/>
    </i>
    <i t="grand">
      <x/>
    </i>
  </rowItems>
  <colItems count="1">
    <i/>
  </colItems>
  <pageFields count="1">
    <pageField fld="3" hier="-1"/>
  </pageField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9E770F7-0C42-4111-99DE-94327C06BF99}" name="PivotTable4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8:E20" firstHeaderRow="1" firstDataRow="1" firstDataCol="1"/>
  <pivotFields count="15">
    <pivotField axis="axisRow" showAll="0">
      <items count="6">
        <item h="1" x="2"/>
        <item h="1" x="3"/>
        <item h="1" x="1"/>
        <item x="0"/>
        <item h="1" x="4"/>
        <item t="default"/>
      </items>
    </pivotField>
    <pivotField showAll="0"/>
    <pivotField showAll="0"/>
    <pivotField showAll="0"/>
    <pivotField dataField="1" numFmtI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</pivotFields>
  <rowFields count="1">
    <field x="0"/>
  </rowFields>
  <rowItems count="2">
    <i>
      <x v="3"/>
    </i>
    <i t="grand">
      <x/>
    </i>
  </rowItems>
  <colItems count="1">
    <i/>
  </colItems>
  <dataFields count="1">
    <dataField name="Sum of Units Sold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CB2B40-D260-4B31-BFE8-F565850B4999}" name="PivotTable5" cacheId="1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16:K36" firstHeaderRow="1" firstDataRow="2" firstDataCol="1"/>
  <pivotFields count="15">
    <pivotField showAll="0"/>
    <pivotField axis="axisRow" showAll="0">
      <items count="19">
        <item x="0"/>
        <item x="17"/>
        <item x="16"/>
        <item x="1"/>
        <item x="3"/>
        <item x="15"/>
        <item x="5"/>
        <item x="6"/>
        <item x="12"/>
        <item x="2"/>
        <item x="13"/>
        <item x="7"/>
        <item x="11"/>
        <item x="4"/>
        <item x="8"/>
        <item x="9"/>
        <item x="14"/>
        <item x="10"/>
        <item t="default"/>
      </items>
    </pivotField>
    <pivotField axis="axisCol" showAll="0">
      <items count="7">
        <item x="1"/>
        <item x="2"/>
        <item x="5"/>
        <item x="3"/>
        <item x="0"/>
        <item x="4"/>
        <item t="default"/>
      </items>
    </pivotField>
    <pivotField showAll="0"/>
    <pivotField numFmtId="1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64" showAll="0"/>
    <pivotField numFmtId="165" showAll="0"/>
    <pivotField showAll="0"/>
    <pivotField showAll="0"/>
    <pivotField showAll="0"/>
  </pivotFields>
  <rowFields count="1">
    <field x="1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Max of Discounts" fld="7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62" displayName="Table62" ref="A1:O701" totalsRowShown="0">
  <tableColumns count="15">
    <tableColumn id="1" xr3:uid="{00000000-0010-0000-0000-000001000000}" name="Segment"/>
    <tableColumn id="2" xr3:uid="{00000000-0010-0000-0000-000002000000}" name="State"/>
    <tableColumn id="3" xr3:uid="{00000000-0010-0000-0000-000003000000}" name="Product"/>
    <tableColumn id="4" xr3:uid="{00000000-0010-0000-0000-000004000000}" name="Discount Band"/>
    <tableColumn id="5" xr3:uid="{00000000-0010-0000-0000-000005000000}" name="Units Sold" dataDxfId="10"/>
    <tableColumn id="6" xr3:uid="{00000000-0010-0000-0000-000006000000}" name="Manufacturing Price" dataDxfId="9"/>
    <tableColumn id="7" xr3:uid="{00000000-0010-0000-0000-000007000000}" name="Sale Price" dataDxfId="8"/>
    <tableColumn id="9" xr3:uid="{00000000-0010-0000-0000-000009000000}" name="Discounts" dataDxfId="7"/>
    <tableColumn id="10" xr3:uid="{00000000-0010-0000-0000-00000A000000}" name=" Sales" dataDxfId="5">
      <calculatedColumnFormula>Table62[[#This Row],[Units Sold]]*Table62[[#This Row],[Sale Price]]</calculatedColumnFormula>
    </tableColumn>
    <tableColumn id="11" xr3:uid="{00000000-0010-0000-0000-00000B000000}" name="COGS" dataDxfId="4">
      <calculatedColumnFormula>Table62[[#This Row],[Manufacturing Price]]</calculatedColumnFormula>
    </tableColumn>
    <tableColumn id="12" xr3:uid="{00000000-0010-0000-0000-00000C000000}" name="Profit" dataDxfId="0">
      <calculatedColumnFormula>Table62[[#This Row],[ Sales]]-(Table62[[#This Row],[Units Sold]]*Table62[[#This Row],[Manufacturing Price]])</calculatedColumnFormula>
    </tableColumn>
    <tableColumn id="13" xr3:uid="{00000000-0010-0000-0000-00000D000000}" name="Date" dataDxfId="6"/>
    <tableColumn id="14" xr3:uid="{00000000-0010-0000-0000-00000E000000}" name="Month Number" dataDxfId="3">
      <calculatedColumnFormula>MONTH(Table62[[#This Row],[Date]])</calculatedColumnFormula>
    </tableColumn>
    <tableColumn id="15" xr3:uid="{00000000-0010-0000-0000-00000F000000}" name="Month Name" dataDxfId="2">
      <calculatedColumnFormula>TEXT(Table62[[#This Row],[Date]],"mmmm")</calculatedColumnFormula>
    </tableColumn>
    <tableColumn id="16" xr3:uid="{00000000-0010-0000-0000-000010000000}" name="Year" dataDxfId="1">
      <calculatedColumnFormula>YEAR(Table62[[#This Row],[Date]])</calculatedColumnFormula>
    </tableColumn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gradFill flip="none" rotWithShape="1">
          <a:gsLst>
            <a:gs pos="0">
              <a:srgbClr val="002060"/>
            </a:gs>
            <a:gs pos="50000">
              <a:srgbClr val="003BB0">
                <a:shade val="67500"/>
                <a:satMod val="115000"/>
              </a:srgbClr>
            </a:gs>
            <a:gs pos="87000">
              <a:srgbClr val="003BB0">
                <a:shade val="100000"/>
                <a:satMod val="115000"/>
              </a:srgbClr>
            </a:gs>
          </a:gsLst>
          <a:path path="circle">
            <a:fillToRect l="100000" b="100000"/>
          </a:path>
          <a:tileRect t="-100000" r="-100000"/>
        </a:gradFill>
        <a:ln>
          <a:noFill/>
        </a:ln>
      </a:spPr>
      <a:bodyPr vertOverflow="clip" horzOverflow="clip" rtlCol="0" anchor="t"/>
      <a:lstStyle>
        <a:defPPr algn="l">
          <a:defRPr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94"/>
  <sheetViews>
    <sheetView tabSelected="1" workbookViewId="0">
      <selection activeCell="F10" sqref="F10"/>
    </sheetView>
  </sheetViews>
  <sheetFormatPr defaultRowHeight="14.4" x14ac:dyDescent="0.3"/>
  <cols>
    <col min="1" max="1" width="24.5546875" bestFit="1" customWidth="1"/>
    <col min="2" max="3" width="12" bestFit="1" customWidth="1"/>
    <col min="8" max="8" width="22.88671875" bestFit="1" customWidth="1"/>
    <col min="9" max="9" width="12.109375" bestFit="1" customWidth="1"/>
  </cols>
  <sheetData>
    <row r="1" spans="1:4" x14ac:dyDescent="0.3">
      <c r="A1" s="8" t="s">
        <v>15</v>
      </c>
      <c r="B1" s="8" t="s">
        <v>55</v>
      </c>
      <c r="C1" s="8" t="s">
        <v>56</v>
      </c>
      <c r="D1" s="8" t="s">
        <v>57</v>
      </c>
    </row>
    <row r="2" spans="1:4" x14ac:dyDescent="0.3">
      <c r="A2" s="9" t="s">
        <v>27</v>
      </c>
      <c r="B2" s="10">
        <f>SUMIF(sales!C:C,'product wise revenue'!$A2,sales!I:I)</f>
        <v>310614468.49999994</v>
      </c>
      <c r="C2" s="10">
        <f>SUMIF(sales!C:C,'product wise revenue'!$A2,sales!K:K)</f>
        <v>124245787.40000008</v>
      </c>
      <c r="D2" s="10">
        <f>SUMIF(sales!C:C,'product wise revenue'!$A2,sales!E:E)</f>
        <v>15531.499999999996</v>
      </c>
    </row>
    <row r="3" spans="1:4" x14ac:dyDescent="0.3">
      <c r="A3" s="9" t="s">
        <v>30</v>
      </c>
      <c r="B3" s="10">
        <f>SUMIF(sales!C:C,'product wise revenue'!$A3,sales!I:I)</f>
        <v>676445176.04999983</v>
      </c>
      <c r="C3" s="10">
        <f>SUMIF(sales!C:C,'product wise revenue'!$A3,sales!K:K)</f>
        <v>270578070.41999996</v>
      </c>
      <c r="D3" s="10">
        <f>SUMIF(sales!C:C,'product wise revenue'!$A3,sales!E:E)</f>
        <v>33823.94999999999</v>
      </c>
    </row>
    <row r="4" spans="1:4" x14ac:dyDescent="0.3">
      <c r="A4" s="9" t="s">
        <v>31</v>
      </c>
      <c r="B4" s="10">
        <f>SUMIF(sales!C:C,'product wise revenue'!$A4,sales!I:I)</f>
        <v>535838425.5</v>
      </c>
      <c r="C4" s="10">
        <f>SUMIF(sales!C:C,'product wise revenue'!$A4,sales!K:K)</f>
        <v>214335370.20000002</v>
      </c>
      <c r="D4" s="10">
        <f>SUMIF(sales!C:C,'product wise revenue'!$A4,sales!E:E)</f>
        <v>16242.45</v>
      </c>
    </row>
    <row r="5" spans="1:4" x14ac:dyDescent="0.3">
      <c r="A5" s="9" t="s">
        <v>32</v>
      </c>
      <c r="B5" s="10">
        <f>SUMIF(sales!C:C,'product wise revenue'!$A5,sales!I:I)</f>
        <v>392082909</v>
      </c>
      <c r="C5" s="10">
        <f>SUMIF(sales!C:C,'product wise revenue'!$A5,sales!K:K)</f>
        <v>156833163.59999999</v>
      </c>
      <c r="D5" s="10">
        <f>SUMIF(sales!C:C,'product wise revenue'!$A5,sales!E:E)</f>
        <v>16878.300000000003</v>
      </c>
    </row>
    <row r="6" spans="1:4" x14ac:dyDescent="0.3">
      <c r="A6" s="9" t="s">
        <v>28</v>
      </c>
      <c r="B6" s="10">
        <f>SUMIF(sales!C:C,'product wise revenue'!$A6,sales!I:I)</f>
        <v>136552095.40000004</v>
      </c>
      <c r="C6" s="10">
        <f>SUMIF(sales!C:C,'product wise revenue'!$A6,sales!K:K)</f>
        <v>54620838.159999989</v>
      </c>
      <c r="D6" s="10">
        <f>SUMIF(sales!C:C,'product wise revenue'!$A6,sales!E:E)</f>
        <v>14684.600000000004</v>
      </c>
    </row>
    <row r="7" spans="1:4" x14ac:dyDescent="0.3">
      <c r="A7" s="9" t="s">
        <v>29</v>
      </c>
      <c r="B7" s="10">
        <f>SUMIF(sales!C:C,'product wise revenue'!$A7,sales!I:I)</f>
        <v>231281580.20000005</v>
      </c>
      <c r="C7" s="10">
        <f>SUMIF(sales!C:C,'product wise revenue'!$A7,sales!K:K)</f>
        <v>92512632.080000028</v>
      </c>
      <c r="D7" s="10">
        <f>SUMIF(sales!C:C,'product wise revenue'!$A7,sales!E:E)</f>
        <v>15419.800000000003</v>
      </c>
    </row>
    <row r="8" spans="1:4" x14ac:dyDescent="0.3">
      <c r="A8" s="9" t="s">
        <v>30</v>
      </c>
      <c r="B8" s="10">
        <f>SUMIF(sales!C:C,'product wise revenue'!$A8,sales!I:I)</f>
        <v>676445176.04999983</v>
      </c>
      <c r="C8" s="10">
        <f>SUMIF(sales!C:C,'product wise revenue'!$A8,sales!K:K)</f>
        <v>270578070.41999996</v>
      </c>
      <c r="D8" s="10">
        <f>SUMIF(sales!C:C,'product wise revenue'!$A8,sales!E:E)</f>
        <v>33823.94999999999</v>
      </c>
    </row>
    <row r="9" spans="1:4" x14ac:dyDescent="0.3">
      <c r="A9" s="7"/>
      <c r="C9" s="10"/>
      <c r="D9" s="10"/>
    </row>
    <row r="10" spans="1:4" x14ac:dyDescent="0.3">
      <c r="A10" s="7"/>
    </row>
    <row r="11" spans="1:4" x14ac:dyDescent="0.3">
      <c r="A11" s="7"/>
    </row>
    <row r="12" spans="1:4" x14ac:dyDescent="0.3">
      <c r="A12" s="7"/>
    </row>
    <row r="13" spans="1:4" x14ac:dyDescent="0.3">
      <c r="A13" s="7"/>
    </row>
    <row r="14" spans="1:4" x14ac:dyDescent="0.3">
      <c r="A14" s="7"/>
    </row>
    <row r="15" spans="1:4" x14ac:dyDescent="0.3">
      <c r="A15" s="7"/>
    </row>
    <row r="16" spans="1:4" x14ac:dyDescent="0.3">
      <c r="A16" s="7"/>
    </row>
    <row r="17" spans="1:1" x14ac:dyDescent="0.3">
      <c r="A17" s="7"/>
    </row>
    <row r="18" spans="1:1" x14ac:dyDescent="0.3">
      <c r="A18" s="7"/>
    </row>
    <row r="19" spans="1:1" x14ac:dyDescent="0.3">
      <c r="A19" s="7"/>
    </row>
    <row r="20" spans="1:1" x14ac:dyDescent="0.3">
      <c r="A20" s="7"/>
    </row>
    <row r="21" spans="1:1" x14ac:dyDescent="0.3">
      <c r="A21" s="7"/>
    </row>
    <row r="22" spans="1:1" x14ac:dyDescent="0.3">
      <c r="A22" s="7"/>
    </row>
    <row r="23" spans="1:1" x14ac:dyDescent="0.3">
      <c r="A23" s="7"/>
    </row>
    <row r="24" spans="1:1" x14ac:dyDescent="0.3">
      <c r="A24" s="7"/>
    </row>
    <row r="25" spans="1:1" x14ac:dyDescent="0.3">
      <c r="A25" s="7"/>
    </row>
    <row r="26" spans="1:1" x14ac:dyDescent="0.3">
      <c r="A26" s="7"/>
    </row>
    <row r="27" spans="1:1" x14ac:dyDescent="0.3">
      <c r="A27" s="7"/>
    </row>
    <row r="28" spans="1:1" x14ac:dyDescent="0.3">
      <c r="A28" s="7"/>
    </row>
    <row r="29" spans="1:1" x14ac:dyDescent="0.3">
      <c r="A29" s="7"/>
    </row>
    <row r="30" spans="1:1" x14ac:dyDescent="0.3">
      <c r="A30" s="7"/>
    </row>
    <row r="31" spans="1:1" x14ac:dyDescent="0.3">
      <c r="A31" s="7"/>
    </row>
    <row r="32" spans="1:1" x14ac:dyDescent="0.3">
      <c r="A32" s="7"/>
    </row>
    <row r="33" spans="1:1" x14ac:dyDescent="0.3">
      <c r="A33" s="7"/>
    </row>
    <row r="34" spans="1:1" x14ac:dyDescent="0.3">
      <c r="A34" s="7"/>
    </row>
    <row r="35" spans="1:1" x14ac:dyDescent="0.3">
      <c r="A35" s="7"/>
    </row>
    <row r="36" spans="1:1" x14ac:dyDescent="0.3">
      <c r="A36" s="7"/>
    </row>
    <row r="37" spans="1:1" x14ac:dyDescent="0.3">
      <c r="A37" s="7"/>
    </row>
    <row r="38" spans="1:1" x14ac:dyDescent="0.3">
      <c r="A38" s="7"/>
    </row>
    <row r="39" spans="1:1" x14ac:dyDescent="0.3">
      <c r="A39" s="7"/>
    </row>
    <row r="40" spans="1:1" x14ac:dyDescent="0.3">
      <c r="A40" s="7"/>
    </row>
    <row r="41" spans="1:1" x14ac:dyDescent="0.3">
      <c r="A41" s="7"/>
    </row>
    <row r="42" spans="1:1" x14ac:dyDescent="0.3">
      <c r="A42" s="7"/>
    </row>
    <row r="43" spans="1:1" x14ac:dyDescent="0.3">
      <c r="A43" s="7"/>
    </row>
    <row r="44" spans="1:1" x14ac:dyDescent="0.3">
      <c r="A44" s="7"/>
    </row>
    <row r="45" spans="1:1" x14ac:dyDescent="0.3">
      <c r="A45" s="7"/>
    </row>
    <row r="46" spans="1:1" x14ac:dyDescent="0.3">
      <c r="A46" s="7"/>
    </row>
    <row r="47" spans="1:1" x14ac:dyDescent="0.3">
      <c r="A47" s="7"/>
    </row>
    <row r="48" spans="1:1" x14ac:dyDescent="0.3">
      <c r="A48" s="7"/>
    </row>
    <row r="49" spans="1:1" x14ac:dyDescent="0.3">
      <c r="A49" s="7"/>
    </row>
    <row r="50" spans="1:1" x14ac:dyDescent="0.3">
      <c r="A50" s="7"/>
    </row>
    <row r="51" spans="1:1" x14ac:dyDescent="0.3">
      <c r="A51" s="7"/>
    </row>
    <row r="52" spans="1:1" x14ac:dyDescent="0.3">
      <c r="A52" s="7"/>
    </row>
    <row r="53" spans="1:1" x14ac:dyDescent="0.3">
      <c r="A53" s="7"/>
    </row>
    <row r="54" spans="1:1" x14ac:dyDescent="0.3">
      <c r="A54" s="7"/>
    </row>
    <row r="55" spans="1:1" x14ac:dyDescent="0.3">
      <c r="A55" s="7"/>
    </row>
    <row r="56" spans="1:1" x14ac:dyDescent="0.3">
      <c r="A56" s="7"/>
    </row>
    <row r="57" spans="1:1" x14ac:dyDescent="0.3">
      <c r="A57" s="7"/>
    </row>
    <row r="58" spans="1:1" x14ac:dyDescent="0.3">
      <c r="A58" s="7"/>
    </row>
    <row r="59" spans="1:1" x14ac:dyDescent="0.3">
      <c r="A59" s="7"/>
    </row>
    <row r="60" spans="1:1" x14ac:dyDescent="0.3">
      <c r="A60" s="7"/>
    </row>
    <row r="61" spans="1:1" x14ac:dyDescent="0.3">
      <c r="A61" s="7"/>
    </row>
    <row r="62" spans="1:1" x14ac:dyDescent="0.3">
      <c r="A62" s="7"/>
    </row>
    <row r="63" spans="1:1" x14ac:dyDescent="0.3">
      <c r="A63" s="7"/>
    </row>
    <row r="64" spans="1:1" x14ac:dyDescent="0.3">
      <c r="A64" s="7"/>
    </row>
    <row r="65" spans="1:1" x14ac:dyDescent="0.3">
      <c r="A65" s="7"/>
    </row>
    <row r="66" spans="1:1" x14ac:dyDescent="0.3">
      <c r="A66" s="7"/>
    </row>
    <row r="67" spans="1:1" x14ac:dyDescent="0.3">
      <c r="A67" s="7"/>
    </row>
    <row r="68" spans="1:1" x14ac:dyDescent="0.3">
      <c r="A68" s="7"/>
    </row>
    <row r="69" spans="1:1" x14ac:dyDescent="0.3">
      <c r="A69" s="7"/>
    </row>
    <row r="70" spans="1:1" x14ac:dyDescent="0.3">
      <c r="A70" s="7"/>
    </row>
    <row r="71" spans="1:1" x14ac:dyDescent="0.3">
      <c r="A71" s="7"/>
    </row>
    <row r="72" spans="1:1" x14ac:dyDescent="0.3">
      <c r="A72" s="7"/>
    </row>
    <row r="73" spans="1:1" x14ac:dyDescent="0.3">
      <c r="A73" s="7"/>
    </row>
    <row r="74" spans="1:1" x14ac:dyDescent="0.3">
      <c r="A74" s="7"/>
    </row>
    <row r="75" spans="1:1" x14ac:dyDescent="0.3">
      <c r="A75" s="7"/>
    </row>
    <row r="76" spans="1:1" x14ac:dyDescent="0.3">
      <c r="A76" s="7"/>
    </row>
    <row r="77" spans="1:1" x14ac:dyDescent="0.3">
      <c r="A77" s="7"/>
    </row>
    <row r="78" spans="1:1" x14ac:dyDescent="0.3">
      <c r="A78" s="7"/>
    </row>
    <row r="79" spans="1:1" x14ac:dyDescent="0.3">
      <c r="A79" s="7"/>
    </row>
    <row r="80" spans="1:1" x14ac:dyDescent="0.3">
      <c r="A80" s="7"/>
    </row>
    <row r="81" spans="1:1" x14ac:dyDescent="0.3">
      <c r="A81" s="7"/>
    </row>
    <row r="82" spans="1:1" x14ac:dyDescent="0.3">
      <c r="A82" s="7"/>
    </row>
    <row r="83" spans="1:1" x14ac:dyDescent="0.3">
      <c r="A83" s="7"/>
    </row>
    <row r="84" spans="1:1" x14ac:dyDescent="0.3">
      <c r="A84" s="7"/>
    </row>
    <row r="85" spans="1:1" x14ac:dyDescent="0.3">
      <c r="A85" s="7"/>
    </row>
    <row r="86" spans="1:1" x14ac:dyDescent="0.3">
      <c r="A86" s="7"/>
    </row>
    <row r="87" spans="1:1" x14ac:dyDescent="0.3">
      <c r="A87" s="7"/>
    </row>
    <row r="88" spans="1:1" x14ac:dyDescent="0.3">
      <c r="A88" s="7"/>
    </row>
    <row r="89" spans="1:1" x14ac:dyDescent="0.3">
      <c r="A89" s="7"/>
    </row>
    <row r="90" spans="1:1" x14ac:dyDescent="0.3">
      <c r="A90" s="7"/>
    </row>
    <row r="91" spans="1:1" x14ac:dyDescent="0.3">
      <c r="A91" s="7"/>
    </row>
    <row r="92" spans="1:1" x14ac:dyDescent="0.3">
      <c r="A92" s="7"/>
    </row>
    <row r="93" spans="1:1" x14ac:dyDescent="0.3">
      <c r="A93" s="7"/>
    </row>
    <row r="94" spans="1:1" x14ac:dyDescent="0.3">
      <c r="A94" s="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701"/>
  <sheetViews>
    <sheetView workbookViewId="0">
      <selection activeCell="K12" sqref="K12"/>
    </sheetView>
  </sheetViews>
  <sheetFormatPr defaultRowHeight="14.4" x14ac:dyDescent="0.3"/>
  <cols>
    <col min="1" max="1" width="15.109375" bestFit="1" customWidth="1"/>
    <col min="2" max="2" width="14.88671875" bestFit="1" customWidth="1"/>
    <col min="3" max="3" width="23" bestFit="1" customWidth="1"/>
    <col min="4" max="4" width="14.88671875" customWidth="1"/>
    <col min="5" max="5" width="11.109375" customWidth="1"/>
    <col min="6" max="6" width="20.44140625" style="2" customWidth="1"/>
    <col min="7" max="7" width="11.5546875" style="2" customWidth="1"/>
    <col min="8" max="8" width="11.88671875" style="2" customWidth="1"/>
    <col min="9" max="9" width="12.5546875" style="2" bestFit="1" customWidth="1"/>
    <col min="10" max="11" width="11.5546875" style="2" bestFit="1" customWidth="1"/>
    <col min="12" max="12" width="10.109375" style="3" bestFit="1" customWidth="1"/>
    <col min="13" max="13" width="15.6640625" customWidth="1"/>
    <col min="14" max="14" width="13.88671875" customWidth="1"/>
    <col min="15" max="15" width="6.5546875" customWidth="1"/>
  </cols>
  <sheetData>
    <row r="1" spans="1:15" x14ac:dyDescent="0.3">
      <c r="A1" t="s">
        <v>5</v>
      </c>
      <c r="B1" t="s">
        <v>33</v>
      </c>
      <c r="C1" t="s">
        <v>15</v>
      </c>
      <c r="D1" t="s">
        <v>16</v>
      </c>
      <c r="E1" t="s">
        <v>3</v>
      </c>
      <c r="F1" s="2" t="s">
        <v>4</v>
      </c>
      <c r="G1" s="2" t="s">
        <v>14</v>
      </c>
      <c r="H1" s="2" t="s">
        <v>1</v>
      </c>
      <c r="I1" s="2" t="s">
        <v>13</v>
      </c>
      <c r="J1" s="2" t="s">
        <v>2</v>
      </c>
      <c r="K1" s="2" t="s">
        <v>12</v>
      </c>
      <c r="L1" s="3" t="s">
        <v>10</v>
      </c>
      <c r="M1" t="s">
        <v>11</v>
      </c>
      <c r="N1" t="s">
        <v>21</v>
      </c>
      <c r="O1" t="s">
        <v>0</v>
      </c>
    </row>
    <row r="2" spans="1:15" x14ac:dyDescent="0.3">
      <c r="A2" t="s">
        <v>26</v>
      </c>
      <c r="B2" t="s">
        <v>34</v>
      </c>
      <c r="C2" t="s">
        <v>28</v>
      </c>
      <c r="D2" t="s">
        <v>17</v>
      </c>
      <c r="E2" s="1">
        <v>161.85000000000002</v>
      </c>
      <c r="F2" s="2">
        <v>5579.4</v>
      </c>
      <c r="G2" s="2">
        <v>9299</v>
      </c>
      <c r="H2" s="2">
        <v>0</v>
      </c>
      <c r="I2" s="2">
        <f>Table62[[#This Row],[Units Sold]]*Table62[[#This Row],[Sale Price]]</f>
        <v>1505043.1500000001</v>
      </c>
      <c r="J2" s="2">
        <f>Table62[[#This Row],[Manufacturing Price]]</f>
        <v>5579.4</v>
      </c>
      <c r="K2" s="2">
        <f>Table62[[#This Row],[ Sales]]-(Table62[[#This Row],[Units Sold]]*Table62[[#This Row],[Manufacturing Price]])</f>
        <v>602017.26000000013</v>
      </c>
      <c r="L2" s="3">
        <v>44197</v>
      </c>
      <c r="M2">
        <f>MONTH(Table62[[#This Row],[Date]])</f>
        <v>1</v>
      </c>
      <c r="N2" t="str">
        <f>TEXT(Table62[[#This Row],[Date]],"mmmm")</f>
        <v>January</v>
      </c>
      <c r="O2">
        <f>YEAR(Table62[[#This Row],[Date]])</f>
        <v>2021</v>
      </c>
    </row>
    <row r="3" spans="1:15" x14ac:dyDescent="0.3">
      <c r="A3" t="s">
        <v>26</v>
      </c>
      <c r="B3" t="s">
        <v>23</v>
      </c>
      <c r="C3" t="s">
        <v>28</v>
      </c>
      <c r="D3" t="s">
        <v>17</v>
      </c>
      <c r="E3" s="1">
        <v>132.1</v>
      </c>
      <c r="F3" s="2">
        <v>5579.4</v>
      </c>
      <c r="G3" s="2">
        <v>9299</v>
      </c>
      <c r="H3" s="2">
        <v>0</v>
      </c>
      <c r="I3" s="2">
        <f>Table62[[#This Row],[Units Sold]]*Table62[[#This Row],[Sale Price]]</f>
        <v>1228397.8999999999</v>
      </c>
      <c r="J3" s="2">
        <f>Table62[[#This Row],[Manufacturing Price]]</f>
        <v>5579.4</v>
      </c>
      <c r="K3" s="2">
        <f>Table62[[#This Row],[ Sales]]-(Table62[[#This Row],[Units Sold]]*Table62[[#This Row],[Manufacturing Price]])</f>
        <v>491359.16000000003</v>
      </c>
      <c r="L3" s="3">
        <v>44197</v>
      </c>
      <c r="M3">
        <f>MONTH(Table62[[#This Row],[Date]])</f>
        <v>1</v>
      </c>
      <c r="N3" t="str">
        <f>TEXT(Table62[[#This Row],[Date]],"mmmm")</f>
        <v>January</v>
      </c>
      <c r="O3">
        <f>YEAR(Table62[[#This Row],[Date]])</f>
        <v>2021</v>
      </c>
    </row>
    <row r="4" spans="1:15" x14ac:dyDescent="0.3">
      <c r="A4" t="s">
        <v>7</v>
      </c>
      <c r="B4" t="s">
        <v>47</v>
      </c>
      <c r="C4" t="s">
        <v>28</v>
      </c>
      <c r="D4" t="s">
        <v>17</v>
      </c>
      <c r="E4" s="1">
        <v>217.8</v>
      </c>
      <c r="F4" s="2">
        <v>5579.4</v>
      </c>
      <c r="G4" s="2">
        <v>9299</v>
      </c>
      <c r="H4" s="2">
        <v>0</v>
      </c>
      <c r="I4" s="2">
        <f>Table62[[#This Row],[Units Sold]]*Table62[[#This Row],[Sale Price]]</f>
        <v>2025322.2000000002</v>
      </c>
      <c r="J4" s="2">
        <f>Table62[[#This Row],[Manufacturing Price]]</f>
        <v>5579.4</v>
      </c>
      <c r="K4" s="2">
        <f>Table62[[#This Row],[ Sales]]-(Table62[[#This Row],[Units Sold]]*Table62[[#This Row],[Manufacturing Price]])</f>
        <v>810128.88000000012</v>
      </c>
      <c r="L4" s="3">
        <v>44348</v>
      </c>
      <c r="M4">
        <f>MONTH(Table62[[#This Row],[Date]])</f>
        <v>6</v>
      </c>
      <c r="N4" t="str">
        <f>TEXT(Table62[[#This Row],[Date]],"mmmm")</f>
        <v>June</v>
      </c>
      <c r="O4">
        <f>YEAR(Table62[[#This Row],[Date]])</f>
        <v>2021</v>
      </c>
    </row>
    <row r="5" spans="1:15" x14ac:dyDescent="0.3">
      <c r="A5" t="s">
        <v>7</v>
      </c>
      <c r="B5" t="s">
        <v>37</v>
      </c>
      <c r="C5" t="s">
        <v>28</v>
      </c>
      <c r="D5" t="s">
        <v>17</v>
      </c>
      <c r="E5" s="1">
        <v>88.800000000000011</v>
      </c>
      <c r="F5" s="2">
        <v>5579.4</v>
      </c>
      <c r="G5" s="2">
        <v>9299</v>
      </c>
      <c r="H5" s="2">
        <v>0</v>
      </c>
      <c r="I5" s="2">
        <f>Table62[[#This Row],[Units Sold]]*Table62[[#This Row],[Sale Price]]</f>
        <v>825751.20000000007</v>
      </c>
      <c r="J5" s="2">
        <f>Table62[[#This Row],[Manufacturing Price]]</f>
        <v>5579.4</v>
      </c>
      <c r="K5" s="2">
        <f>Table62[[#This Row],[ Sales]]-(Table62[[#This Row],[Units Sold]]*Table62[[#This Row],[Manufacturing Price]])</f>
        <v>330300.48000000004</v>
      </c>
      <c r="L5" s="3">
        <v>44348</v>
      </c>
      <c r="M5">
        <f>MONTH(Table62[[#This Row],[Date]])</f>
        <v>6</v>
      </c>
      <c r="N5" t="str">
        <f>TEXT(Table62[[#This Row],[Date]],"mmmm")</f>
        <v>June</v>
      </c>
      <c r="O5">
        <f>YEAR(Table62[[#This Row],[Date]])</f>
        <v>2021</v>
      </c>
    </row>
    <row r="6" spans="1:15" x14ac:dyDescent="0.3">
      <c r="A6" t="s">
        <v>7</v>
      </c>
      <c r="B6" t="s">
        <v>42</v>
      </c>
      <c r="C6" t="s">
        <v>28</v>
      </c>
      <c r="D6" t="s">
        <v>17</v>
      </c>
      <c r="E6" s="1">
        <v>247</v>
      </c>
      <c r="F6" s="2">
        <v>5579.4</v>
      </c>
      <c r="G6" s="2">
        <v>9299</v>
      </c>
      <c r="H6" s="2">
        <v>0</v>
      </c>
      <c r="I6" s="2">
        <f>Table62[[#This Row],[Units Sold]]*Table62[[#This Row],[Sale Price]]</f>
        <v>2296853</v>
      </c>
      <c r="J6" s="2">
        <f>Table62[[#This Row],[Manufacturing Price]]</f>
        <v>5579.4</v>
      </c>
      <c r="K6" s="2">
        <f>Table62[[#This Row],[ Sales]]-(Table62[[#This Row],[Units Sold]]*Table62[[#This Row],[Manufacturing Price]])</f>
        <v>918741.20000000019</v>
      </c>
      <c r="L6" s="3">
        <v>44348</v>
      </c>
      <c r="M6">
        <f>MONTH(Table62[[#This Row],[Date]])</f>
        <v>6</v>
      </c>
      <c r="N6" t="str">
        <f>TEXT(Table62[[#This Row],[Date]],"mmmm")</f>
        <v>June</v>
      </c>
      <c r="O6">
        <f>YEAR(Table62[[#This Row],[Date]])</f>
        <v>2021</v>
      </c>
    </row>
    <row r="7" spans="1:15" x14ac:dyDescent="0.3">
      <c r="A7" t="s">
        <v>26</v>
      </c>
      <c r="B7" t="s">
        <v>43</v>
      </c>
      <c r="C7" t="s">
        <v>28</v>
      </c>
      <c r="D7" t="s">
        <v>17</v>
      </c>
      <c r="E7" s="1">
        <v>151.30000000000001</v>
      </c>
      <c r="F7" s="2">
        <v>5579.4</v>
      </c>
      <c r="G7" s="2">
        <v>9299</v>
      </c>
      <c r="H7" s="2">
        <v>0</v>
      </c>
      <c r="I7" s="2">
        <f>Table62[[#This Row],[Units Sold]]*Table62[[#This Row],[Sale Price]]</f>
        <v>1406938.7000000002</v>
      </c>
      <c r="J7" s="2">
        <f>Table62[[#This Row],[Manufacturing Price]]</f>
        <v>5579.4</v>
      </c>
      <c r="K7" s="2">
        <f>Table62[[#This Row],[ Sales]]-(Table62[[#This Row],[Units Sold]]*Table62[[#This Row],[Manufacturing Price]])</f>
        <v>562775.48000000021</v>
      </c>
      <c r="L7" s="3">
        <v>44531</v>
      </c>
      <c r="M7">
        <f>MONTH(Table62[[#This Row],[Date]])</f>
        <v>12</v>
      </c>
      <c r="N7" t="str">
        <f>TEXT(Table62[[#This Row],[Date]],"mmmm")</f>
        <v>December</v>
      </c>
      <c r="O7">
        <f>YEAR(Table62[[#This Row],[Date]])</f>
        <v>2021</v>
      </c>
    </row>
    <row r="8" spans="1:15" x14ac:dyDescent="0.3">
      <c r="A8" t="s">
        <v>7</v>
      </c>
      <c r="B8" t="s">
        <v>39</v>
      </c>
      <c r="C8" t="s">
        <v>29</v>
      </c>
      <c r="D8" t="s">
        <v>17</v>
      </c>
      <c r="E8" s="1">
        <v>92.100000000000009</v>
      </c>
      <c r="F8" s="2">
        <v>8999.4</v>
      </c>
      <c r="G8" s="2">
        <v>14999</v>
      </c>
      <c r="H8" s="2">
        <v>0</v>
      </c>
      <c r="I8" s="2">
        <f>Table62[[#This Row],[Units Sold]]*Table62[[#This Row],[Sale Price]]</f>
        <v>1381407.9000000001</v>
      </c>
      <c r="J8" s="2">
        <f>Table62[[#This Row],[Manufacturing Price]]</f>
        <v>8999.4</v>
      </c>
      <c r="K8" s="2">
        <f>Table62[[#This Row],[ Sales]]-(Table62[[#This Row],[Units Sold]]*Table62[[#This Row],[Manufacturing Price]])</f>
        <v>552563.16000000015</v>
      </c>
      <c r="L8" s="3">
        <v>44256</v>
      </c>
      <c r="M8">
        <f>MONTH(Table62[[#This Row],[Date]])</f>
        <v>3</v>
      </c>
      <c r="N8" t="str">
        <f>TEXT(Table62[[#This Row],[Date]],"mmmm")</f>
        <v>March</v>
      </c>
      <c r="O8">
        <f>YEAR(Table62[[#This Row],[Date]])</f>
        <v>2021</v>
      </c>
    </row>
    <row r="9" spans="1:15" x14ac:dyDescent="0.3">
      <c r="A9" t="s">
        <v>9</v>
      </c>
      <c r="B9" t="s">
        <v>43</v>
      </c>
      <c r="C9" t="s">
        <v>29</v>
      </c>
      <c r="D9" t="s">
        <v>17</v>
      </c>
      <c r="E9" s="1">
        <v>251.8</v>
      </c>
      <c r="F9" s="2">
        <v>8999.4</v>
      </c>
      <c r="G9" s="2">
        <v>14999</v>
      </c>
      <c r="H9" s="2">
        <v>0</v>
      </c>
      <c r="I9" s="2">
        <f>Table62[[#This Row],[Units Sold]]*Table62[[#This Row],[Sale Price]]</f>
        <v>3776748.2</v>
      </c>
      <c r="J9" s="2">
        <f>Table62[[#This Row],[Manufacturing Price]]</f>
        <v>8999.4</v>
      </c>
      <c r="K9" s="2">
        <f>Table62[[#This Row],[ Sales]]-(Table62[[#This Row],[Units Sold]]*Table62[[#This Row],[Manufacturing Price]])</f>
        <v>1510699.2800000003</v>
      </c>
      <c r="L9" s="3">
        <v>44348</v>
      </c>
      <c r="M9">
        <f>MONTH(Table62[[#This Row],[Date]])</f>
        <v>6</v>
      </c>
      <c r="N9" t="str">
        <f>TEXT(Table62[[#This Row],[Date]],"mmmm")</f>
        <v>June</v>
      </c>
      <c r="O9">
        <f>YEAR(Table62[[#This Row],[Date]])</f>
        <v>2021</v>
      </c>
    </row>
    <row r="10" spans="1:15" x14ac:dyDescent="0.3">
      <c r="A10" t="s">
        <v>26</v>
      </c>
      <c r="B10" t="s">
        <v>41</v>
      </c>
      <c r="C10" t="s">
        <v>29</v>
      </c>
      <c r="D10" t="s">
        <v>17</v>
      </c>
      <c r="E10" s="1">
        <v>189.9</v>
      </c>
      <c r="F10" s="2">
        <v>8999.4</v>
      </c>
      <c r="G10" s="2">
        <v>14999</v>
      </c>
      <c r="H10" s="2">
        <v>0</v>
      </c>
      <c r="I10" s="2">
        <f>Table62[[#This Row],[Units Sold]]*Table62[[#This Row],[Sale Price]]</f>
        <v>2848310.1</v>
      </c>
      <c r="J10" s="2">
        <f>Table62[[#This Row],[Manufacturing Price]]</f>
        <v>8999.4</v>
      </c>
      <c r="K10" s="2">
        <f>Table62[[#This Row],[ Sales]]-(Table62[[#This Row],[Units Sold]]*Table62[[#This Row],[Manufacturing Price]])</f>
        <v>1139324.04</v>
      </c>
      <c r="L10" s="3">
        <v>44348</v>
      </c>
      <c r="M10">
        <f>MONTH(Table62[[#This Row],[Date]])</f>
        <v>6</v>
      </c>
      <c r="N10" t="str">
        <f>TEXT(Table62[[#This Row],[Date]],"mmmm")</f>
        <v>June</v>
      </c>
      <c r="O10">
        <f>YEAR(Table62[[#This Row],[Date]])</f>
        <v>2021</v>
      </c>
    </row>
    <row r="11" spans="1:15" x14ac:dyDescent="0.3">
      <c r="A11" t="s">
        <v>9</v>
      </c>
      <c r="B11" t="s">
        <v>42</v>
      </c>
      <c r="C11" t="s">
        <v>29</v>
      </c>
      <c r="D11" t="s">
        <v>17</v>
      </c>
      <c r="E11" s="1">
        <v>154.5</v>
      </c>
      <c r="F11" s="2">
        <v>8999.4</v>
      </c>
      <c r="G11" s="2">
        <v>14999</v>
      </c>
      <c r="H11" s="2">
        <v>0</v>
      </c>
      <c r="I11" s="2">
        <f>Table62[[#This Row],[Units Sold]]*Table62[[#This Row],[Sale Price]]</f>
        <v>2317345.5</v>
      </c>
      <c r="J11" s="2">
        <f>Table62[[#This Row],[Manufacturing Price]]</f>
        <v>8999.4</v>
      </c>
      <c r="K11" s="2">
        <f>Table62[[#This Row],[ Sales]]-(Table62[[#This Row],[Units Sold]]*Table62[[#This Row],[Manufacturing Price]])</f>
        <v>926938.2</v>
      </c>
      <c r="L11" s="3">
        <v>44348</v>
      </c>
      <c r="M11">
        <f>MONTH(Table62[[#This Row],[Date]])</f>
        <v>6</v>
      </c>
      <c r="N11" t="str">
        <f>TEXT(Table62[[#This Row],[Date]],"mmmm")</f>
        <v>June</v>
      </c>
      <c r="O11">
        <f>YEAR(Table62[[#This Row],[Date]])</f>
        <v>2021</v>
      </c>
    </row>
    <row r="12" spans="1:15" x14ac:dyDescent="0.3">
      <c r="A12" t="s">
        <v>7</v>
      </c>
      <c r="B12" t="s">
        <v>44</v>
      </c>
      <c r="C12" t="s">
        <v>29</v>
      </c>
      <c r="D12" t="s">
        <v>17</v>
      </c>
      <c r="E12" s="1">
        <v>247</v>
      </c>
      <c r="F12" s="2">
        <v>8999.4</v>
      </c>
      <c r="G12" s="2">
        <v>14999</v>
      </c>
      <c r="H12" s="2">
        <v>0</v>
      </c>
      <c r="I12" s="2">
        <f>Table62[[#This Row],[Units Sold]]*Table62[[#This Row],[Sale Price]]</f>
        <v>3704753</v>
      </c>
      <c r="J12" s="2">
        <f>Table62[[#This Row],[Manufacturing Price]]</f>
        <v>8999.4</v>
      </c>
      <c r="K12" s="2">
        <f>Table62[[#This Row],[ Sales]]-(Table62[[#This Row],[Units Sold]]*Table62[[#This Row],[Manufacturing Price]])</f>
        <v>1481901.2000000002</v>
      </c>
      <c r="L12" s="3">
        <v>44348</v>
      </c>
      <c r="M12">
        <f>MONTH(Table62[[#This Row],[Date]])</f>
        <v>6</v>
      </c>
      <c r="N12" t="str">
        <f>TEXT(Table62[[#This Row],[Date]],"mmmm")</f>
        <v>June</v>
      </c>
      <c r="O12">
        <f>YEAR(Table62[[#This Row],[Date]])</f>
        <v>2021</v>
      </c>
    </row>
    <row r="13" spans="1:15" x14ac:dyDescent="0.3">
      <c r="A13" t="s">
        <v>8</v>
      </c>
      <c r="B13" t="s">
        <v>25</v>
      </c>
      <c r="C13" t="s">
        <v>29</v>
      </c>
      <c r="D13" t="s">
        <v>17</v>
      </c>
      <c r="E13" s="1">
        <v>266.55</v>
      </c>
      <c r="F13" s="2">
        <v>8999.4</v>
      </c>
      <c r="G13" s="2">
        <v>14999</v>
      </c>
      <c r="H13" s="2">
        <v>0</v>
      </c>
      <c r="I13" s="2">
        <f>Table62[[#This Row],[Units Sold]]*Table62[[#This Row],[Sale Price]]</f>
        <v>3997983.45</v>
      </c>
      <c r="J13" s="2">
        <f>Table62[[#This Row],[Manufacturing Price]]</f>
        <v>8999.4</v>
      </c>
      <c r="K13" s="2">
        <f>Table62[[#This Row],[ Sales]]-(Table62[[#This Row],[Units Sold]]*Table62[[#This Row],[Manufacturing Price]])</f>
        <v>1599193.3800000004</v>
      </c>
      <c r="L13" s="3">
        <v>44378</v>
      </c>
      <c r="M13">
        <f>MONTH(Table62[[#This Row],[Date]])</f>
        <v>7</v>
      </c>
      <c r="N13" t="str">
        <f>TEXT(Table62[[#This Row],[Date]],"mmmm")</f>
        <v>July</v>
      </c>
      <c r="O13">
        <f>YEAR(Table62[[#This Row],[Date]])</f>
        <v>2021</v>
      </c>
    </row>
    <row r="14" spans="1:15" x14ac:dyDescent="0.3">
      <c r="A14" t="s">
        <v>6</v>
      </c>
      <c r="B14" t="s">
        <v>46</v>
      </c>
      <c r="C14" t="s">
        <v>29</v>
      </c>
      <c r="D14" t="s">
        <v>17</v>
      </c>
      <c r="E14" s="1">
        <v>95.800000000000011</v>
      </c>
      <c r="F14" s="2">
        <v>8999.4</v>
      </c>
      <c r="G14" s="2">
        <v>14999</v>
      </c>
      <c r="H14" s="2">
        <v>0</v>
      </c>
      <c r="I14" s="2">
        <f>Table62[[#This Row],[Units Sold]]*Table62[[#This Row],[Sale Price]]</f>
        <v>1436904.2000000002</v>
      </c>
      <c r="J14" s="2">
        <f>Table62[[#This Row],[Manufacturing Price]]</f>
        <v>8999.4</v>
      </c>
      <c r="K14" s="2">
        <f>Table62[[#This Row],[ Sales]]-(Table62[[#This Row],[Units Sold]]*Table62[[#This Row],[Manufacturing Price]])</f>
        <v>574761.68000000017</v>
      </c>
      <c r="L14" s="3">
        <v>44409</v>
      </c>
      <c r="M14">
        <f>MONTH(Table62[[#This Row],[Date]])</f>
        <v>8</v>
      </c>
      <c r="N14" t="str">
        <f>TEXT(Table62[[#This Row],[Date]],"mmmm")</f>
        <v>August</v>
      </c>
      <c r="O14">
        <f>YEAR(Table62[[#This Row],[Date]])</f>
        <v>2021</v>
      </c>
    </row>
    <row r="15" spans="1:15" x14ac:dyDescent="0.3">
      <c r="A15" t="s">
        <v>26</v>
      </c>
      <c r="B15" t="s">
        <v>47</v>
      </c>
      <c r="C15" t="s">
        <v>29</v>
      </c>
      <c r="D15" t="s">
        <v>17</v>
      </c>
      <c r="E15" s="1">
        <v>214.60000000000002</v>
      </c>
      <c r="F15" s="2">
        <v>8999.4</v>
      </c>
      <c r="G15" s="2">
        <v>14999</v>
      </c>
      <c r="H15" s="2">
        <v>0</v>
      </c>
      <c r="I15" s="2">
        <f>Table62[[#This Row],[Units Sold]]*Table62[[#This Row],[Sale Price]]</f>
        <v>3218785.4000000004</v>
      </c>
      <c r="J15" s="2">
        <f>Table62[[#This Row],[Manufacturing Price]]</f>
        <v>8999.4</v>
      </c>
      <c r="K15" s="2">
        <f>Table62[[#This Row],[ Sales]]-(Table62[[#This Row],[Units Sold]]*Table62[[#This Row],[Manufacturing Price]])</f>
        <v>1287514.1600000001</v>
      </c>
      <c r="L15" s="3">
        <v>44440</v>
      </c>
      <c r="M15">
        <f>MONTH(Table62[[#This Row],[Date]])</f>
        <v>9</v>
      </c>
      <c r="N15" t="str">
        <f>TEXT(Table62[[#This Row],[Date]],"mmmm")</f>
        <v>September</v>
      </c>
      <c r="O15">
        <f>YEAR(Table62[[#This Row],[Date]])</f>
        <v>2021</v>
      </c>
    </row>
    <row r="16" spans="1:15" x14ac:dyDescent="0.3">
      <c r="A16" t="s">
        <v>8</v>
      </c>
      <c r="B16" t="s">
        <v>24</v>
      </c>
      <c r="C16" t="s">
        <v>29</v>
      </c>
      <c r="D16" t="s">
        <v>17</v>
      </c>
      <c r="E16" s="1">
        <v>34.5</v>
      </c>
      <c r="F16" s="2">
        <v>8999.4</v>
      </c>
      <c r="G16" s="2">
        <v>14999</v>
      </c>
      <c r="H16" s="2">
        <v>0</v>
      </c>
      <c r="I16" s="2">
        <f>Table62[[#This Row],[Units Sold]]*Table62[[#This Row],[Sale Price]]</f>
        <v>517465.5</v>
      </c>
      <c r="J16" s="2">
        <f>Table62[[#This Row],[Manufacturing Price]]</f>
        <v>8999.4</v>
      </c>
      <c r="K16" s="2">
        <f>Table62[[#This Row],[ Sales]]-(Table62[[#This Row],[Units Sold]]*Table62[[#This Row],[Manufacturing Price]])</f>
        <v>206986.2</v>
      </c>
      <c r="L16" s="3">
        <v>44105</v>
      </c>
      <c r="M16">
        <f>MONTH(Table62[[#This Row],[Date]])</f>
        <v>10</v>
      </c>
      <c r="N16" t="str">
        <f>TEXT(Table62[[#This Row],[Date]],"mmmm")</f>
        <v>October</v>
      </c>
      <c r="O16">
        <f>YEAR(Table62[[#This Row],[Date]])</f>
        <v>2020</v>
      </c>
    </row>
    <row r="17" spans="1:15" x14ac:dyDescent="0.3">
      <c r="A17" t="s">
        <v>7</v>
      </c>
      <c r="B17" t="s">
        <v>25</v>
      </c>
      <c r="C17" t="s">
        <v>29</v>
      </c>
      <c r="D17" t="s">
        <v>17</v>
      </c>
      <c r="E17" s="1">
        <v>61.5</v>
      </c>
      <c r="F17" s="2">
        <v>8999.4</v>
      </c>
      <c r="G17" s="2">
        <v>14999</v>
      </c>
      <c r="H17" s="2">
        <v>0</v>
      </c>
      <c r="I17" s="2">
        <f>Table62[[#This Row],[Units Sold]]*Table62[[#This Row],[Sale Price]]</f>
        <v>922438.5</v>
      </c>
      <c r="J17" s="2">
        <f>Table62[[#This Row],[Manufacturing Price]]</f>
        <v>8999.4</v>
      </c>
      <c r="K17" s="2">
        <f>Table62[[#This Row],[ Sales]]-(Table62[[#This Row],[Units Sold]]*Table62[[#This Row],[Manufacturing Price]])</f>
        <v>368975.4</v>
      </c>
      <c r="L17" s="3">
        <v>44531</v>
      </c>
      <c r="M17">
        <f>MONTH(Table62[[#This Row],[Date]])</f>
        <v>12</v>
      </c>
      <c r="N17" t="str">
        <f>TEXT(Table62[[#This Row],[Date]],"mmmm")</f>
        <v>December</v>
      </c>
      <c r="O17">
        <f>YEAR(Table62[[#This Row],[Date]])</f>
        <v>2021</v>
      </c>
    </row>
    <row r="18" spans="1:15" x14ac:dyDescent="0.3">
      <c r="A18" t="s">
        <v>26</v>
      </c>
      <c r="B18" t="s">
        <v>23</v>
      </c>
      <c r="C18" t="s">
        <v>30</v>
      </c>
      <c r="D18" t="s">
        <v>17</v>
      </c>
      <c r="E18" s="1">
        <v>29.200000000000003</v>
      </c>
      <c r="F18" s="2">
        <v>11999.4</v>
      </c>
      <c r="G18" s="2">
        <v>19999</v>
      </c>
      <c r="H18" s="2">
        <v>0</v>
      </c>
      <c r="I18" s="2">
        <f>Table62[[#This Row],[Units Sold]]*Table62[[#This Row],[Sale Price]]</f>
        <v>583970.80000000005</v>
      </c>
      <c r="J18" s="2">
        <f>Table62[[#This Row],[Manufacturing Price]]</f>
        <v>11999.4</v>
      </c>
      <c r="K18" s="2">
        <f>Table62[[#This Row],[ Sales]]-(Table62[[#This Row],[Units Sold]]*Table62[[#This Row],[Manufacturing Price]])</f>
        <v>233588.32</v>
      </c>
      <c r="L18" s="3">
        <v>44228</v>
      </c>
      <c r="M18">
        <f>MONTH(Table62[[#This Row],[Date]])</f>
        <v>2</v>
      </c>
      <c r="N18" t="str">
        <f>TEXT(Table62[[#This Row],[Date]],"mmmm")</f>
        <v>February</v>
      </c>
      <c r="O18">
        <f>YEAR(Table62[[#This Row],[Date]])</f>
        <v>2021</v>
      </c>
    </row>
    <row r="19" spans="1:15" x14ac:dyDescent="0.3">
      <c r="A19" t="s">
        <v>7</v>
      </c>
      <c r="B19" t="s">
        <v>22</v>
      </c>
      <c r="C19" t="s">
        <v>30</v>
      </c>
      <c r="D19" t="s">
        <v>17</v>
      </c>
      <c r="E19" s="1">
        <v>97.4</v>
      </c>
      <c r="F19" s="2">
        <v>11999.4</v>
      </c>
      <c r="G19" s="2">
        <v>19999</v>
      </c>
      <c r="H19" s="2">
        <v>0</v>
      </c>
      <c r="I19" s="2">
        <f>Table62[[#This Row],[Units Sold]]*Table62[[#This Row],[Sale Price]]</f>
        <v>1947902.6</v>
      </c>
      <c r="J19" s="2">
        <f>Table62[[#This Row],[Manufacturing Price]]</f>
        <v>11999.4</v>
      </c>
      <c r="K19" s="2">
        <f>Table62[[#This Row],[ Sales]]-(Table62[[#This Row],[Units Sold]]*Table62[[#This Row],[Manufacturing Price]])</f>
        <v>779161.04</v>
      </c>
      <c r="L19" s="3">
        <v>44228</v>
      </c>
      <c r="M19">
        <f>MONTH(Table62[[#This Row],[Date]])</f>
        <v>2</v>
      </c>
      <c r="N19" t="str">
        <f>TEXT(Table62[[#This Row],[Date]],"mmmm")</f>
        <v>February</v>
      </c>
      <c r="O19">
        <f>YEAR(Table62[[#This Row],[Date]])</f>
        <v>2021</v>
      </c>
    </row>
    <row r="20" spans="1:15" x14ac:dyDescent="0.3">
      <c r="A20" t="s">
        <v>9</v>
      </c>
      <c r="B20" t="s">
        <v>34</v>
      </c>
      <c r="C20" t="s">
        <v>30</v>
      </c>
      <c r="D20" t="s">
        <v>17</v>
      </c>
      <c r="E20" s="1">
        <v>251.8</v>
      </c>
      <c r="F20" s="2">
        <v>11999.4</v>
      </c>
      <c r="G20" s="2">
        <v>19999</v>
      </c>
      <c r="H20" s="2">
        <v>0</v>
      </c>
      <c r="I20" s="2">
        <f>Table62[[#This Row],[Units Sold]]*Table62[[#This Row],[Sale Price]]</f>
        <v>5035748.2</v>
      </c>
      <c r="J20" s="2">
        <f>Table62[[#This Row],[Manufacturing Price]]</f>
        <v>11999.4</v>
      </c>
      <c r="K20" s="2">
        <f>Table62[[#This Row],[ Sales]]-(Table62[[#This Row],[Units Sold]]*Table62[[#This Row],[Manufacturing Price]])</f>
        <v>2014299.2800000003</v>
      </c>
      <c r="L20" s="3">
        <v>44348</v>
      </c>
      <c r="M20">
        <f>MONTH(Table62[[#This Row],[Date]])</f>
        <v>6</v>
      </c>
      <c r="N20" t="str">
        <f>TEXT(Table62[[#This Row],[Date]],"mmmm")</f>
        <v>June</v>
      </c>
      <c r="O20">
        <f>YEAR(Table62[[#This Row],[Date]])</f>
        <v>2021</v>
      </c>
    </row>
    <row r="21" spans="1:15" x14ac:dyDescent="0.3">
      <c r="A21" t="s">
        <v>26</v>
      </c>
      <c r="B21" t="s">
        <v>23</v>
      </c>
      <c r="C21" t="s">
        <v>30</v>
      </c>
      <c r="D21" t="s">
        <v>17</v>
      </c>
      <c r="E21" s="1">
        <v>100.60000000000001</v>
      </c>
      <c r="F21" s="2">
        <v>11999.4</v>
      </c>
      <c r="G21" s="2">
        <v>19999</v>
      </c>
      <c r="H21" s="2">
        <v>0</v>
      </c>
      <c r="I21" s="2">
        <f>Table62[[#This Row],[Units Sold]]*Table62[[#This Row],[Sale Price]]</f>
        <v>2011899.4000000001</v>
      </c>
      <c r="J21" s="2">
        <f>Table62[[#This Row],[Manufacturing Price]]</f>
        <v>11999.4</v>
      </c>
      <c r="K21" s="2">
        <f>Table62[[#This Row],[ Sales]]-(Table62[[#This Row],[Units Sold]]*Table62[[#This Row],[Manufacturing Price]])</f>
        <v>804759.76</v>
      </c>
      <c r="L21" s="3">
        <v>44348</v>
      </c>
      <c r="M21">
        <f>MONTH(Table62[[#This Row],[Date]])</f>
        <v>6</v>
      </c>
      <c r="N21" t="str">
        <f>TEXT(Table62[[#This Row],[Date]],"mmmm")</f>
        <v>June</v>
      </c>
      <c r="O21">
        <f>YEAR(Table62[[#This Row],[Date]])</f>
        <v>2021</v>
      </c>
    </row>
    <row r="22" spans="1:15" x14ac:dyDescent="0.3">
      <c r="A22" t="s">
        <v>9</v>
      </c>
      <c r="B22" t="s">
        <v>47</v>
      </c>
      <c r="C22" t="s">
        <v>30</v>
      </c>
      <c r="D22" t="s">
        <v>17</v>
      </c>
      <c r="E22" s="1">
        <v>36.700000000000003</v>
      </c>
      <c r="F22" s="2">
        <v>11999.4</v>
      </c>
      <c r="G22" s="2">
        <v>19999</v>
      </c>
      <c r="H22" s="2">
        <v>0</v>
      </c>
      <c r="I22" s="2">
        <f>Table62[[#This Row],[Units Sold]]*Table62[[#This Row],[Sale Price]]</f>
        <v>733963.3</v>
      </c>
      <c r="J22" s="2">
        <f>Table62[[#This Row],[Manufacturing Price]]</f>
        <v>11999.4</v>
      </c>
      <c r="K22" s="2">
        <f>Table62[[#This Row],[ Sales]]-(Table62[[#This Row],[Units Sold]]*Table62[[#This Row],[Manufacturing Price]])</f>
        <v>293585.32</v>
      </c>
      <c r="L22" s="3">
        <v>44378</v>
      </c>
      <c r="M22">
        <f>MONTH(Table62[[#This Row],[Date]])</f>
        <v>7</v>
      </c>
      <c r="N22" t="str">
        <f>TEXT(Table62[[#This Row],[Date]],"mmmm")</f>
        <v>July</v>
      </c>
      <c r="O22">
        <f>YEAR(Table62[[#This Row],[Date]])</f>
        <v>2021</v>
      </c>
    </row>
    <row r="23" spans="1:15" x14ac:dyDescent="0.3">
      <c r="A23" t="s">
        <v>26</v>
      </c>
      <c r="B23" t="s">
        <v>37</v>
      </c>
      <c r="C23" t="s">
        <v>30</v>
      </c>
      <c r="D23" t="s">
        <v>17</v>
      </c>
      <c r="E23" s="1">
        <v>88.300000000000011</v>
      </c>
      <c r="F23" s="2">
        <v>11999.4</v>
      </c>
      <c r="G23" s="2">
        <v>19999</v>
      </c>
      <c r="H23" s="2">
        <v>0</v>
      </c>
      <c r="I23" s="2">
        <f>Table62[[#This Row],[Units Sold]]*Table62[[#This Row],[Sale Price]]</f>
        <v>1765911.7000000002</v>
      </c>
      <c r="J23" s="2">
        <f>Table62[[#This Row],[Manufacturing Price]]</f>
        <v>11999.4</v>
      </c>
      <c r="K23" s="2">
        <f>Table62[[#This Row],[ Sales]]-(Table62[[#This Row],[Units Sold]]*Table62[[#This Row],[Manufacturing Price]])</f>
        <v>706364.68000000017</v>
      </c>
      <c r="L23" s="3">
        <v>44409</v>
      </c>
      <c r="M23">
        <f>MONTH(Table62[[#This Row],[Date]])</f>
        <v>8</v>
      </c>
      <c r="N23" t="str">
        <f>TEXT(Table62[[#This Row],[Date]],"mmmm")</f>
        <v>August</v>
      </c>
      <c r="O23">
        <f>YEAR(Table62[[#This Row],[Date]])</f>
        <v>2021</v>
      </c>
    </row>
    <row r="24" spans="1:15" x14ac:dyDescent="0.3">
      <c r="A24" t="s">
        <v>7</v>
      </c>
      <c r="B24" t="s">
        <v>42</v>
      </c>
      <c r="C24" t="s">
        <v>30</v>
      </c>
      <c r="D24" t="s">
        <v>17</v>
      </c>
      <c r="E24" s="1">
        <v>54.900000000000006</v>
      </c>
      <c r="F24" s="2">
        <v>11999.4</v>
      </c>
      <c r="G24" s="2">
        <v>19999</v>
      </c>
      <c r="H24" s="2">
        <v>0</v>
      </c>
      <c r="I24" s="2">
        <f>Table62[[#This Row],[Units Sold]]*Table62[[#This Row],[Sale Price]]</f>
        <v>1097945.1000000001</v>
      </c>
      <c r="J24" s="2">
        <f>Table62[[#This Row],[Manufacturing Price]]</f>
        <v>11999.4</v>
      </c>
      <c r="K24" s="2">
        <f>Table62[[#This Row],[ Sales]]-(Table62[[#This Row],[Units Sold]]*Table62[[#This Row],[Manufacturing Price]])</f>
        <v>439178.04000000004</v>
      </c>
      <c r="L24" s="3">
        <v>44075</v>
      </c>
      <c r="M24">
        <f>MONTH(Table62[[#This Row],[Date]])</f>
        <v>9</v>
      </c>
      <c r="N24" t="str">
        <f>TEXT(Table62[[#This Row],[Date]],"mmmm")</f>
        <v>September</v>
      </c>
      <c r="O24">
        <f>YEAR(Table62[[#This Row],[Date]])</f>
        <v>2020</v>
      </c>
    </row>
    <row r="25" spans="1:15" x14ac:dyDescent="0.3">
      <c r="A25" t="s">
        <v>6</v>
      </c>
      <c r="B25" t="s">
        <v>43</v>
      </c>
      <c r="C25" t="s">
        <v>30</v>
      </c>
      <c r="D25" t="s">
        <v>17</v>
      </c>
      <c r="E25" s="1">
        <v>78.800000000000011</v>
      </c>
      <c r="F25" s="2">
        <v>11999.4</v>
      </c>
      <c r="G25" s="2">
        <v>19999</v>
      </c>
      <c r="H25" s="2">
        <v>0</v>
      </c>
      <c r="I25" s="2">
        <f>Table62[[#This Row],[Units Sold]]*Table62[[#This Row],[Sale Price]]</f>
        <v>1575921.2000000002</v>
      </c>
      <c r="J25" s="2">
        <f>Table62[[#This Row],[Manufacturing Price]]</f>
        <v>11999.4</v>
      </c>
      <c r="K25" s="2">
        <f>Table62[[#This Row],[ Sales]]-(Table62[[#This Row],[Units Sold]]*Table62[[#This Row],[Manufacturing Price]])</f>
        <v>630368.4800000001</v>
      </c>
      <c r="L25" s="3">
        <v>44075</v>
      </c>
      <c r="M25">
        <f>MONTH(Table62[[#This Row],[Date]])</f>
        <v>9</v>
      </c>
      <c r="N25" t="str">
        <f>TEXT(Table62[[#This Row],[Date]],"mmmm")</f>
        <v>September</v>
      </c>
      <c r="O25">
        <f>YEAR(Table62[[#This Row],[Date]])</f>
        <v>2020</v>
      </c>
    </row>
    <row r="26" spans="1:15" x14ac:dyDescent="0.3">
      <c r="A26" t="s">
        <v>7</v>
      </c>
      <c r="B26" t="s">
        <v>39</v>
      </c>
      <c r="C26" t="s">
        <v>30</v>
      </c>
      <c r="D26" t="s">
        <v>17</v>
      </c>
      <c r="E26" s="1">
        <v>247.20000000000002</v>
      </c>
      <c r="F26" s="2">
        <v>11999.4</v>
      </c>
      <c r="G26" s="2">
        <v>19999</v>
      </c>
      <c r="H26" s="2">
        <v>0</v>
      </c>
      <c r="I26" s="2">
        <f>Table62[[#This Row],[Units Sold]]*Table62[[#This Row],[Sale Price]]</f>
        <v>4943752.8000000007</v>
      </c>
      <c r="J26" s="2">
        <f>Table62[[#This Row],[Manufacturing Price]]</f>
        <v>11999.4</v>
      </c>
      <c r="K26" s="2">
        <f>Table62[[#This Row],[ Sales]]-(Table62[[#This Row],[Units Sold]]*Table62[[#This Row],[Manufacturing Price]])</f>
        <v>1977501.1200000006</v>
      </c>
      <c r="L26" s="3">
        <v>44440</v>
      </c>
      <c r="M26">
        <f>MONTH(Table62[[#This Row],[Date]])</f>
        <v>9</v>
      </c>
      <c r="N26" t="str">
        <f>TEXT(Table62[[#This Row],[Date]],"mmmm")</f>
        <v>September</v>
      </c>
      <c r="O26">
        <f>YEAR(Table62[[#This Row],[Date]])</f>
        <v>2021</v>
      </c>
    </row>
    <row r="27" spans="1:15" x14ac:dyDescent="0.3">
      <c r="A27" t="s">
        <v>26</v>
      </c>
      <c r="B27" t="s">
        <v>43</v>
      </c>
      <c r="C27" t="s">
        <v>30</v>
      </c>
      <c r="D27" t="s">
        <v>17</v>
      </c>
      <c r="E27" s="1">
        <v>114.30000000000001</v>
      </c>
      <c r="F27" s="2">
        <v>11999.4</v>
      </c>
      <c r="G27" s="2">
        <v>19999</v>
      </c>
      <c r="H27" s="2">
        <v>0</v>
      </c>
      <c r="I27" s="2">
        <f>Table62[[#This Row],[Units Sold]]*Table62[[#This Row],[Sale Price]]</f>
        <v>2285885.7000000002</v>
      </c>
      <c r="J27" s="2">
        <f>Table62[[#This Row],[Manufacturing Price]]</f>
        <v>11999.4</v>
      </c>
      <c r="K27" s="2">
        <f>Table62[[#This Row],[ Sales]]-(Table62[[#This Row],[Units Sold]]*Table62[[#This Row],[Manufacturing Price]])</f>
        <v>914354.28</v>
      </c>
      <c r="L27" s="3">
        <v>44470</v>
      </c>
      <c r="M27">
        <f>MONTH(Table62[[#This Row],[Date]])</f>
        <v>10</v>
      </c>
      <c r="N27" t="str">
        <f>TEXT(Table62[[#This Row],[Date]],"mmmm")</f>
        <v>October</v>
      </c>
      <c r="O27">
        <f>YEAR(Table62[[#This Row],[Date]])</f>
        <v>2021</v>
      </c>
    </row>
    <row r="28" spans="1:15" x14ac:dyDescent="0.3">
      <c r="A28" t="s">
        <v>26</v>
      </c>
      <c r="B28" t="s">
        <v>41</v>
      </c>
      <c r="C28" t="s">
        <v>30</v>
      </c>
      <c r="D28" t="s">
        <v>17</v>
      </c>
      <c r="E28" s="1">
        <v>172.5</v>
      </c>
      <c r="F28" s="2">
        <v>11999.4</v>
      </c>
      <c r="G28" s="2">
        <v>19999</v>
      </c>
      <c r="H28" s="2">
        <v>0</v>
      </c>
      <c r="I28" s="2">
        <f>Table62[[#This Row],[Units Sold]]*Table62[[#This Row],[Sale Price]]</f>
        <v>3449827.5</v>
      </c>
      <c r="J28" s="2">
        <f>Table62[[#This Row],[Manufacturing Price]]</f>
        <v>11999.4</v>
      </c>
      <c r="K28" s="2">
        <f>Table62[[#This Row],[ Sales]]-(Table62[[#This Row],[Units Sold]]*Table62[[#This Row],[Manufacturing Price]])</f>
        <v>1379931</v>
      </c>
      <c r="L28" s="3">
        <v>44136</v>
      </c>
      <c r="M28">
        <f>MONTH(Table62[[#This Row],[Date]])</f>
        <v>11</v>
      </c>
      <c r="N28" t="str">
        <f>TEXT(Table62[[#This Row],[Date]],"mmmm")</f>
        <v>November</v>
      </c>
      <c r="O28">
        <f>YEAR(Table62[[#This Row],[Date]])</f>
        <v>2020</v>
      </c>
    </row>
    <row r="29" spans="1:15" x14ac:dyDescent="0.3">
      <c r="A29" t="s">
        <v>9</v>
      </c>
      <c r="B29" t="s">
        <v>42</v>
      </c>
      <c r="C29" t="s">
        <v>30</v>
      </c>
      <c r="D29" t="s">
        <v>17</v>
      </c>
      <c r="E29" s="1">
        <v>91.2</v>
      </c>
      <c r="F29" s="2">
        <v>11999.4</v>
      </c>
      <c r="G29" s="2">
        <v>19999</v>
      </c>
      <c r="H29" s="2">
        <v>0</v>
      </c>
      <c r="I29" s="2">
        <f>Table62[[#This Row],[Units Sold]]*Table62[[#This Row],[Sale Price]]</f>
        <v>1823908.8</v>
      </c>
      <c r="J29" s="2">
        <f>Table62[[#This Row],[Manufacturing Price]]</f>
        <v>11999.4</v>
      </c>
      <c r="K29" s="2">
        <f>Table62[[#This Row],[ Sales]]-(Table62[[#This Row],[Units Sold]]*Table62[[#This Row],[Manufacturing Price]])</f>
        <v>729563.52</v>
      </c>
      <c r="L29" s="3">
        <v>44136</v>
      </c>
      <c r="M29">
        <f>MONTH(Table62[[#This Row],[Date]])</f>
        <v>11</v>
      </c>
      <c r="N29" t="str">
        <f>TEXT(Table62[[#This Row],[Date]],"mmmm")</f>
        <v>November</v>
      </c>
      <c r="O29">
        <f>YEAR(Table62[[#This Row],[Date]])</f>
        <v>2020</v>
      </c>
    </row>
    <row r="30" spans="1:15" x14ac:dyDescent="0.3">
      <c r="A30" t="s">
        <v>7</v>
      </c>
      <c r="B30" t="s">
        <v>44</v>
      </c>
      <c r="C30" t="s">
        <v>30</v>
      </c>
      <c r="D30" t="s">
        <v>17</v>
      </c>
      <c r="E30" s="1">
        <v>215.20000000000002</v>
      </c>
      <c r="F30" s="2">
        <v>11999.4</v>
      </c>
      <c r="G30" s="2">
        <v>19999</v>
      </c>
      <c r="H30" s="2">
        <v>0</v>
      </c>
      <c r="I30" s="2">
        <f>Table62[[#This Row],[Units Sold]]*Table62[[#This Row],[Sale Price]]</f>
        <v>4303784.8000000007</v>
      </c>
      <c r="J30" s="2">
        <f>Table62[[#This Row],[Manufacturing Price]]</f>
        <v>11999.4</v>
      </c>
      <c r="K30" s="2">
        <f>Table62[[#This Row],[ Sales]]-(Table62[[#This Row],[Units Sold]]*Table62[[#This Row],[Manufacturing Price]])</f>
        <v>1721513.9200000004</v>
      </c>
      <c r="L30" s="3">
        <v>44166</v>
      </c>
      <c r="M30">
        <f>MONTH(Table62[[#This Row],[Date]])</f>
        <v>12</v>
      </c>
      <c r="N30" t="str">
        <f>TEXT(Table62[[#This Row],[Date]],"mmmm")</f>
        <v>December</v>
      </c>
      <c r="O30">
        <f>YEAR(Table62[[#This Row],[Date]])</f>
        <v>2020</v>
      </c>
    </row>
    <row r="31" spans="1:15" x14ac:dyDescent="0.3">
      <c r="A31" t="s">
        <v>26</v>
      </c>
      <c r="B31" t="s">
        <v>25</v>
      </c>
      <c r="C31" t="s">
        <v>30</v>
      </c>
      <c r="D31" t="s">
        <v>17</v>
      </c>
      <c r="E31" s="1">
        <v>181.70000000000002</v>
      </c>
      <c r="F31" s="2">
        <v>11999.4</v>
      </c>
      <c r="G31" s="2">
        <v>19999</v>
      </c>
      <c r="H31" s="2">
        <v>0</v>
      </c>
      <c r="I31" s="2">
        <f>Table62[[#This Row],[Units Sold]]*Table62[[#This Row],[Sale Price]]</f>
        <v>3633818.3000000003</v>
      </c>
      <c r="J31" s="2">
        <f>Table62[[#This Row],[Manufacturing Price]]</f>
        <v>11999.4</v>
      </c>
      <c r="K31" s="2">
        <f>Table62[[#This Row],[ Sales]]-(Table62[[#This Row],[Units Sold]]*Table62[[#This Row],[Manufacturing Price]])</f>
        <v>1453527.3200000003</v>
      </c>
      <c r="L31" s="3">
        <v>44531</v>
      </c>
      <c r="M31">
        <f>MONTH(Table62[[#This Row],[Date]])</f>
        <v>12</v>
      </c>
      <c r="N31" t="str">
        <f>TEXT(Table62[[#This Row],[Date]],"mmmm")</f>
        <v>December</v>
      </c>
      <c r="O31">
        <f>YEAR(Table62[[#This Row],[Date]])</f>
        <v>2021</v>
      </c>
    </row>
    <row r="32" spans="1:15" x14ac:dyDescent="0.3">
      <c r="A32" t="s">
        <v>26</v>
      </c>
      <c r="B32" t="s">
        <v>46</v>
      </c>
      <c r="C32" t="s">
        <v>30</v>
      </c>
      <c r="D32" t="s">
        <v>17</v>
      </c>
      <c r="E32" s="1">
        <v>151.30000000000001</v>
      </c>
      <c r="F32" s="2">
        <v>11999.4</v>
      </c>
      <c r="G32" s="2">
        <v>19999</v>
      </c>
      <c r="H32" s="2">
        <v>0</v>
      </c>
      <c r="I32" s="2">
        <f>Table62[[#This Row],[Units Sold]]*Table62[[#This Row],[Sale Price]]</f>
        <v>3025848.7</v>
      </c>
      <c r="J32" s="2">
        <f>Table62[[#This Row],[Manufacturing Price]]</f>
        <v>11999.4</v>
      </c>
      <c r="K32" s="2">
        <f>Table62[[#This Row],[ Sales]]-(Table62[[#This Row],[Units Sold]]*Table62[[#This Row],[Manufacturing Price]])</f>
        <v>1210339.4800000002</v>
      </c>
      <c r="L32" s="3">
        <v>44531</v>
      </c>
      <c r="M32">
        <f>MONTH(Table62[[#This Row],[Date]])</f>
        <v>12</v>
      </c>
      <c r="N32" t="str">
        <f>TEXT(Table62[[#This Row],[Date]],"mmmm")</f>
        <v>December</v>
      </c>
      <c r="O32">
        <f>YEAR(Table62[[#This Row],[Date]])</f>
        <v>2021</v>
      </c>
    </row>
    <row r="33" spans="1:15" x14ac:dyDescent="0.3">
      <c r="A33" t="s">
        <v>26</v>
      </c>
      <c r="B33" t="s">
        <v>47</v>
      </c>
      <c r="C33" t="s">
        <v>31</v>
      </c>
      <c r="D33" t="s">
        <v>17</v>
      </c>
      <c r="E33" s="1">
        <v>149.30000000000001</v>
      </c>
      <c r="F33" s="2">
        <v>19794</v>
      </c>
      <c r="G33" s="2">
        <v>32990</v>
      </c>
      <c r="H33" s="2">
        <v>0</v>
      </c>
      <c r="I33" s="2">
        <f>Table62[[#This Row],[Units Sold]]*Table62[[#This Row],[Sale Price]]</f>
        <v>4925407</v>
      </c>
      <c r="J33" s="2">
        <f>Table62[[#This Row],[Manufacturing Price]]</f>
        <v>19794</v>
      </c>
      <c r="K33" s="2">
        <f>Table62[[#This Row],[ Sales]]-(Table62[[#This Row],[Units Sold]]*Table62[[#This Row],[Manufacturing Price]])</f>
        <v>1970162.7999999998</v>
      </c>
      <c r="L33" s="3">
        <v>44197</v>
      </c>
      <c r="M33">
        <f>MONTH(Table62[[#This Row],[Date]])</f>
        <v>1</v>
      </c>
      <c r="N33" t="str">
        <f>TEXT(Table62[[#This Row],[Date]],"mmmm")</f>
        <v>January</v>
      </c>
      <c r="O33">
        <f>YEAR(Table62[[#This Row],[Date]])</f>
        <v>2021</v>
      </c>
    </row>
    <row r="34" spans="1:15" x14ac:dyDescent="0.3">
      <c r="A34" t="s">
        <v>8</v>
      </c>
      <c r="B34" t="s">
        <v>24</v>
      </c>
      <c r="C34" t="s">
        <v>31</v>
      </c>
      <c r="D34" t="s">
        <v>17</v>
      </c>
      <c r="E34" s="1">
        <v>180.4</v>
      </c>
      <c r="F34" s="2">
        <v>19794</v>
      </c>
      <c r="G34" s="2">
        <v>32990</v>
      </c>
      <c r="H34" s="2">
        <v>0</v>
      </c>
      <c r="I34" s="2">
        <f>Table62[[#This Row],[Units Sold]]*Table62[[#This Row],[Sale Price]]</f>
        <v>5951396</v>
      </c>
      <c r="J34" s="2">
        <f>Table62[[#This Row],[Manufacturing Price]]</f>
        <v>19794</v>
      </c>
      <c r="K34" s="2">
        <f>Table62[[#This Row],[ Sales]]-(Table62[[#This Row],[Units Sold]]*Table62[[#This Row],[Manufacturing Price]])</f>
        <v>2380558.4</v>
      </c>
      <c r="L34" s="3">
        <v>44228</v>
      </c>
      <c r="M34">
        <f>MONTH(Table62[[#This Row],[Date]])</f>
        <v>2</v>
      </c>
      <c r="N34" t="str">
        <f>TEXT(Table62[[#This Row],[Date]],"mmmm")</f>
        <v>February</v>
      </c>
      <c r="O34">
        <f>YEAR(Table62[[#This Row],[Date]])</f>
        <v>2021</v>
      </c>
    </row>
    <row r="35" spans="1:15" x14ac:dyDescent="0.3">
      <c r="A35" t="s">
        <v>9</v>
      </c>
      <c r="B35" t="s">
        <v>25</v>
      </c>
      <c r="C35" t="s">
        <v>31</v>
      </c>
      <c r="D35" t="s">
        <v>17</v>
      </c>
      <c r="E35" s="1">
        <v>216.10000000000002</v>
      </c>
      <c r="F35" s="2">
        <v>19794</v>
      </c>
      <c r="G35" s="2">
        <v>32990</v>
      </c>
      <c r="H35" s="2">
        <v>0</v>
      </c>
      <c r="I35" s="2">
        <f>Table62[[#This Row],[Units Sold]]*Table62[[#This Row],[Sale Price]]</f>
        <v>7129139.0000000009</v>
      </c>
      <c r="J35" s="2">
        <f>Table62[[#This Row],[Manufacturing Price]]</f>
        <v>19794</v>
      </c>
      <c r="K35" s="2">
        <f>Table62[[#This Row],[ Sales]]-(Table62[[#This Row],[Units Sold]]*Table62[[#This Row],[Manufacturing Price]])</f>
        <v>2851655.6000000006</v>
      </c>
      <c r="L35" s="3">
        <v>44256</v>
      </c>
      <c r="M35">
        <f>MONTH(Table62[[#This Row],[Date]])</f>
        <v>3</v>
      </c>
      <c r="N35" t="str">
        <f>TEXT(Table62[[#This Row],[Date]],"mmmm")</f>
        <v>March</v>
      </c>
      <c r="O35">
        <f>YEAR(Table62[[#This Row],[Date]])</f>
        <v>2021</v>
      </c>
    </row>
    <row r="36" spans="1:15" x14ac:dyDescent="0.3">
      <c r="A36" t="s">
        <v>26</v>
      </c>
      <c r="B36" t="s">
        <v>23</v>
      </c>
      <c r="C36" t="s">
        <v>31</v>
      </c>
      <c r="D36" t="s">
        <v>17</v>
      </c>
      <c r="E36" s="1">
        <v>100.60000000000001</v>
      </c>
      <c r="F36" s="2">
        <v>19794</v>
      </c>
      <c r="G36" s="2">
        <v>32990</v>
      </c>
      <c r="H36" s="2">
        <v>0</v>
      </c>
      <c r="I36" s="2">
        <f>Table62[[#This Row],[Units Sold]]*Table62[[#This Row],[Sale Price]]</f>
        <v>3318794.0000000005</v>
      </c>
      <c r="J36" s="2">
        <f>Table62[[#This Row],[Manufacturing Price]]</f>
        <v>19794</v>
      </c>
      <c r="K36" s="2">
        <f>Table62[[#This Row],[ Sales]]-(Table62[[#This Row],[Units Sold]]*Table62[[#This Row],[Manufacturing Price]])</f>
        <v>1327517.6000000003</v>
      </c>
      <c r="L36" s="3">
        <v>44348</v>
      </c>
      <c r="M36">
        <f>MONTH(Table62[[#This Row],[Date]])</f>
        <v>6</v>
      </c>
      <c r="N36" t="str">
        <f>TEXT(Table62[[#This Row],[Date]],"mmmm")</f>
        <v>June</v>
      </c>
      <c r="O36">
        <f>YEAR(Table62[[#This Row],[Date]])</f>
        <v>2021</v>
      </c>
    </row>
    <row r="37" spans="1:15" x14ac:dyDescent="0.3">
      <c r="A37" t="s">
        <v>9</v>
      </c>
      <c r="B37" t="s">
        <v>22</v>
      </c>
      <c r="C37" t="s">
        <v>31</v>
      </c>
      <c r="D37" t="s">
        <v>17</v>
      </c>
      <c r="E37" s="1">
        <v>154.5</v>
      </c>
      <c r="F37" s="2">
        <v>19794</v>
      </c>
      <c r="G37" s="2">
        <v>32990</v>
      </c>
      <c r="H37" s="2">
        <v>0</v>
      </c>
      <c r="I37" s="2">
        <f>Table62[[#This Row],[Units Sold]]*Table62[[#This Row],[Sale Price]]</f>
        <v>5096955</v>
      </c>
      <c r="J37" s="2">
        <f>Table62[[#This Row],[Manufacturing Price]]</f>
        <v>19794</v>
      </c>
      <c r="K37" s="2">
        <f>Table62[[#This Row],[ Sales]]-(Table62[[#This Row],[Units Sold]]*Table62[[#This Row],[Manufacturing Price]])</f>
        <v>2038782</v>
      </c>
      <c r="L37" s="3">
        <v>44348</v>
      </c>
      <c r="M37">
        <f>MONTH(Table62[[#This Row],[Date]])</f>
        <v>6</v>
      </c>
      <c r="N37" t="str">
        <f>TEXT(Table62[[#This Row],[Date]],"mmmm")</f>
        <v>June</v>
      </c>
      <c r="O37">
        <f>YEAR(Table62[[#This Row],[Date]])</f>
        <v>2021</v>
      </c>
    </row>
    <row r="38" spans="1:15" x14ac:dyDescent="0.3">
      <c r="A38" t="s">
        <v>8</v>
      </c>
      <c r="B38" t="s">
        <v>34</v>
      </c>
      <c r="C38" t="s">
        <v>31</v>
      </c>
      <c r="D38" t="s">
        <v>17</v>
      </c>
      <c r="E38" s="1">
        <v>282.10000000000002</v>
      </c>
      <c r="F38" s="2">
        <v>19794</v>
      </c>
      <c r="G38" s="2">
        <v>32990</v>
      </c>
      <c r="H38" s="2">
        <v>0</v>
      </c>
      <c r="I38" s="2">
        <f>Table62[[#This Row],[Units Sold]]*Table62[[#This Row],[Sale Price]]</f>
        <v>9306479</v>
      </c>
      <c r="J38" s="2">
        <f>Table62[[#This Row],[Manufacturing Price]]</f>
        <v>19794</v>
      </c>
      <c r="K38" s="2">
        <f>Table62[[#This Row],[ Sales]]-(Table62[[#This Row],[Units Sold]]*Table62[[#This Row],[Manufacturing Price]])</f>
        <v>3722591.5999999996</v>
      </c>
      <c r="L38" s="3">
        <v>44409</v>
      </c>
      <c r="M38">
        <f>MONTH(Table62[[#This Row],[Date]])</f>
        <v>8</v>
      </c>
      <c r="N38" t="str">
        <f>TEXT(Table62[[#This Row],[Date]],"mmmm")</f>
        <v>August</v>
      </c>
      <c r="O38">
        <f>YEAR(Table62[[#This Row],[Date]])</f>
        <v>2021</v>
      </c>
    </row>
    <row r="39" spans="1:15" x14ac:dyDescent="0.3">
      <c r="A39" t="s">
        <v>8</v>
      </c>
      <c r="B39" t="s">
        <v>23</v>
      </c>
      <c r="C39" t="s">
        <v>31</v>
      </c>
      <c r="D39" t="s">
        <v>17</v>
      </c>
      <c r="E39" s="1">
        <v>34.5</v>
      </c>
      <c r="F39" s="2">
        <v>19794</v>
      </c>
      <c r="G39" s="2">
        <v>32990</v>
      </c>
      <c r="H39" s="2">
        <v>0</v>
      </c>
      <c r="I39" s="2">
        <f>Table62[[#This Row],[Units Sold]]*Table62[[#This Row],[Sale Price]]</f>
        <v>1138155</v>
      </c>
      <c r="J39" s="2">
        <f>Table62[[#This Row],[Manufacturing Price]]</f>
        <v>19794</v>
      </c>
      <c r="K39" s="2">
        <f>Table62[[#This Row],[ Sales]]-(Table62[[#This Row],[Units Sold]]*Table62[[#This Row],[Manufacturing Price]])</f>
        <v>455262</v>
      </c>
      <c r="L39" s="3">
        <v>44105</v>
      </c>
      <c r="M39">
        <f>MONTH(Table62[[#This Row],[Date]])</f>
        <v>10</v>
      </c>
      <c r="N39" t="str">
        <f>TEXT(Table62[[#This Row],[Date]],"mmmm")</f>
        <v>October</v>
      </c>
      <c r="O39">
        <f>YEAR(Table62[[#This Row],[Date]])</f>
        <v>2020</v>
      </c>
    </row>
    <row r="40" spans="1:15" x14ac:dyDescent="0.3">
      <c r="A40" t="s">
        <v>6</v>
      </c>
      <c r="B40" t="s">
        <v>47</v>
      </c>
      <c r="C40" t="s">
        <v>32</v>
      </c>
      <c r="D40" t="s">
        <v>17</v>
      </c>
      <c r="E40" s="1">
        <v>200.10000000000002</v>
      </c>
      <c r="F40" s="2">
        <v>13938</v>
      </c>
      <c r="G40" s="2">
        <v>23230</v>
      </c>
      <c r="H40" s="2">
        <v>0</v>
      </c>
      <c r="I40" s="2">
        <f>Table62[[#This Row],[Units Sold]]*Table62[[#This Row],[Sale Price]]</f>
        <v>4648323.0000000009</v>
      </c>
      <c r="J40" s="2">
        <f>Table62[[#This Row],[Manufacturing Price]]</f>
        <v>13938</v>
      </c>
      <c r="K40" s="2">
        <f>Table62[[#This Row],[ Sales]]-(Table62[[#This Row],[Units Sold]]*Table62[[#This Row],[Manufacturing Price]])</f>
        <v>1859329.2000000007</v>
      </c>
      <c r="L40" s="3">
        <v>44228</v>
      </c>
      <c r="M40">
        <f>MONTH(Table62[[#This Row],[Date]])</f>
        <v>2</v>
      </c>
      <c r="N40" t="str">
        <f>TEXT(Table62[[#This Row],[Date]],"mmmm")</f>
        <v>February</v>
      </c>
      <c r="O40">
        <f>YEAR(Table62[[#This Row],[Date]])</f>
        <v>2021</v>
      </c>
    </row>
    <row r="41" spans="1:15" x14ac:dyDescent="0.3">
      <c r="A41" t="s">
        <v>9</v>
      </c>
      <c r="B41" t="s">
        <v>37</v>
      </c>
      <c r="C41" t="s">
        <v>32</v>
      </c>
      <c r="D41" t="s">
        <v>17</v>
      </c>
      <c r="E41" s="1">
        <v>283.8</v>
      </c>
      <c r="F41" s="2">
        <v>13938</v>
      </c>
      <c r="G41" s="2">
        <v>23230</v>
      </c>
      <c r="H41" s="2">
        <v>0</v>
      </c>
      <c r="I41" s="2">
        <f>Table62[[#This Row],[Units Sold]]*Table62[[#This Row],[Sale Price]]</f>
        <v>6592674</v>
      </c>
      <c r="J41" s="2">
        <f>Table62[[#This Row],[Manufacturing Price]]</f>
        <v>13938</v>
      </c>
      <c r="K41" s="2">
        <f>Table62[[#This Row],[ Sales]]-(Table62[[#This Row],[Units Sold]]*Table62[[#This Row],[Manufacturing Price]])</f>
        <v>2637069.5999999996</v>
      </c>
      <c r="L41" s="3">
        <v>44287</v>
      </c>
      <c r="M41">
        <f>MONTH(Table62[[#This Row],[Date]])</f>
        <v>4</v>
      </c>
      <c r="N41" t="str">
        <f>TEXT(Table62[[#This Row],[Date]],"mmmm")</f>
        <v>April</v>
      </c>
      <c r="O41">
        <f>YEAR(Table62[[#This Row],[Date]])</f>
        <v>2021</v>
      </c>
    </row>
    <row r="42" spans="1:15" x14ac:dyDescent="0.3">
      <c r="A42" t="s">
        <v>7</v>
      </c>
      <c r="B42" t="s">
        <v>42</v>
      </c>
      <c r="C42" t="s">
        <v>32</v>
      </c>
      <c r="D42" t="s">
        <v>17</v>
      </c>
      <c r="E42" s="1">
        <v>217.8</v>
      </c>
      <c r="F42" s="2">
        <v>13938</v>
      </c>
      <c r="G42" s="2">
        <v>23230</v>
      </c>
      <c r="H42" s="2">
        <v>0</v>
      </c>
      <c r="I42" s="2">
        <f>Table62[[#This Row],[Units Sold]]*Table62[[#This Row],[Sale Price]]</f>
        <v>5059494</v>
      </c>
      <c r="J42" s="2">
        <f>Table62[[#This Row],[Manufacturing Price]]</f>
        <v>13938</v>
      </c>
      <c r="K42" s="2">
        <f>Table62[[#This Row],[ Sales]]-(Table62[[#This Row],[Units Sold]]*Table62[[#This Row],[Manufacturing Price]])</f>
        <v>2023797.5999999996</v>
      </c>
      <c r="L42" s="3">
        <v>44348</v>
      </c>
      <c r="M42">
        <f>MONTH(Table62[[#This Row],[Date]])</f>
        <v>6</v>
      </c>
      <c r="N42" t="str">
        <f>TEXT(Table62[[#This Row],[Date]],"mmmm")</f>
        <v>June</v>
      </c>
      <c r="O42">
        <f>YEAR(Table62[[#This Row],[Date]])</f>
        <v>2021</v>
      </c>
    </row>
    <row r="43" spans="1:15" x14ac:dyDescent="0.3">
      <c r="A43" t="s">
        <v>7</v>
      </c>
      <c r="B43" t="s">
        <v>43</v>
      </c>
      <c r="C43" t="s">
        <v>32</v>
      </c>
      <c r="D43" t="s">
        <v>17</v>
      </c>
      <c r="E43" s="1">
        <v>88.800000000000011</v>
      </c>
      <c r="F43" s="2">
        <v>13938</v>
      </c>
      <c r="G43" s="2">
        <v>23230</v>
      </c>
      <c r="H43" s="2">
        <v>0</v>
      </c>
      <c r="I43" s="2">
        <f>Table62[[#This Row],[Units Sold]]*Table62[[#This Row],[Sale Price]]</f>
        <v>2062824.0000000002</v>
      </c>
      <c r="J43" s="2">
        <f>Table62[[#This Row],[Manufacturing Price]]</f>
        <v>13938</v>
      </c>
      <c r="K43" s="2">
        <f>Table62[[#This Row],[ Sales]]-(Table62[[#This Row],[Units Sold]]*Table62[[#This Row],[Manufacturing Price]])</f>
        <v>825129.60000000009</v>
      </c>
      <c r="L43" s="3">
        <v>44348</v>
      </c>
      <c r="M43">
        <f>MONTH(Table62[[#This Row],[Date]])</f>
        <v>6</v>
      </c>
      <c r="N43" t="str">
        <f>TEXT(Table62[[#This Row],[Date]],"mmmm")</f>
        <v>June</v>
      </c>
      <c r="O43">
        <f>YEAR(Table62[[#This Row],[Date]])</f>
        <v>2021</v>
      </c>
    </row>
    <row r="44" spans="1:15" x14ac:dyDescent="0.3">
      <c r="A44" t="s">
        <v>26</v>
      </c>
      <c r="B44" t="s">
        <v>39</v>
      </c>
      <c r="C44" t="s">
        <v>32</v>
      </c>
      <c r="D44" t="s">
        <v>17</v>
      </c>
      <c r="E44" s="1">
        <v>152.70000000000002</v>
      </c>
      <c r="F44" s="2">
        <v>13938</v>
      </c>
      <c r="G44" s="2">
        <v>23230</v>
      </c>
      <c r="H44" s="2">
        <v>0</v>
      </c>
      <c r="I44" s="2">
        <f>Table62[[#This Row],[Units Sold]]*Table62[[#This Row],[Sale Price]]</f>
        <v>3547221.0000000005</v>
      </c>
      <c r="J44" s="2">
        <f>Table62[[#This Row],[Manufacturing Price]]</f>
        <v>13938</v>
      </c>
      <c r="K44" s="2">
        <f>Table62[[#This Row],[ Sales]]-(Table62[[#This Row],[Units Sold]]*Table62[[#This Row],[Manufacturing Price]])</f>
        <v>1418888.4000000004</v>
      </c>
      <c r="L44" s="3">
        <v>44075</v>
      </c>
      <c r="M44">
        <f>MONTH(Table62[[#This Row],[Date]])</f>
        <v>9</v>
      </c>
      <c r="N44" t="str">
        <f>TEXT(Table62[[#This Row],[Date]],"mmmm")</f>
        <v>September</v>
      </c>
      <c r="O44">
        <f>YEAR(Table62[[#This Row],[Date]])</f>
        <v>2020</v>
      </c>
    </row>
    <row r="45" spans="1:15" x14ac:dyDescent="0.3">
      <c r="A45" t="s">
        <v>6</v>
      </c>
      <c r="B45" t="s">
        <v>43</v>
      </c>
      <c r="C45" t="s">
        <v>32</v>
      </c>
      <c r="D45" t="s">
        <v>17</v>
      </c>
      <c r="E45" s="1">
        <v>215.10000000000002</v>
      </c>
      <c r="F45" s="2">
        <v>13938</v>
      </c>
      <c r="G45" s="2">
        <v>23230</v>
      </c>
      <c r="H45" s="2">
        <v>0</v>
      </c>
      <c r="I45" s="2">
        <f>Table62[[#This Row],[Units Sold]]*Table62[[#This Row],[Sale Price]]</f>
        <v>4996773.0000000009</v>
      </c>
      <c r="J45" s="2">
        <f>Table62[[#This Row],[Manufacturing Price]]</f>
        <v>13938</v>
      </c>
      <c r="K45" s="2">
        <f>Table62[[#This Row],[ Sales]]-(Table62[[#This Row],[Units Sold]]*Table62[[#This Row],[Manufacturing Price]])</f>
        <v>1998709.2000000007</v>
      </c>
      <c r="L45" s="3">
        <v>44440</v>
      </c>
      <c r="M45">
        <f>MONTH(Table62[[#This Row],[Date]])</f>
        <v>9</v>
      </c>
      <c r="N45" t="str">
        <f>TEXT(Table62[[#This Row],[Date]],"mmmm")</f>
        <v>September</v>
      </c>
      <c r="O45">
        <f>YEAR(Table62[[#This Row],[Date]])</f>
        <v>2021</v>
      </c>
    </row>
    <row r="46" spans="1:15" x14ac:dyDescent="0.3">
      <c r="A46" t="s">
        <v>26</v>
      </c>
      <c r="B46" t="s">
        <v>41</v>
      </c>
      <c r="C46" t="s">
        <v>32</v>
      </c>
      <c r="D46" t="s">
        <v>17</v>
      </c>
      <c r="E46" s="1">
        <v>181.70000000000002</v>
      </c>
      <c r="F46" s="2">
        <v>13938</v>
      </c>
      <c r="G46" s="2">
        <v>23230</v>
      </c>
      <c r="H46" s="2">
        <v>0</v>
      </c>
      <c r="I46" s="2">
        <f>Table62[[#This Row],[Units Sold]]*Table62[[#This Row],[Sale Price]]</f>
        <v>4220891</v>
      </c>
      <c r="J46" s="2">
        <f>Table62[[#This Row],[Manufacturing Price]]</f>
        <v>13938</v>
      </c>
      <c r="K46" s="2">
        <f>Table62[[#This Row],[ Sales]]-(Table62[[#This Row],[Units Sold]]*Table62[[#This Row],[Manufacturing Price]])</f>
        <v>1688356.4</v>
      </c>
      <c r="L46" s="3">
        <v>44531</v>
      </c>
      <c r="M46">
        <f>MONTH(Table62[[#This Row],[Date]])</f>
        <v>12</v>
      </c>
      <c r="N46" t="str">
        <f>TEXT(Table62[[#This Row],[Date]],"mmmm")</f>
        <v>December</v>
      </c>
      <c r="O46">
        <f>YEAR(Table62[[#This Row],[Date]])</f>
        <v>2021</v>
      </c>
    </row>
    <row r="47" spans="1:15" x14ac:dyDescent="0.3">
      <c r="A47" t="s">
        <v>26</v>
      </c>
      <c r="B47" t="s">
        <v>42</v>
      </c>
      <c r="C47" t="s">
        <v>27</v>
      </c>
      <c r="D47" t="s">
        <v>17</v>
      </c>
      <c r="E47" s="1">
        <v>275</v>
      </c>
      <c r="F47" s="2">
        <v>11999.4</v>
      </c>
      <c r="G47" s="2">
        <v>19999</v>
      </c>
      <c r="H47" s="2">
        <v>0</v>
      </c>
      <c r="I47" s="2">
        <f>Table62[[#This Row],[Units Sold]]*Table62[[#This Row],[Sale Price]]</f>
        <v>5499725</v>
      </c>
      <c r="J47" s="2">
        <f>Table62[[#This Row],[Manufacturing Price]]</f>
        <v>11999.4</v>
      </c>
      <c r="K47" s="2">
        <f>Table62[[#This Row],[ Sales]]-(Table62[[#This Row],[Units Sold]]*Table62[[#This Row],[Manufacturing Price]])</f>
        <v>2199890</v>
      </c>
      <c r="L47" s="3">
        <v>44228</v>
      </c>
      <c r="M47">
        <f>MONTH(Table62[[#This Row],[Date]])</f>
        <v>2</v>
      </c>
      <c r="N47" t="str">
        <f>TEXT(Table62[[#This Row],[Date]],"mmmm")</f>
        <v>February</v>
      </c>
      <c r="O47">
        <f>YEAR(Table62[[#This Row],[Date]])</f>
        <v>2021</v>
      </c>
    </row>
    <row r="48" spans="1:15" x14ac:dyDescent="0.3">
      <c r="A48" t="s">
        <v>9</v>
      </c>
      <c r="B48" t="s">
        <v>44</v>
      </c>
      <c r="C48" t="s">
        <v>27</v>
      </c>
      <c r="D48" t="s">
        <v>17</v>
      </c>
      <c r="E48" s="1">
        <v>195.3</v>
      </c>
      <c r="F48" s="2">
        <v>11999.4</v>
      </c>
      <c r="G48" s="2">
        <v>19999</v>
      </c>
      <c r="H48" s="2">
        <v>0</v>
      </c>
      <c r="I48" s="2">
        <f>Table62[[#This Row],[Units Sold]]*Table62[[#This Row],[Sale Price]]</f>
        <v>3905804.7</v>
      </c>
      <c r="J48" s="2">
        <f>Table62[[#This Row],[Manufacturing Price]]</f>
        <v>11999.4</v>
      </c>
      <c r="K48" s="2">
        <f>Table62[[#This Row],[ Sales]]-(Table62[[#This Row],[Units Sold]]*Table62[[#This Row],[Manufacturing Price]])</f>
        <v>1562321.88</v>
      </c>
      <c r="L48" s="3">
        <v>44287</v>
      </c>
      <c r="M48">
        <f>MONTH(Table62[[#This Row],[Date]])</f>
        <v>4</v>
      </c>
      <c r="N48" t="str">
        <f>TEXT(Table62[[#This Row],[Date]],"mmmm")</f>
        <v>April</v>
      </c>
      <c r="O48">
        <f>YEAR(Table62[[#This Row],[Date]])</f>
        <v>2021</v>
      </c>
    </row>
    <row r="49" spans="1:15" x14ac:dyDescent="0.3">
      <c r="A49" t="s">
        <v>8</v>
      </c>
      <c r="B49" t="s">
        <v>25</v>
      </c>
      <c r="C49" t="s">
        <v>27</v>
      </c>
      <c r="D49" t="s">
        <v>17</v>
      </c>
      <c r="E49" s="1">
        <v>421.95000000000005</v>
      </c>
      <c r="F49" s="2">
        <v>11999.4</v>
      </c>
      <c r="G49" s="2">
        <v>19999</v>
      </c>
      <c r="H49" s="2">
        <v>0</v>
      </c>
      <c r="I49" s="2">
        <f>Table62[[#This Row],[Units Sold]]*Table62[[#This Row],[Sale Price]]</f>
        <v>8438578.0500000007</v>
      </c>
      <c r="J49" s="2">
        <f>Table62[[#This Row],[Manufacturing Price]]</f>
        <v>11999.4</v>
      </c>
      <c r="K49" s="2">
        <f>Table62[[#This Row],[ Sales]]-(Table62[[#This Row],[Units Sold]]*Table62[[#This Row],[Manufacturing Price]])</f>
        <v>3375431.2200000007</v>
      </c>
      <c r="L49" s="3">
        <v>44287</v>
      </c>
      <c r="M49">
        <f>MONTH(Table62[[#This Row],[Date]])</f>
        <v>4</v>
      </c>
      <c r="N49" t="str">
        <f>TEXT(Table62[[#This Row],[Date]],"mmmm")</f>
        <v>April</v>
      </c>
      <c r="O49">
        <f>YEAR(Table62[[#This Row],[Date]])</f>
        <v>2021</v>
      </c>
    </row>
    <row r="50" spans="1:15" x14ac:dyDescent="0.3">
      <c r="A50" t="s">
        <v>26</v>
      </c>
      <c r="B50" t="s">
        <v>46</v>
      </c>
      <c r="C50" t="s">
        <v>27</v>
      </c>
      <c r="D50" t="s">
        <v>17</v>
      </c>
      <c r="E50" s="1">
        <v>189.9</v>
      </c>
      <c r="F50" s="2">
        <v>11999.4</v>
      </c>
      <c r="G50" s="2">
        <v>19999</v>
      </c>
      <c r="H50" s="2">
        <v>0</v>
      </c>
      <c r="I50" s="2">
        <f>Table62[[#This Row],[Units Sold]]*Table62[[#This Row],[Sale Price]]</f>
        <v>3797810.1</v>
      </c>
      <c r="J50" s="2">
        <f>Table62[[#This Row],[Manufacturing Price]]</f>
        <v>11999.4</v>
      </c>
      <c r="K50" s="2">
        <f>Table62[[#This Row],[ Sales]]-(Table62[[#This Row],[Units Sold]]*Table62[[#This Row],[Manufacturing Price]])</f>
        <v>1519124.04</v>
      </c>
      <c r="L50" s="3">
        <v>44348</v>
      </c>
      <c r="M50">
        <f>MONTH(Table62[[#This Row],[Date]])</f>
        <v>6</v>
      </c>
      <c r="N50" t="str">
        <f>TEXT(Table62[[#This Row],[Date]],"mmmm")</f>
        <v>June</v>
      </c>
      <c r="O50">
        <f>YEAR(Table62[[#This Row],[Date]])</f>
        <v>2021</v>
      </c>
    </row>
    <row r="51" spans="1:15" x14ac:dyDescent="0.3">
      <c r="A51" t="s">
        <v>26</v>
      </c>
      <c r="B51" t="s">
        <v>47</v>
      </c>
      <c r="C51" t="s">
        <v>27</v>
      </c>
      <c r="D51" t="s">
        <v>17</v>
      </c>
      <c r="E51" s="1">
        <v>168.60000000000002</v>
      </c>
      <c r="F51" s="2">
        <v>11999.4</v>
      </c>
      <c r="G51" s="2">
        <v>19999</v>
      </c>
      <c r="H51" s="2">
        <v>0</v>
      </c>
      <c r="I51" s="2">
        <f>Table62[[#This Row],[Units Sold]]*Table62[[#This Row],[Sale Price]]</f>
        <v>3371831.4000000004</v>
      </c>
      <c r="J51" s="2">
        <f>Table62[[#This Row],[Manufacturing Price]]</f>
        <v>11999.4</v>
      </c>
      <c r="K51" s="2">
        <f>Table62[[#This Row],[ Sales]]-(Table62[[#This Row],[Units Sold]]*Table62[[#This Row],[Manufacturing Price]])</f>
        <v>1348732.56</v>
      </c>
      <c r="L51" s="3">
        <v>44378</v>
      </c>
      <c r="M51">
        <f>MONTH(Table62[[#This Row],[Date]])</f>
        <v>7</v>
      </c>
      <c r="N51" t="str">
        <f>TEXT(Table62[[#This Row],[Date]],"mmmm")</f>
        <v>July</v>
      </c>
      <c r="O51">
        <f>YEAR(Table62[[#This Row],[Date]])</f>
        <v>2021</v>
      </c>
    </row>
    <row r="52" spans="1:15" x14ac:dyDescent="0.3">
      <c r="A52" t="s">
        <v>9</v>
      </c>
      <c r="B52" t="s">
        <v>24</v>
      </c>
      <c r="C52" t="s">
        <v>27</v>
      </c>
      <c r="D52" t="s">
        <v>17</v>
      </c>
      <c r="E52" s="1">
        <v>214.10000000000002</v>
      </c>
      <c r="F52" s="2">
        <v>11999.4</v>
      </c>
      <c r="G52" s="2">
        <v>19999</v>
      </c>
      <c r="H52" s="2">
        <v>0</v>
      </c>
      <c r="I52" s="2">
        <f>Table62[[#This Row],[Units Sold]]*Table62[[#This Row],[Sale Price]]</f>
        <v>4281785.9000000004</v>
      </c>
      <c r="J52" s="2">
        <f>Table62[[#This Row],[Manufacturing Price]]</f>
        <v>11999.4</v>
      </c>
      <c r="K52" s="2">
        <f>Table62[[#This Row],[ Sales]]-(Table62[[#This Row],[Units Sold]]*Table62[[#This Row],[Manufacturing Price]])</f>
        <v>1712714.3600000003</v>
      </c>
      <c r="L52" s="3">
        <v>44409</v>
      </c>
      <c r="M52">
        <f>MONTH(Table62[[#This Row],[Date]])</f>
        <v>8</v>
      </c>
      <c r="N52" t="str">
        <f>TEXT(Table62[[#This Row],[Date]],"mmmm")</f>
        <v>August</v>
      </c>
      <c r="O52">
        <f>YEAR(Table62[[#This Row],[Date]])</f>
        <v>2021</v>
      </c>
    </row>
    <row r="53" spans="1:15" x14ac:dyDescent="0.3">
      <c r="A53" t="s">
        <v>26</v>
      </c>
      <c r="B53" t="s">
        <v>25</v>
      </c>
      <c r="C53" t="s">
        <v>27</v>
      </c>
      <c r="D53" t="s">
        <v>17</v>
      </c>
      <c r="E53" s="1">
        <v>114.30000000000001</v>
      </c>
      <c r="F53" s="2">
        <v>11999.4</v>
      </c>
      <c r="G53" s="2">
        <v>19999</v>
      </c>
      <c r="H53" s="2">
        <v>0</v>
      </c>
      <c r="I53" s="2">
        <f>Table62[[#This Row],[Units Sold]]*Table62[[#This Row],[Sale Price]]</f>
        <v>2285885.7000000002</v>
      </c>
      <c r="J53" s="2">
        <f>Table62[[#This Row],[Manufacturing Price]]</f>
        <v>11999.4</v>
      </c>
      <c r="K53" s="2">
        <f>Table62[[#This Row],[ Sales]]-(Table62[[#This Row],[Units Sold]]*Table62[[#This Row],[Manufacturing Price]])</f>
        <v>914354.28</v>
      </c>
      <c r="L53" s="3">
        <v>44470</v>
      </c>
      <c r="M53">
        <f>MONTH(Table62[[#This Row],[Date]])</f>
        <v>10</v>
      </c>
      <c r="N53" t="str">
        <f>TEXT(Table62[[#This Row],[Date]],"mmmm")</f>
        <v>October</v>
      </c>
      <c r="O53">
        <f>YEAR(Table62[[#This Row],[Date]])</f>
        <v>2021</v>
      </c>
    </row>
    <row r="54" spans="1:15" x14ac:dyDescent="0.3">
      <c r="A54" t="s">
        <v>7</v>
      </c>
      <c r="B54" t="s">
        <v>23</v>
      </c>
      <c r="C54" t="s">
        <v>27</v>
      </c>
      <c r="D54" t="s">
        <v>17</v>
      </c>
      <c r="E54" s="1">
        <v>61.5</v>
      </c>
      <c r="F54" s="2">
        <v>11999.4</v>
      </c>
      <c r="G54" s="2">
        <v>19999</v>
      </c>
      <c r="H54" s="2">
        <v>0</v>
      </c>
      <c r="I54" s="2">
        <f>Table62[[#This Row],[Units Sold]]*Table62[[#This Row],[Sale Price]]</f>
        <v>1229938.5</v>
      </c>
      <c r="J54" s="2">
        <f>Table62[[#This Row],[Manufacturing Price]]</f>
        <v>11999.4</v>
      </c>
      <c r="K54" s="2">
        <f>Table62[[#This Row],[ Sales]]-(Table62[[#This Row],[Units Sold]]*Table62[[#This Row],[Manufacturing Price]])</f>
        <v>491975.4</v>
      </c>
      <c r="L54" s="3">
        <v>44531</v>
      </c>
      <c r="M54">
        <f>MONTH(Table62[[#This Row],[Date]])</f>
        <v>12</v>
      </c>
      <c r="N54" t="str">
        <f>TEXT(Table62[[#This Row],[Date]],"mmmm")</f>
        <v>December</v>
      </c>
      <c r="O54">
        <f>YEAR(Table62[[#This Row],[Date]])</f>
        <v>2021</v>
      </c>
    </row>
    <row r="55" spans="1:15" x14ac:dyDescent="0.3">
      <c r="A55" t="s">
        <v>26</v>
      </c>
      <c r="B55" t="s">
        <v>22</v>
      </c>
      <c r="C55" t="s">
        <v>30</v>
      </c>
      <c r="D55" t="s">
        <v>18</v>
      </c>
      <c r="E55" s="1">
        <v>394.5</v>
      </c>
      <c r="F55" s="2">
        <v>11999.4</v>
      </c>
      <c r="G55" s="2">
        <v>19999</v>
      </c>
      <c r="H55" s="2">
        <v>394480.27500000002</v>
      </c>
      <c r="I55" s="2">
        <f>Table62[[#This Row],[Units Sold]]*Table62[[#This Row],[Sale Price]]</f>
        <v>7889605.5</v>
      </c>
      <c r="J55" s="2">
        <f>Table62[[#This Row],[Manufacturing Price]]</f>
        <v>11999.4</v>
      </c>
      <c r="K55" s="2">
        <f>Table62[[#This Row],[ Sales]]-(Table62[[#This Row],[Units Sold]]*Table62[[#This Row],[Manufacturing Price]])</f>
        <v>3155842.2</v>
      </c>
      <c r="L55" s="3">
        <v>44197</v>
      </c>
      <c r="M55">
        <f>MONTH(Table62[[#This Row],[Date]])</f>
        <v>1</v>
      </c>
      <c r="N55" t="str">
        <f>TEXT(Table62[[#This Row],[Date]],"mmmm")</f>
        <v>January</v>
      </c>
      <c r="O55">
        <f>YEAR(Table62[[#This Row],[Date]])</f>
        <v>2021</v>
      </c>
    </row>
    <row r="56" spans="1:15" x14ac:dyDescent="0.3">
      <c r="A56" t="s">
        <v>7</v>
      </c>
      <c r="B56" t="s">
        <v>34</v>
      </c>
      <c r="C56" t="s">
        <v>30</v>
      </c>
      <c r="D56" t="s">
        <v>18</v>
      </c>
      <c r="E56" s="1">
        <v>229.60000000000002</v>
      </c>
      <c r="F56" s="2">
        <v>11999.4</v>
      </c>
      <c r="G56" s="2">
        <v>19999</v>
      </c>
      <c r="H56" s="2">
        <v>229588.52000000002</v>
      </c>
      <c r="I56" s="2">
        <f>Table62[[#This Row],[Units Sold]]*Table62[[#This Row],[Sale Price]]</f>
        <v>4591770.4000000004</v>
      </c>
      <c r="J56" s="2">
        <f>Table62[[#This Row],[Manufacturing Price]]</f>
        <v>11999.4</v>
      </c>
      <c r="K56" s="2">
        <f>Table62[[#This Row],[ Sales]]-(Table62[[#This Row],[Units Sold]]*Table62[[#This Row],[Manufacturing Price]])</f>
        <v>1836708.1600000001</v>
      </c>
      <c r="L56" s="3">
        <v>44228</v>
      </c>
      <c r="M56">
        <f>MONTH(Table62[[#This Row],[Date]])</f>
        <v>2</v>
      </c>
      <c r="N56" t="str">
        <f>TEXT(Table62[[#This Row],[Date]],"mmmm")</f>
        <v>February</v>
      </c>
      <c r="O56">
        <f>YEAR(Table62[[#This Row],[Date]])</f>
        <v>2021</v>
      </c>
    </row>
    <row r="57" spans="1:15" x14ac:dyDescent="0.3">
      <c r="A57" t="s">
        <v>26</v>
      </c>
      <c r="B57" t="s">
        <v>23</v>
      </c>
      <c r="C57" t="s">
        <v>30</v>
      </c>
      <c r="D57" t="s">
        <v>18</v>
      </c>
      <c r="E57" s="1">
        <v>103</v>
      </c>
      <c r="F57" s="2">
        <v>11999.4</v>
      </c>
      <c r="G57" s="2">
        <v>19999</v>
      </c>
      <c r="H57" s="2">
        <v>102994.85</v>
      </c>
      <c r="I57" s="2">
        <f>Table62[[#This Row],[Units Sold]]*Table62[[#This Row],[Sale Price]]</f>
        <v>2059897</v>
      </c>
      <c r="J57" s="2">
        <f>Table62[[#This Row],[Manufacturing Price]]</f>
        <v>11999.4</v>
      </c>
      <c r="K57" s="2">
        <f>Table62[[#This Row],[ Sales]]-(Table62[[#This Row],[Units Sold]]*Table62[[#This Row],[Manufacturing Price]])</f>
        <v>823958.8</v>
      </c>
      <c r="L57" s="3">
        <v>44317</v>
      </c>
      <c r="M57">
        <f>MONTH(Table62[[#This Row],[Date]])</f>
        <v>5</v>
      </c>
      <c r="N57" t="str">
        <f>TEXT(Table62[[#This Row],[Date]],"mmmm")</f>
        <v>May</v>
      </c>
      <c r="O57">
        <f>YEAR(Table62[[#This Row],[Date]])</f>
        <v>2021</v>
      </c>
    </row>
    <row r="58" spans="1:15" x14ac:dyDescent="0.3">
      <c r="A58" t="s">
        <v>26</v>
      </c>
      <c r="B58" t="s">
        <v>47</v>
      </c>
      <c r="C58" t="s">
        <v>31</v>
      </c>
      <c r="D58" t="s">
        <v>18</v>
      </c>
      <c r="E58" s="1">
        <v>63.900000000000006</v>
      </c>
      <c r="F58" s="2">
        <v>19794</v>
      </c>
      <c r="G58" s="2">
        <v>32990</v>
      </c>
      <c r="H58" s="2">
        <v>105403.05</v>
      </c>
      <c r="I58" s="2">
        <f>Table62[[#This Row],[Units Sold]]*Table62[[#This Row],[Sale Price]]</f>
        <v>2108061</v>
      </c>
      <c r="J58" s="2">
        <f>Table62[[#This Row],[Manufacturing Price]]</f>
        <v>19794</v>
      </c>
      <c r="K58" s="2">
        <f>Table62[[#This Row],[ Sales]]-(Table62[[#This Row],[Units Sold]]*Table62[[#This Row],[Manufacturing Price]])</f>
        <v>843224.39999999991</v>
      </c>
      <c r="L58" s="3">
        <v>44501</v>
      </c>
      <c r="M58">
        <f>MONTH(Table62[[#This Row],[Date]])</f>
        <v>11</v>
      </c>
      <c r="N58" t="str">
        <f>TEXT(Table62[[#This Row],[Date]],"mmmm")</f>
        <v>November</v>
      </c>
      <c r="O58">
        <f>YEAR(Table62[[#This Row],[Date]])</f>
        <v>2021</v>
      </c>
    </row>
    <row r="59" spans="1:15" x14ac:dyDescent="0.3">
      <c r="A59" t="s">
        <v>26</v>
      </c>
      <c r="B59" t="s">
        <v>37</v>
      </c>
      <c r="C59" t="s">
        <v>32</v>
      </c>
      <c r="D59" t="s">
        <v>18</v>
      </c>
      <c r="E59" s="1">
        <v>132.6</v>
      </c>
      <c r="F59" s="2">
        <v>13938</v>
      </c>
      <c r="G59" s="2">
        <v>23230</v>
      </c>
      <c r="H59" s="2">
        <v>154014.9</v>
      </c>
      <c r="I59" s="2">
        <f>Table62[[#This Row],[Units Sold]]*Table62[[#This Row],[Sale Price]]</f>
        <v>3080298</v>
      </c>
      <c r="J59" s="2">
        <f>Table62[[#This Row],[Manufacturing Price]]</f>
        <v>13938</v>
      </c>
      <c r="K59" s="2">
        <f>Table62[[#This Row],[ Sales]]-(Table62[[#This Row],[Units Sold]]*Table62[[#This Row],[Manufacturing Price]])</f>
        <v>1232119.2000000002</v>
      </c>
      <c r="L59" s="3">
        <v>44256</v>
      </c>
      <c r="M59">
        <f>MONTH(Table62[[#This Row],[Date]])</f>
        <v>3</v>
      </c>
      <c r="N59" t="str">
        <f>TEXT(Table62[[#This Row],[Date]],"mmmm")</f>
        <v>March</v>
      </c>
      <c r="O59">
        <f>YEAR(Table62[[#This Row],[Date]])</f>
        <v>2021</v>
      </c>
    </row>
    <row r="60" spans="1:15" x14ac:dyDescent="0.3">
      <c r="A60" t="s">
        <v>9</v>
      </c>
      <c r="B60" t="s">
        <v>42</v>
      </c>
      <c r="C60" t="s">
        <v>28</v>
      </c>
      <c r="D60" t="s">
        <v>18</v>
      </c>
      <c r="E60" s="1">
        <v>185.8</v>
      </c>
      <c r="F60" s="2">
        <v>5579.4</v>
      </c>
      <c r="G60" s="2">
        <v>9299</v>
      </c>
      <c r="H60" s="2">
        <v>86387.710000000021</v>
      </c>
      <c r="I60" s="2">
        <f>Table62[[#This Row],[Units Sold]]*Table62[[#This Row],[Sale Price]]</f>
        <v>1727754.2000000002</v>
      </c>
      <c r="J60" s="2">
        <f>Table62[[#This Row],[Manufacturing Price]]</f>
        <v>5579.4</v>
      </c>
      <c r="K60" s="2">
        <f>Table62[[#This Row],[ Sales]]-(Table62[[#This Row],[Units Sold]]*Table62[[#This Row],[Manufacturing Price]])</f>
        <v>691101.68000000017</v>
      </c>
      <c r="L60" s="3">
        <v>44228</v>
      </c>
      <c r="M60">
        <f>MONTH(Table62[[#This Row],[Date]])</f>
        <v>2</v>
      </c>
      <c r="N60" t="str">
        <f>TEXT(Table62[[#This Row],[Date]],"mmmm")</f>
        <v>February</v>
      </c>
      <c r="O60">
        <f>YEAR(Table62[[#This Row],[Date]])</f>
        <v>2021</v>
      </c>
    </row>
    <row r="61" spans="1:15" x14ac:dyDescent="0.3">
      <c r="A61" t="s">
        <v>26</v>
      </c>
      <c r="B61" t="s">
        <v>43</v>
      </c>
      <c r="C61" t="s">
        <v>28</v>
      </c>
      <c r="D61" t="s">
        <v>18</v>
      </c>
      <c r="E61" s="1">
        <v>121</v>
      </c>
      <c r="F61" s="2">
        <v>5579.4</v>
      </c>
      <c r="G61" s="2">
        <v>9299</v>
      </c>
      <c r="H61" s="2">
        <v>56258.950000000004</v>
      </c>
      <c r="I61" s="2">
        <f>Table62[[#This Row],[Units Sold]]*Table62[[#This Row],[Sale Price]]</f>
        <v>1125179</v>
      </c>
      <c r="J61" s="2">
        <f>Table62[[#This Row],[Manufacturing Price]]</f>
        <v>5579.4</v>
      </c>
      <c r="K61" s="2">
        <f>Table62[[#This Row],[ Sales]]-(Table62[[#This Row],[Units Sold]]*Table62[[#This Row],[Manufacturing Price]])</f>
        <v>450071.60000000009</v>
      </c>
      <c r="L61" s="3">
        <v>44256</v>
      </c>
      <c r="M61">
        <f>MONTH(Table62[[#This Row],[Date]])</f>
        <v>3</v>
      </c>
      <c r="N61" t="str">
        <f>TEXT(Table62[[#This Row],[Date]],"mmmm")</f>
        <v>March</v>
      </c>
      <c r="O61">
        <f>YEAR(Table62[[#This Row],[Date]])</f>
        <v>2021</v>
      </c>
    </row>
    <row r="62" spans="1:15" x14ac:dyDescent="0.3">
      <c r="A62" t="s">
        <v>26</v>
      </c>
      <c r="B62" t="s">
        <v>39</v>
      </c>
      <c r="C62" t="s">
        <v>28</v>
      </c>
      <c r="D62" t="s">
        <v>18</v>
      </c>
      <c r="E62" s="1">
        <v>252.9</v>
      </c>
      <c r="F62" s="2">
        <v>5579.4</v>
      </c>
      <c r="G62" s="2">
        <v>9299</v>
      </c>
      <c r="H62" s="2">
        <v>117585.85500000001</v>
      </c>
      <c r="I62" s="2">
        <f>Table62[[#This Row],[Units Sold]]*Table62[[#This Row],[Sale Price]]</f>
        <v>2351717.1</v>
      </c>
      <c r="J62" s="2">
        <f>Table62[[#This Row],[Manufacturing Price]]</f>
        <v>5579.4</v>
      </c>
      <c r="K62" s="2">
        <f>Table62[[#This Row],[ Sales]]-(Table62[[#This Row],[Units Sold]]*Table62[[#This Row],[Manufacturing Price]])</f>
        <v>940686.84000000008</v>
      </c>
      <c r="L62" s="3">
        <v>44378</v>
      </c>
      <c r="M62">
        <f>MONTH(Table62[[#This Row],[Date]])</f>
        <v>7</v>
      </c>
      <c r="N62" t="str">
        <f>TEXT(Table62[[#This Row],[Date]],"mmmm")</f>
        <v>July</v>
      </c>
      <c r="O62">
        <f>YEAR(Table62[[#This Row],[Date]])</f>
        <v>2021</v>
      </c>
    </row>
    <row r="63" spans="1:15" x14ac:dyDescent="0.3">
      <c r="A63" t="s">
        <v>9</v>
      </c>
      <c r="B63" t="s">
        <v>43</v>
      </c>
      <c r="C63" t="s">
        <v>28</v>
      </c>
      <c r="D63" t="s">
        <v>18</v>
      </c>
      <c r="E63" s="1">
        <v>144.5</v>
      </c>
      <c r="F63" s="2">
        <v>5579.4</v>
      </c>
      <c r="G63" s="2">
        <v>9299</v>
      </c>
      <c r="H63" s="2">
        <v>67185.275000000009</v>
      </c>
      <c r="I63" s="2">
        <f>Table62[[#This Row],[Units Sold]]*Table62[[#This Row],[Sale Price]]</f>
        <v>1343705.5</v>
      </c>
      <c r="J63" s="2">
        <f>Table62[[#This Row],[Manufacturing Price]]</f>
        <v>5579.4</v>
      </c>
      <c r="K63" s="2">
        <f>Table62[[#This Row],[ Sales]]-(Table62[[#This Row],[Units Sold]]*Table62[[#This Row],[Manufacturing Price]])</f>
        <v>537482.20000000007</v>
      </c>
      <c r="L63" s="3">
        <v>44440</v>
      </c>
      <c r="M63">
        <f>MONTH(Table62[[#This Row],[Date]])</f>
        <v>9</v>
      </c>
      <c r="N63" t="str">
        <f>TEXT(Table62[[#This Row],[Date]],"mmmm")</f>
        <v>September</v>
      </c>
      <c r="O63">
        <f>YEAR(Table62[[#This Row],[Date]])</f>
        <v>2021</v>
      </c>
    </row>
    <row r="64" spans="1:15" x14ac:dyDescent="0.3">
      <c r="A64" t="s">
        <v>8</v>
      </c>
      <c r="B64" t="s">
        <v>41</v>
      </c>
      <c r="C64" t="s">
        <v>28</v>
      </c>
      <c r="D64" t="s">
        <v>18</v>
      </c>
      <c r="E64" s="1">
        <v>33</v>
      </c>
      <c r="F64" s="2">
        <v>5579.4</v>
      </c>
      <c r="G64" s="2">
        <v>9299</v>
      </c>
      <c r="H64" s="2">
        <v>15343.35</v>
      </c>
      <c r="I64" s="2">
        <f>Table62[[#This Row],[Units Sold]]*Table62[[#This Row],[Sale Price]]</f>
        <v>306867</v>
      </c>
      <c r="J64" s="2">
        <f>Table62[[#This Row],[Manufacturing Price]]</f>
        <v>5579.4</v>
      </c>
      <c r="K64" s="2">
        <f>Table62[[#This Row],[ Sales]]-(Table62[[#This Row],[Units Sold]]*Table62[[#This Row],[Manufacturing Price]])</f>
        <v>122746.80000000002</v>
      </c>
      <c r="L64" s="3">
        <v>44075</v>
      </c>
      <c r="M64">
        <f>MONTH(Table62[[#This Row],[Date]])</f>
        <v>9</v>
      </c>
      <c r="N64" t="str">
        <f>TEXT(Table62[[#This Row],[Date]],"mmmm")</f>
        <v>September</v>
      </c>
      <c r="O64">
        <f>YEAR(Table62[[#This Row],[Date]])</f>
        <v>2020</v>
      </c>
    </row>
    <row r="65" spans="1:15" x14ac:dyDescent="0.3">
      <c r="A65" t="s">
        <v>9</v>
      </c>
      <c r="B65" t="s">
        <v>42</v>
      </c>
      <c r="C65" t="s">
        <v>28</v>
      </c>
      <c r="D65" t="s">
        <v>18</v>
      </c>
      <c r="E65" s="1">
        <v>267.10000000000002</v>
      </c>
      <c r="F65" s="2">
        <v>5579.4</v>
      </c>
      <c r="G65" s="2">
        <v>9299</v>
      </c>
      <c r="H65" s="2">
        <v>124188.14500000002</v>
      </c>
      <c r="I65" s="2">
        <f>Table62[[#This Row],[Units Sold]]*Table62[[#This Row],[Sale Price]]</f>
        <v>2483762.9000000004</v>
      </c>
      <c r="J65" s="2">
        <f>Table62[[#This Row],[Manufacturing Price]]</f>
        <v>5579.4</v>
      </c>
      <c r="K65" s="2">
        <f>Table62[[#This Row],[ Sales]]-(Table62[[#This Row],[Units Sold]]*Table62[[#This Row],[Manufacturing Price]])</f>
        <v>993505.16000000038</v>
      </c>
      <c r="L65" s="3">
        <v>44440</v>
      </c>
      <c r="M65">
        <f>MONTH(Table62[[#This Row],[Date]])</f>
        <v>9</v>
      </c>
      <c r="N65" t="str">
        <f>TEXT(Table62[[#This Row],[Date]],"mmmm")</f>
        <v>September</v>
      </c>
      <c r="O65">
        <f>YEAR(Table62[[#This Row],[Date]])</f>
        <v>2021</v>
      </c>
    </row>
    <row r="66" spans="1:15" x14ac:dyDescent="0.3">
      <c r="A66" t="s">
        <v>9</v>
      </c>
      <c r="B66" t="s">
        <v>44</v>
      </c>
      <c r="C66" t="s">
        <v>28</v>
      </c>
      <c r="D66" t="s">
        <v>18</v>
      </c>
      <c r="E66" s="1">
        <v>76.600000000000009</v>
      </c>
      <c r="F66" s="2">
        <v>5579.4</v>
      </c>
      <c r="G66" s="2">
        <v>9299</v>
      </c>
      <c r="H66" s="2">
        <v>35615.170000000006</v>
      </c>
      <c r="I66" s="2">
        <f>Table62[[#This Row],[Units Sold]]*Table62[[#This Row],[Sale Price]]</f>
        <v>712303.4</v>
      </c>
      <c r="J66" s="2">
        <f>Table62[[#This Row],[Manufacturing Price]]</f>
        <v>5579.4</v>
      </c>
      <c r="K66" s="2">
        <f>Table62[[#This Row],[ Sales]]-(Table62[[#This Row],[Units Sold]]*Table62[[#This Row],[Manufacturing Price]])</f>
        <v>284921.36</v>
      </c>
      <c r="L66" s="3">
        <v>44105</v>
      </c>
      <c r="M66">
        <f>MONTH(Table62[[#This Row],[Date]])</f>
        <v>10</v>
      </c>
      <c r="N66" t="str">
        <f>TEXT(Table62[[#This Row],[Date]],"mmmm")</f>
        <v>October</v>
      </c>
      <c r="O66">
        <f>YEAR(Table62[[#This Row],[Date]])</f>
        <v>2020</v>
      </c>
    </row>
    <row r="67" spans="1:15" x14ac:dyDescent="0.3">
      <c r="A67" t="s">
        <v>6</v>
      </c>
      <c r="B67" t="s">
        <v>25</v>
      </c>
      <c r="C67" t="s">
        <v>28</v>
      </c>
      <c r="D67" t="s">
        <v>18</v>
      </c>
      <c r="E67" s="1">
        <v>49.400000000000006</v>
      </c>
      <c r="F67" s="2">
        <v>5579.4</v>
      </c>
      <c r="G67" s="2">
        <v>9299</v>
      </c>
      <c r="H67" s="2">
        <v>22968.530000000002</v>
      </c>
      <c r="I67" s="2">
        <f>Table62[[#This Row],[Units Sold]]*Table62[[#This Row],[Sale Price]]</f>
        <v>459370.60000000003</v>
      </c>
      <c r="J67" s="2">
        <f>Table62[[#This Row],[Manufacturing Price]]</f>
        <v>5579.4</v>
      </c>
      <c r="K67" s="2">
        <f>Table62[[#This Row],[ Sales]]-(Table62[[#This Row],[Units Sold]]*Table62[[#This Row],[Manufacturing Price]])</f>
        <v>183748.24000000005</v>
      </c>
      <c r="L67" s="3">
        <v>44105</v>
      </c>
      <c r="M67">
        <f>MONTH(Table62[[#This Row],[Date]])</f>
        <v>10</v>
      </c>
      <c r="N67" t="str">
        <f>TEXT(Table62[[#This Row],[Date]],"mmmm")</f>
        <v>October</v>
      </c>
      <c r="O67">
        <f>YEAR(Table62[[#This Row],[Date]])</f>
        <v>2020</v>
      </c>
    </row>
    <row r="68" spans="1:15" x14ac:dyDescent="0.3">
      <c r="A68" t="s">
        <v>26</v>
      </c>
      <c r="B68" t="s">
        <v>46</v>
      </c>
      <c r="C68" t="s">
        <v>28</v>
      </c>
      <c r="D68" t="s">
        <v>18</v>
      </c>
      <c r="E68" s="1">
        <v>139.70000000000002</v>
      </c>
      <c r="F68" s="2">
        <v>5579.4</v>
      </c>
      <c r="G68" s="2">
        <v>9299</v>
      </c>
      <c r="H68" s="2">
        <v>64953.515000000007</v>
      </c>
      <c r="I68" s="2">
        <f>Table62[[#This Row],[Units Sold]]*Table62[[#This Row],[Sale Price]]</f>
        <v>1299070.3</v>
      </c>
      <c r="J68" s="2">
        <f>Table62[[#This Row],[Manufacturing Price]]</f>
        <v>5579.4</v>
      </c>
      <c r="K68" s="2">
        <f>Table62[[#This Row],[ Sales]]-(Table62[[#This Row],[Units Sold]]*Table62[[#This Row],[Manufacturing Price]])</f>
        <v>519628.12</v>
      </c>
      <c r="L68" s="3">
        <v>44470</v>
      </c>
      <c r="M68">
        <f>MONTH(Table62[[#This Row],[Date]])</f>
        <v>10</v>
      </c>
      <c r="N68" t="str">
        <f>TEXT(Table62[[#This Row],[Date]],"mmmm")</f>
        <v>October</v>
      </c>
      <c r="O68">
        <f>YEAR(Table62[[#This Row],[Date]])</f>
        <v>2021</v>
      </c>
    </row>
    <row r="69" spans="1:15" x14ac:dyDescent="0.3">
      <c r="A69" t="s">
        <v>26</v>
      </c>
      <c r="B69" t="s">
        <v>47</v>
      </c>
      <c r="C69" t="s">
        <v>28</v>
      </c>
      <c r="D69" t="s">
        <v>18</v>
      </c>
      <c r="E69" s="1">
        <v>215.5</v>
      </c>
      <c r="F69" s="2">
        <v>5579.4</v>
      </c>
      <c r="G69" s="2">
        <v>9299</v>
      </c>
      <c r="H69" s="2">
        <v>100196.72500000001</v>
      </c>
      <c r="I69" s="2">
        <f>Table62[[#This Row],[Units Sold]]*Table62[[#This Row],[Sale Price]]</f>
        <v>2003934.5</v>
      </c>
      <c r="J69" s="2">
        <f>Table62[[#This Row],[Manufacturing Price]]</f>
        <v>5579.4</v>
      </c>
      <c r="K69" s="2">
        <f>Table62[[#This Row],[ Sales]]-(Table62[[#This Row],[Units Sold]]*Table62[[#This Row],[Manufacturing Price]])</f>
        <v>801573.8</v>
      </c>
      <c r="L69" s="3">
        <v>44531</v>
      </c>
      <c r="M69">
        <f>MONTH(Table62[[#This Row],[Date]])</f>
        <v>12</v>
      </c>
      <c r="N69" t="str">
        <f>TEXT(Table62[[#This Row],[Date]],"mmmm")</f>
        <v>December</v>
      </c>
      <c r="O69">
        <f>YEAR(Table62[[#This Row],[Date]])</f>
        <v>2021</v>
      </c>
    </row>
    <row r="70" spans="1:15" x14ac:dyDescent="0.3">
      <c r="A70" t="s">
        <v>7</v>
      </c>
      <c r="B70" t="s">
        <v>24</v>
      </c>
      <c r="C70" t="s">
        <v>29</v>
      </c>
      <c r="D70" t="s">
        <v>18</v>
      </c>
      <c r="E70" s="1">
        <v>221.4</v>
      </c>
      <c r="F70" s="2">
        <v>8999.4</v>
      </c>
      <c r="G70" s="2">
        <v>14999</v>
      </c>
      <c r="H70" s="2">
        <v>166038.93000000002</v>
      </c>
      <c r="I70" s="2">
        <f>Table62[[#This Row],[Units Sold]]*Table62[[#This Row],[Sale Price]]</f>
        <v>3320778.6</v>
      </c>
      <c r="J70" s="2">
        <f>Table62[[#This Row],[Manufacturing Price]]</f>
        <v>8999.4</v>
      </c>
      <c r="K70" s="2">
        <f>Table62[[#This Row],[ Sales]]-(Table62[[#This Row],[Units Sold]]*Table62[[#This Row],[Manufacturing Price]])</f>
        <v>1328311.4400000002</v>
      </c>
      <c r="L70" s="3">
        <v>44256</v>
      </c>
      <c r="M70">
        <f>MONTH(Table62[[#This Row],[Date]])</f>
        <v>3</v>
      </c>
      <c r="N70" t="str">
        <f>TEXT(Table62[[#This Row],[Date]],"mmmm")</f>
        <v>March</v>
      </c>
      <c r="O70">
        <f>YEAR(Table62[[#This Row],[Date]])</f>
        <v>2021</v>
      </c>
    </row>
    <row r="71" spans="1:15" x14ac:dyDescent="0.3">
      <c r="A71" t="s">
        <v>6</v>
      </c>
      <c r="B71" t="s">
        <v>25</v>
      </c>
      <c r="C71" t="s">
        <v>29</v>
      </c>
      <c r="D71" t="s">
        <v>18</v>
      </c>
      <c r="E71" s="1">
        <v>230.10000000000002</v>
      </c>
      <c r="F71" s="2">
        <v>8999.4</v>
      </c>
      <c r="G71" s="2">
        <v>14999</v>
      </c>
      <c r="H71" s="2">
        <v>172563.49500000002</v>
      </c>
      <c r="I71" s="2">
        <f>Table62[[#This Row],[Units Sold]]*Table62[[#This Row],[Sale Price]]</f>
        <v>3451269.9000000004</v>
      </c>
      <c r="J71" s="2">
        <f>Table62[[#This Row],[Manufacturing Price]]</f>
        <v>8999.4</v>
      </c>
      <c r="K71" s="2">
        <f>Table62[[#This Row],[ Sales]]-(Table62[[#This Row],[Units Sold]]*Table62[[#This Row],[Manufacturing Price]])</f>
        <v>1380507.9600000002</v>
      </c>
      <c r="L71" s="3">
        <v>44287</v>
      </c>
      <c r="M71">
        <f>MONTH(Table62[[#This Row],[Date]])</f>
        <v>4</v>
      </c>
      <c r="N71" t="str">
        <f>TEXT(Table62[[#This Row],[Date]],"mmmm")</f>
        <v>April</v>
      </c>
      <c r="O71">
        <f>YEAR(Table62[[#This Row],[Date]])</f>
        <v>2021</v>
      </c>
    </row>
    <row r="72" spans="1:15" x14ac:dyDescent="0.3">
      <c r="A72" t="s">
        <v>26</v>
      </c>
      <c r="B72" t="s">
        <v>23</v>
      </c>
      <c r="C72" t="s">
        <v>29</v>
      </c>
      <c r="D72" t="s">
        <v>18</v>
      </c>
      <c r="E72" s="1">
        <v>137.55000000000001</v>
      </c>
      <c r="F72" s="2">
        <v>8999.4</v>
      </c>
      <c r="G72" s="2">
        <v>14999</v>
      </c>
      <c r="H72" s="2">
        <v>103155.62250000001</v>
      </c>
      <c r="I72" s="2">
        <f>Table62[[#This Row],[Units Sold]]*Table62[[#This Row],[Sale Price]]</f>
        <v>2063112.4500000002</v>
      </c>
      <c r="J72" s="2">
        <f>Table62[[#This Row],[Manufacturing Price]]</f>
        <v>8999.4</v>
      </c>
      <c r="K72" s="2">
        <f>Table62[[#This Row],[ Sales]]-(Table62[[#This Row],[Units Sold]]*Table62[[#This Row],[Manufacturing Price]])</f>
        <v>825244.98000000021</v>
      </c>
      <c r="L72" s="3">
        <v>44378</v>
      </c>
      <c r="M72">
        <f>MONTH(Table62[[#This Row],[Date]])</f>
        <v>7</v>
      </c>
      <c r="N72" t="str">
        <f>TEXT(Table62[[#This Row],[Date]],"mmmm")</f>
        <v>July</v>
      </c>
      <c r="O72">
        <f>YEAR(Table62[[#This Row],[Date]])</f>
        <v>2021</v>
      </c>
    </row>
    <row r="73" spans="1:15" x14ac:dyDescent="0.3">
      <c r="A73" t="s">
        <v>26</v>
      </c>
      <c r="B73" t="s">
        <v>22</v>
      </c>
      <c r="C73" t="s">
        <v>29</v>
      </c>
      <c r="D73" t="s">
        <v>18</v>
      </c>
      <c r="E73" s="1">
        <v>183</v>
      </c>
      <c r="F73" s="2">
        <v>8999.4</v>
      </c>
      <c r="G73" s="2">
        <v>14999</v>
      </c>
      <c r="H73" s="2">
        <v>137240.85</v>
      </c>
      <c r="I73" s="2">
        <f>Table62[[#This Row],[Units Sold]]*Table62[[#This Row],[Sale Price]]</f>
        <v>2744817</v>
      </c>
      <c r="J73" s="2">
        <f>Table62[[#This Row],[Manufacturing Price]]</f>
        <v>8999.4</v>
      </c>
      <c r="K73" s="2">
        <f>Table62[[#This Row],[ Sales]]-(Table62[[#This Row],[Units Sold]]*Table62[[#This Row],[Manufacturing Price]])</f>
        <v>1097926.8</v>
      </c>
      <c r="L73" s="3">
        <v>44409</v>
      </c>
      <c r="M73">
        <f>MONTH(Table62[[#This Row],[Date]])</f>
        <v>8</v>
      </c>
      <c r="N73" t="str">
        <f>TEXT(Table62[[#This Row],[Date]],"mmmm")</f>
        <v>August</v>
      </c>
      <c r="O73">
        <f>YEAR(Table62[[#This Row],[Date]])</f>
        <v>2021</v>
      </c>
    </row>
    <row r="74" spans="1:15" x14ac:dyDescent="0.3">
      <c r="A74" t="s">
        <v>6</v>
      </c>
      <c r="B74" t="s">
        <v>34</v>
      </c>
      <c r="C74" t="s">
        <v>29</v>
      </c>
      <c r="D74" t="s">
        <v>18</v>
      </c>
      <c r="E74" s="1">
        <v>249.8</v>
      </c>
      <c r="F74" s="2">
        <v>8999.4</v>
      </c>
      <c r="G74" s="2">
        <v>14999</v>
      </c>
      <c r="H74" s="2">
        <v>187337.51</v>
      </c>
      <c r="I74" s="2">
        <f>Table62[[#This Row],[Units Sold]]*Table62[[#This Row],[Sale Price]]</f>
        <v>3746750.2</v>
      </c>
      <c r="J74" s="2">
        <f>Table62[[#This Row],[Manufacturing Price]]</f>
        <v>8999.4</v>
      </c>
      <c r="K74" s="2">
        <f>Table62[[#This Row],[ Sales]]-(Table62[[#This Row],[Units Sold]]*Table62[[#This Row],[Manufacturing Price]])</f>
        <v>1498700.08</v>
      </c>
      <c r="L74" s="3">
        <v>44075</v>
      </c>
      <c r="M74">
        <f>MONTH(Table62[[#This Row],[Date]])</f>
        <v>9</v>
      </c>
      <c r="N74" t="str">
        <f>TEXT(Table62[[#This Row],[Date]],"mmmm")</f>
        <v>September</v>
      </c>
      <c r="O74">
        <f>YEAR(Table62[[#This Row],[Date]])</f>
        <v>2020</v>
      </c>
    </row>
    <row r="75" spans="1:15" x14ac:dyDescent="0.3">
      <c r="A75" t="s">
        <v>8</v>
      </c>
      <c r="B75" t="s">
        <v>23</v>
      </c>
      <c r="C75" t="s">
        <v>29</v>
      </c>
      <c r="D75" t="s">
        <v>18</v>
      </c>
      <c r="E75" s="1">
        <v>66.3</v>
      </c>
      <c r="F75" s="2">
        <v>8999.4</v>
      </c>
      <c r="G75" s="2">
        <v>14999</v>
      </c>
      <c r="H75" s="2">
        <v>49721.684999999998</v>
      </c>
      <c r="I75" s="2">
        <f>Table62[[#This Row],[Units Sold]]*Table62[[#This Row],[Sale Price]]</f>
        <v>994433.7</v>
      </c>
      <c r="J75" s="2">
        <f>Table62[[#This Row],[Manufacturing Price]]</f>
        <v>8999.4</v>
      </c>
      <c r="K75" s="2">
        <f>Table62[[#This Row],[ Sales]]-(Table62[[#This Row],[Units Sold]]*Table62[[#This Row],[Manufacturing Price]])</f>
        <v>397773.48</v>
      </c>
      <c r="L75" s="3">
        <v>44105</v>
      </c>
      <c r="M75">
        <f>MONTH(Table62[[#This Row],[Date]])</f>
        <v>10</v>
      </c>
      <c r="N75" t="str">
        <f>TEXT(Table62[[#This Row],[Date]],"mmmm")</f>
        <v>October</v>
      </c>
      <c r="O75">
        <f>YEAR(Table62[[#This Row],[Date]])</f>
        <v>2020</v>
      </c>
    </row>
    <row r="76" spans="1:15" x14ac:dyDescent="0.3">
      <c r="A76" t="s">
        <v>7</v>
      </c>
      <c r="B76" t="s">
        <v>47</v>
      </c>
      <c r="C76" t="s">
        <v>30</v>
      </c>
      <c r="D76" t="s">
        <v>18</v>
      </c>
      <c r="E76" s="1">
        <v>151.4</v>
      </c>
      <c r="F76" s="2">
        <v>11999.4</v>
      </c>
      <c r="G76" s="2">
        <v>19999</v>
      </c>
      <c r="H76" s="2">
        <v>151392.43000000002</v>
      </c>
      <c r="I76" s="2">
        <f>Table62[[#This Row],[Units Sold]]*Table62[[#This Row],[Sale Price]]</f>
        <v>3027848.6</v>
      </c>
      <c r="J76" s="2">
        <f>Table62[[#This Row],[Manufacturing Price]]</f>
        <v>11999.4</v>
      </c>
      <c r="K76" s="2">
        <f>Table62[[#This Row],[ Sales]]-(Table62[[#This Row],[Units Sold]]*Table62[[#This Row],[Manufacturing Price]])</f>
        <v>1211139.4400000002</v>
      </c>
      <c r="L76" s="3">
        <v>44228</v>
      </c>
      <c r="M76">
        <f>MONTH(Table62[[#This Row],[Date]])</f>
        <v>2</v>
      </c>
      <c r="N76" t="str">
        <f>TEXT(Table62[[#This Row],[Date]],"mmmm")</f>
        <v>February</v>
      </c>
      <c r="O76">
        <f>YEAR(Table62[[#This Row],[Date]])</f>
        <v>2021</v>
      </c>
    </row>
    <row r="77" spans="1:15" x14ac:dyDescent="0.3">
      <c r="A77" t="s">
        <v>26</v>
      </c>
      <c r="B77" t="s">
        <v>37</v>
      </c>
      <c r="C77" t="s">
        <v>30</v>
      </c>
      <c r="D77" t="s">
        <v>18</v>
      </c>
      <c r="E77" s="1">
        <v>449.25</v>
      </c>
      <c r="F77" s="2">
        <v>11999.4</v>
      </c>
      <c r="G77" s="2">
        <v>19999</v>
      </c>
      <c r="H77" s="2">
        <v>449227.53750000003</v>
      </c>
      <c r="I77" s="2">
        <f>Table62[[#This Row],[Units Sold]]*Table62[[#This Row],[Sale Price]]</f>
        <v>8984550.75</v>
      </c>
      <c r="J77" s="2">
        <f>Table62[[#This Row],[Manufacturing Price]]</f>
        <v>11999.4</v>
      </c>
      <c r="K77" s="2">
        <f>Table62[[#This Row],[ Sales]]-(Table62[[#This Row],[Units Sold]]*Table62[[#This Row],[Manufacturing Price]])</f>
        <v>3593820.3</v>
      </c>
      <c r="L77" s="3">
        <v>44287</v>
      </c>
      <c r="M77">
        <f>MONTH(Table62[[#This Row],[Date]])</f>
        <v>4</v>
      </c>
      <c r="N77" t="str">
        <f>TEXT(Table62[[#This Row],[Date]],"mmmm")</f>
        <v>April</v>
      </c>
      <c r="O77">
        <f>YEAR(Table62[[#This Row],[Date]])</f>
        <v>2021</v>
      </c>
    </row>
    <row r="78" spans="1:15" x14ac:dyDescent="0.3">
      <c r="A78" t="s">
        <v>8</v>
      </c>
      <c r="B78" t="s">
        <v>42</v>
      </c>
      <c r="C78" t="s">
        <v>30</v>
      </c>
      <c r="D78" t="s">
        <v>18</v>
      </c>
      <c r="E78" s="1">
        <v>72.7</v>
      </c>
      <c r="F78" s="2">
        <v>11999.4</v>
      </c>
      <c r="G78" s="2">
        <v>19999</v>
      </c>
      <c r="H78" s="2">
        <v>72696.365000000005</v>
      </c>
      <c r="I78" s="2">
        <f>Table62[[#This Row],[Units Sold]]*Table62[[#This Row],[Sale Price]]</f>
        <v>1453927.3</v>
      </c>
      <c r="J78" s="2">
        <f>Table62[[#This Row],[Manufacturing Price]]</f>
        <v>11999.4</v>
      </c>
      <c r="K78" s="2">
        <f>Table62[[#This Row],[ Sales]]-(Table62[[#This Row],[Units Sold]]*Table62[[#This Row],[Manufacturing Price]])</f>
        <v>581570.92000000004</v>
      </c>
      <c r="L78" s="3">
        <v>44348</v>
      </c>
      <c r="M78">
        <f>MONTH(Table62[[#This Row],[Date]])</f>
        <v>6</v>
      </c>
      <c r="N78" t="str">
        <f>TEXT(Table62[[#This Row],[Date]],"mmmm")</f>
        <v>June</v>
      </c>
      <c r="O78">
        <f>YEAR(Table62[[#This Row],[Date]])</f>
        <v>2021</v>
      </c>
    </row>
    <row r="79" spans="1:15" x14ac:dyDescent="0.3">
      <c r="A79" t="s">
        <v>8</v>
      </c>
      <c r="B79" t="s">
        <v>43</v>
      </c>
      <c r="C79" t="s">
        <v>30</v>
      </c>
      <c r="D79" t="s">
        <v>18</v>
      </c>
      <c r="E79" s="1">
        <v>78.7</v>
      </c>
      <c r="F79" s="2">
        <v>11999.4</v>
      </c>
      <c r="G79" s="2">
        <v>19999</v>
      </c>
      <c r="H79" s="2">
        <v>78696.065000000002</v>
      </c>
      <c r="I79" s="2">
        <f>Table62[[#This Row],[Units Sold]]*Table62[[#This Row],[Sale Price]]</f>
        <v>1573921.3</v>
      </c>
      <c r="J79" s="2">
        <f>Table62[[#This Row],[Manufacturing Price]]</f>
        <v>11999.4</v>
      </c>
      <c r="K79" s="2">
        <f>Table62[[#This Row],[ Sales]]-(Table62[[#This Row],[Units Sold]]*Table62[[#This Row],[Manufacturing Price]])</f>
        <v>629568.52</v>
      </c>
      <c r="L79" s="3">
        <v>44348</v>
      </c>
      <c r="M79">
        <f>MONTH(Table62[[#This Row],[Date]])</f>
        <v>6</v>
      </c>
      <c r="N79" t="str">
        <f>TEXT(Table62[[#This Row],[Date]],"mmmm")</f>
        <v>June</v>
      </c>
      <c r="O79">
        <f>YEAR(Table62[[#This Row],[Date]])</f>
        <v>2021</v>
      </c>
    </row>
    <row r="80" spans="1:15" x14ac:dyDescent="0.3">
      <c r="A80" t="s">
        <v>8</v>
      </c>
      <c r="B80" t="s">
        <v>39</v>
      </c>
      <c r="C80" t="s">
        <v>30</v>
      </c>
      <c r="D80" t="s">
        <v>18</v>
      </c>
      <c r="E80" s="1">
        <v>182.3</v>
      </c>
      <c r="F80" s="2">
        <v>11999.4</v>
      </c>
      <c r="G80" s="2">
        <v>19999</v>
      </c>
      <c r="H80" s="2">
        <v>182290.88500000001</v>
      </c>
      <c r="I80" s="2">
        <f>Table62[[#This Row],[Units Sold]]*Table62[[#This Row],[Sale Price]]</f>
        <v>3645817.7</v>
      </c>
      <c r="J80" s="2">
        <f>Table62[[#This Row],[Manufacturing Price]]</f>
        <v>11999.4</v>
      </c>
      <c r="K80" s="2">
        <f>Table62[[#This Row],[ Sales]]-(Table62[[#This Row],[Units Sold]]*Table62[[#This Row],[Manufacturing Price]])</f>
        <v>1458327.08</v>
      </c>
      <c r="L80" s="3">
        <v>44378</v>
      </c>
      <c r="M80">
        <f>MONTH(Table62[[#This Row],[Date]])</f>
        <v>7</v>
      </c>
      <c r="N80" t="str">
        <f>TEXT(Table62[[#This Row],[Date]],"mmmm")</f>
        <v>July</v>
      </c>
      <c r="O80">
        <f>YEAR(Table62[[#This Row],[Date]])</f>
        <v>2021</v>
      </c>
    </row>
    <row r="81" spans="1:15" x14ac:dyDescent="0.3">
      <c r="A81" t="s">
        <v>7</v>
      </c>
      <c r="B81" t="s">
        <v>43</v>
      </c>
      <c r="C81" t="s">
        <v>30</v>
      </c>
      <c r="D81" t="s">
        <v>18</v>
      </c>
      <c r="E81" s="1">
        <v>74.7</v>
      </c>
      <c r="F81" s="2">
        <v>11999.4</v>
      </c>
      <c r="G81" s="2">
        <v>19999</v>
      </c>
      <c r="H81" s="2">
        <v>74696.264999999999</v>
      </c>
      <c r="I81" s="2">
        <f>Table62[[#This Row],[Units Sold]]*Table62[[#This Row],[Sale Price]]</f>
        <v>1493925.3</v>
      </c>
      <c r="J81" s="2">
        <f>Table62[[#This Row],[Manufacturing Price]]</f>
        <v>11999.4</v>
      </c>
      <c r="K81" s="2">
        <f>Table62[[#This Row],[ Sales]]-(Table62[[#This Row],[Units Sold]]*Table62[[#This Row],[Manufacturing Price]])</f>
        <v>597570.12</v>
      </c>
      <c r="L81" s="3">
        <v>44440</v>
      </c>
      <c r="M81">
        <f>MONTH(Table62[[#This Row],[Date]])</f>
        <v>9</v>
      </c>
      <c r="N81" t="str">
        <f>TEXT(Table62[[#This Row],[Date]],"mmmm")</f>
        <v>September</v>
      </c>
      <c r="O81">
        <f>YEAR(Table62[[#This Row],[Date]])</f>
        <v>2021</v>
      </c>
    </row>
    <row r="82" spans="1:15" x14ac:dyDescent="0.3">
      <c r="A82" t="s">
        <v>9</v>
      </c>
      <c r="B82" t="s">
        <v>41</v>
      </c>
      <c r="C82" t="s">
        <v>30</v>
      </c>
      <c r="D82" t="s">
        <v>18</v>
      </c>
      <c r="E82" s="1">
        <v>76.600000000000009</v>
      </c>
      <c r="F82" s="2">
        <v>11999.4</v>
      </c>
      <c r="G82" s="2">
        <v>19999</v>
      </c>
      <c r="H82" s="2">
        <v>76596.170000000013</v>
      </c>
      <c r="I82" s="2">
        <f>Table62[[#This Row],[Units Sold]]*Table62[[#This Row],[Sale Price]]</f>
        <v>1531923.4000000001</v>
      </c>
      <c r="J82" s="2">
        <f>Table62[[#This Row],[Manufacturing Price]]</f>
        <v>11999.4</v>
      </c>
      <c r="K82" s="2">
        <f>Table62[[#This Row],[ Sales]]-(Table62[[#This Row],[Units Sold]]*Table62[[#This Row],[Manufacturing Price]])</f>
        <v>612769.3600000001</v>
      </c>
      <c r="L82" s="3">
        <v>44105</v>
      </c>
      <c r="M82">
        <f>MONTH(Table62[[#This Row],[Date]])</f>
        <v>10</v>
      </c>
      <c r="N82" t="str">
        <f>TEXT(Table62[[#This Row],[Date]],"mmmm")</f>
        <v>October</v>
      </c>
      <c r="O82">
        <f>YEAR(Table62[[#This Row],[Date]])</f>
        <v>2020</v>
      </c>
    </row>
    <row r="83" spans="1:15" x14ac:dyDescent="0.3">
      <c r="A83" t="s">
        <v>6</v>
      </c>
      <c r="B83" t="s">
        <v>42</v>
      </c>
      <c r="C83" t="s">
        <v>30</v>
      </c>
      <c r="D83" t="s">
        <v>18</v>
      </c>
      <c r="E83" s="1">
        <v>290.5</v>
      </c>
      <c r="F83" s="2">
        <v>11999.4</v>
      </c>
      <c r="G83" s="2">
        <v>19999</v>
      </c>
      <c r="H83" s="2">
        <v>290485.47500000003</v>
      </c>
      <c r="I83" s="2">
        <f>Table62[[#This Row],[Units Sold]]*Table62[[#This Row],[Sale Price]]</f>
        <v>5809709.5</v>
      </c>
      <c r="J83" s="2">
        <f>Table62[[#This Row],[Manufacturing Price]]</f>
        <v>11999.4</v>
      </c>
      <c r="K83" s="2">
        <f>Table62[[#This Row],[ Sales]]-(Table62[[#This Row],[Units Sold]]*Table62[[#This Row],[Manufacturing Price]])</f>
        <v>2323883.8000000003</v>
      </c>
      <c r="L83" s="3">
        <v>44501</v>
      </c>
      <c r="M83">
        <f>MONTH(Table62[[#This Row],[Date]])</f>
        <v>11</v>
      </c>
      <c r="N83" t="str">
        <f>TEXT(Table62[[#This Row],[Date]],"mmmm")</f>
        <v>November</v>
      </c>
      <c r="O83">
        <f>YEAR(Table62[[#This Row],[Date]])</f>
        <v>2021</v>
      </c>
    </row>
    <row r="84" spans="1:15" x14ac:dyDescent="0.3">
      <c r="A84" t="s">
        <v>26</v>
      </c>
      <c r="B84" t="s">
        <v>44</v>
      </c>
      <c r="C84" t="s">
        <v>30</v>
      </c>
      <c r="D84" t="s">
        <v>18</v>
      </c>
      <c r="E84" s="1">
        <v>215.5</v>
      </c>
      <c r="F84" s="2">
        <v>11999.4</v>
      </c>
      <c r="G84" s="2">
        <v>19999</v>
      </c>
      <c r="H84" s="2">
        <v>215489.22500000001</v>
      </c>
      <c r="I84" s="2">
        <f>Table62[[#This Row],[Units Sold]]*Table62[[#This Row],[Sale Price]]</f>
        <v>4309784.5</v>
      </c>
      <c r="J84" s="2">
        <f>Table62[[#This Row],[Manufacturing Price]]</f>
        <v>11999.4</v>
      </c>
      <c r="K84" s="2">
        <f>Table62[[#This Row],[ Sales]]-(Table62[[#This Row],[Units Sold]]*Table62[[#This Row],[Manufacturing Price]])</f>
        <v>1723913.8000000003</v>
      </c>
      <c r="L84" s="3">
        <v>44531</v>
      </c>
      <c r="M84">
        <f>MONTH(Table62[[#This Row],[Date]])</f>
        <v>12</v>
      </c>
      <c r="N84" t="str">
        <f>TEXT(Table62[[#This Row],[Date]],"mmmm")</f>
        <v>December</v>
      </c>
      <c r="O84">
        <f>YEAR(Table62[[#This Row],[Date]])</f>
        <v>2021</v>
      </c>
    </row>
    <row r="85" spans="1:15" x14ac:dyDescent="0.3">
      <c r="A85" t="s">
        <v>26</v>
      </c>
      <c r="B85" t="s">
        <v>25</v>
      </c>
      <c r="C85" t="s">
        <v>31</v>
      </c>
      <c r="D85" t="s">
        <v>18</v>
      </c>
      <c r="E85" s="1">
        <v>386.40000000000003</v>
      </c>
      <c r="F85" s="2">
        <v>19794</v>
      </c>
      <c r="G85" s="2">
        <v>32990</v>
      </c>
      <c r="H85" s="2">
        <v>637366.80000000016</v>
      </c>
      <c r="I85" s="2">
        <f>Table62[[#This Row],[Units Sold]]*Table62[[#This Row],[Sale Price]]</f>
        <v>12747336.000000002</v>
      </c>
      <c r="J85" s="2">
        <f>Table62[[#This Row],[Manufacturing Price]]</f>
        <v>19794</v>
      </c>
      <c r="K85" s="2">
        <f>Table62[[#This Row],[ Sales]]-(Table62[[#This Row],[Units Sold]]*Table62[[#This Row],[Manufacturing Price]])</f>
        <v>5098934.4000000013</v>
      </c>
      <c r="L85" s="3">
        <v>44287</v>
      </c>
      <c r="M85">
        <f>MONTH(Table62[[#This Row],[Date]])</f>
        <v>4</v>
      </c>
      <c r="N85" t="str">
        <f>TEXT(Table62[[#This Row],[Date]],"mmmm")</f>
        <v>April</v>
      </c>
      <c r="O85">
        <f>YEAR(Table62[[#This Row],[Date]])</f>
        <v>2021</v>
      </c>
    </row>
    <row r="86" spans="1:15" x14ac:dyDescent="0.3">
      <c r="A86" t="s">
        <v>26</v>
      </c>
      <c r="B86" t="s">
        <v>46</v>
      </c>
      <c r="C86" t="s">
        <v>31</v>
      </c>
      <c r="D86" t="s">
        <v>18</v>
      </c>
      <c r="E86" s="1">
        <v>36.200000000000003</v>
      </c>
      <c r="F86" s="2">
        <v>19794</v>
      </c>
      <c r="G86" s="2">
        <v>32990</v>
      </c>
      <c r="H86" s="2">
        <v>59711.9</v>
      </c>
      <c r="I86" s="2">
        <f>Table62[[#This Row],[Units Sold]]*Table62[[#This Row],[Sale Price]]</f>
        <v>1194238</v>
      </c>
      <c r="J86" s="2">
        <f>Table62[[#This Row],[Manufacturing Price]]</f>
        <v>19794</v>
      </c>
      <c r="K86" s="2">
        <f>Table62[[#This Row],[ Sales]]-(Table62[[#This Row],[Units Sold]]*Table62[[#This Row],[Manufacturing Price]])</f>
        <v>477695.19999999995</v>
      </c>
      <c r="L86" s="3">
        <v>44317</v>
      </c>
      <c r="M86">
        <f>MONTH(Table62[[#This Row],[Date]])</f>
        <v>5</v>
      </c>
      <c r="N86" t="str">
        <f>TEXT(Table62[[#This Row],[Date]],"mmmm")</f>
        <v>May</v>
      </c>
      <c r="O86">
        <f>YEAR(Table62[[#This Row],[Date]])</f>
        <v>2021</v>
      </c>
    </row>
    <row r="87" spans="1:15" x14ac:dyDescent="0.3">
      <c r="A87" t="s">
        <v>8</v>
      </c>
      <c r="B87" t="s">
        <v>47</v>
      </c>
      <c r="C87" t="s">
        <v>31</v>
      </c>
      <c r="D87" t="s">
        <v>18</v>
      </c>
      <c r="E87" s="1">
        <v>92.300000000000011</v>
      </c>
      <c r="F87" s="2">
        <v>19794</v>
      </c>
      <c r="G87" s="2">
        <v>32990</v>
      </c>
      <c r="H87" s="2">
        <v>152248.85000000003</v>
      </c>
      <c r="I87" s="2">
        <f>Table62[[#This Row],[Units Sold]]*Table62[[#This Row],[Sale Price]]</f>
        <v>3044977.0000000005</v>
      </c>
      <c r="J87" s="2">
        <f>Table62[[#This Row],[Manufacturing Price]]</f>
        <v>19794</v>
      </c>
      <c r="K87" s="2">
        <f>Table62[[#This Row],[ Sales]]-(Table62[[#This Row],[Units Sold]]*Table62[[#This Row],[Manufacturing Price]])</f>
        <v>1217990.8000000003</v>
      </c>
      <c r="L87" s="3">
        <v>44409</v>
      </c>
      <c r="M87">
        <f>MONTH(Table62[[#This Row],[Date]])</f>
        <v>8</v>
      </c>
      <c r="N87" t="str">
        <f>TEXT(Table62[[#This Row],[Date]],"mmmm")</f>
        <v>August</v>
      </c>
      <c r="O87">
        <f>YEAR(Table62[[#This Row],[Date]])</f>
        <v>2021</v>
      </c>
    </row>
    <row r="88" spans="1:15" x14ac:dyDescent="0.3">
      <c r="A88" t="s">
        <v>8</v>
      </c>
      <c r="B88" t="s">
        <v>24</v>
      </c>
      <c r="C88" t="s">
        <v>31</v>
      </c>
      <c r="D88" t="s">
        <v>18</v>
      </c>
      <c r="E88" s="1">
        <v>66.3</v>
      </c>
      <c r="F88" s="2">
        <v>19794</v>
      </c>
      <c r="G88" s="2">
        <v>32990</v>
      </c>
      <c r="H88" s="2">
        <v>109361.85</v>
      </c>
      <c r="I88" s="2">
        <f>Table62[[#This Row],[Units Sold]]*Table62[[#This Row],[Sale Price]]</f>
        <v>2187237</v>
      </c>
      <c r="J88" s="2">
        <f>Table62[[#This Row],[Manufacturing Price]]</f>
        <v>19794</v>
      </c>
      <c r="K88" s="2">
        <f>Table62[[#This Row],[ Sales]]-(Table62[[#This Row],[Units Sold]]*Table62[[#This Row],[Manufacturing Price]])</f>
        <v>874894.8</v>
      </c>
      <c r="L88" s="3">
        <v>44105</v>
      </c>
      <c r="M88">
        <f>MONTH(Table62[[#This Row],[Date]])</f>
        <v>10</v>
      </c>
      <c r="N88" t="str">
        <f>TEXT(Table62[[#This Row],[Date]],"mmmm")</f>
        <v>October</v>
      </c>
      <c r="O88">
        <f>YEAR(Table62[[#This Row],[Date]])</f>
        <v>2020</v>
      </c>
    </row>
    <row r="89" spans="1:15" x14ac:dyDescent="0.3">
      <c r="A89" t="s">
        <v>26</v>
      </c>
      <c r="B89" t="s">
        <v>25</v>
      </c>
      <c r="C89" t="s">
        <v>31</v>
      </c>
      <c r="D89" t="s">
        <v>18</v>
      </c>
      <c r="E89" s="1">
        <v>209.20000000000002</v>
      </c>
      <c r="F89" s="2">
        <v>19794</v>
      </c>
      <c r="G89" s="2">
        <v>32990</v>
      </c>
      <c r="H89" s="2">
        <v>345075.40000000008</v>
      </c>
      <c r="I89" s="2">
        <f>Table62[[#This Row],[Units Sold]]*Table62[[#This Row],[Sale Price]]</f>
        <v>6901508.0000000009</v>
      </c>
      <c r="J89" s="2">
        <f>Table62[[#This Row],[Manufacturing Price]]</f>
        <v>19794</v>
      </c>
      <c r="K89" s="2">
        <f>Table62[[#This Row],[ Sales]]-(Table62[[#This Row],[Units Sold]]*Table62[[#This Row],[Manufacturing Price]])</f>
        <v>2760603.2000000007</v>
      </c>
      <c r="L89" s="3">
        <v>44136</v>
      </c>
      <c r="M89">
        <f>MONTH(Table62[[#This Row],[Date]])</f>
        <v>11</v>
      </c>
      <c r="N89" t="str">
        <f>TEXT(Table62[[#This Row],[Date]],"mmmm")</f>
        <v>November</v>
      </c>
      <c r="O89">
        <f>YEAR(Table62[[#This Row],[Date]])</f>
        <v>2020</v>
      </c>
    </row>
    <row r="90" spans="1:15" x14ac:dyDescent="0.3">
      <c r="A90" t="s">
        <v>26</v>
      </c>
      <c r="B90" t="s">
        <v>23</v>
      </c>
      <c r="C90" t="s">
        <v>32</v>
      </c>
      <c r="D90" t="s">
        <v>18</v>
      </c>
      <c r="E90" s="1">
        <v>26.3</v>
      </c>
      <c r="F90" s="2">
        <v>13938</v>
      </c>
      <c r="G90" s="2">
        <v>23230</v>
      </c>
      <c r="H90" s="2">
        <v>30547.45</v>
      </c>
      <c r="I90" s="2">
        <f>Table62[[#This Row],[Units Sold]]*Table62[[#This Row],[Sale Price]]</f>
        <v>610949</v>
      </c>
      <c r="J90" s="2">
        <f>Table62[[#This Row],[Manufacturing Price]]</f>
        <v>13938</v>
      </c>
      <c r="K90" s="2">
        <f>Table62[[#This Row],[ Sales]]-(Table62[[#This Row],[Units Sold]]*Table62[[#This Row],[Manufacturing Price]])</f>
        <v>244379.59999999998</v>
      </c>
      <c r="L90" s="3">
        <v>44256</v>
      </c>
      <c r="M90">
        <f>MONTH(Table62[[#This Row],[Date]])</f>
        <v>3</v>
      </c>
      <c r="N90" t="str">
        <f>TEXT(Table62[[#This Row],[Date]],"mmmm")</f>
        <v>March</v>
      </c>
      <c r="O90">
        <f>YEAR(Table62[[#This Row],[Date]])</f>
        <v>2021</v>
      </c>
    </row>
    <row r="91" spans="1:15" x14ac:dyDescent="0.3">
      <c r="A91" t="s">
        <v>26</v>
      </c>
      <c r="B91" t="s">
        <v>22</v>
      </c>
      <c r="C91" t="s">
        <v>32</v>
      </c>
      <c r="D91" t="s">
        <v>18</v>
      </c>
      <c r="E91" s="1">
        <v>94.350000000000009</v>
      </c>
      <c r="F91" s="2">
        <v>13938</v>
      </c>
      <c r="G91" s="2">
        <v>23230</v>
      </c>
      <c r="H91" s="2">
        <v>109587.52500000001</v>
      </c>
      <c r="I91" s="2">
        <f>Table62[[#This Row],[Units Sold]]*Table62[[#This Row],[Sale Price]]</f>
        <v>2191750.5</v>
      </c>
      <c r="J91" s="2">
        <f>Table62[[#This Row],[Manufacturing Price]]</f>
        <v>13938</v>
      </c>
      <c r="K91" s="2">
        <f>Table62[[#This Row],[ Sales]]-(Table62[[#This Row],[Units Sold]]*Table62[[#This Row],[Manufacturing Price]])</f>
        <v>876700.2</v>
      </c>
      <c r="L91" s="3">
        <v>44287</v>
      </c>
      <c r="M91">
        <f>MONTH(Table62[[#This Row],[Date]])</f>
        <v>4</v>
      </c>
      <c r="N91" t="str">
        <f>TEXT(Table62[[#This Row],[Date]],"mmmm")</f>
        <v>April</v>
      </c>
      <c r="O91">
        <f>YEAR(Table62[[#This Row],[Date]])</f>
        <v>2021</v>
      </c>
    </row>
    <row r="92" spans="1:15" x14ac:dyDescent="0.3">
      <c r="A92" t="s">
        <v>8</v>
      </c>
      <c r="B92" t="s">
        <v>34</v>
      </c>
      <c r="C92" t="s">
        <v>32</v>
      </c>
      <c r="D92" t="s">
        <v>18</v>
      </c>
      <c r="E92" s="1">
        <v>72.7</v>
      </c>
      <c r="F92" s="2">
        <v>13938</v>
      </c>
      <c r="G92" s="2">
        <v>23230</v>
      </c>
      <c r="H92" s="2">
        <v>84441.05</v>
      </c>
      <c r="I92" s="2">
        <f>Table62[[#This Row],[Units Sold]]*Table62[[#This Row],[Sale Price]]</f>
        <v>1688821</v>
      </c>
      <c r="J92" s="2">
        <f>Table62[[#This Row],[Manufacturing Price]]</f>
        <v>13938</v>
      </c>
      <c r="K92" s="2">
        <f>Table62[[#This Row],[ Sales]]-(Table62[[#This Row],[Units Sold]]*Table62[[#This Row],[Manufacturing Price]])</f>
        <v>675528.39999999991</v>
      </c>
      <c r="L92" s="3">
        <v>44348</v>
      </c>
      <c r="M92">
        <f>MONTH(Table62[[#This Row],[Date]])</f>
        <v>6</v>
      </c>
      <c r="N92" t="str">
        <f>TEXT(Table62[[#This Row],[Date]],"mmmm")</f>
        <v>June</v>
      </c>
      <c r="O92">
        <f>YEAR(Table62[[#This Row],[Date]])</f>
        <v>2021</v>
      </c>
    </row>
    <row r="93" spans="1:15" x14ac:dyDescent="0.3">
      <c r="A93" t="s">
        <v>8</v>
      </c>
      <c r="B93" t="s">
        <v>23</v>
      </c>
      <c r="C93" t="s">
        <v>32</v>
      </c>
      <c r="D93" t="s">
        <v>18</v>
      </c>
      <c r="E93" s="1">
        <v>78.7</v>
      </c>
      <c r="F93" s="2">
        <v>13938</v>
      </c>
      <c r="G93" s="2">
        <v>23230</v>
      </c>
      <c r="H93" s="2">
        <v>91410.05</v>
      </c>
      <c r="I93" s="2">
        <f>Table62[[#This Row],[Units Sold]]*Table62[[#This Row],[Sale Price]]</f>
        <v>1828201</v>
      </c>
      <c r="J93" s="2">
        <f>Table62[[#This Row],[Manufacturing Price]]</f>
        <v>13938</v>
      </c>
      <c r="K93" s="2">
        <f>Table62[[#This Row],[ Sales]]-(Table62[[#This Row],[Units Sold]]*Table62[[#This Row],[Manufacturing Price]])</f>
        <v>731280.39999999991</v>
      </c>
      <c r="L93" s="3">
        <v>44348</v>
      </c>
      <c r="M93">
        <f>MONTH(Table62[[#This Row],[Date]])</f>
        <v>6</v>
      </c>
      <c r="N93" t="str">
        <f>TEXT(Table62[[#This Row],[Date]],"mmmm")</f>
        <v>June</v>
      </c>
      <c r="O93">
        <f>YEAR(Table62[[#This Row],[Date]])</f>
        <v>2021</v>
      </c>
    </row>
    <row r="94" spans="1:15" x14ac:dyDescent="0.3">
      <c r="A94" t="s">
        <v>6</v>
      </c>
      <c r="B94" t="s">
        <v>47</v>
      </c>
      <c r="C94" t="s">
        <v>32</v>
      </c>
      <c r="D94" t="s">
        <v>18</v>
      </c>
      <c r="E94" s="1">
        <v>98.600000000000009</v>
      </c>
      <c r="F94" s="2">
        <v>13938</v>
      </c>
      <c r="G94" s="2">
        <v>23230</v>
      </c>
      <c r="H94" s="2">
        <v>114523.90000000001</v>
      </c>
      <c r="I94" s="2">
        <f>Table62[[#This Row],[Units Sold]]*Table62[[#This Row],[Sale Price]]</f>
        <v>2290478</v>
      </c>
      <c r="J94" s="2">
        <f>Table62[[#This Row],[Manufacturing Price]]</f>
        <v>13938</v>
      </c>
      <c r="K94" s="2">
        <f>Table62[[#This Row],[ Sales]]-(Table62[[#This Row],[Units Sold]]*Table62[[#This Row],[Manufacturing Price]])</f>
        <v>916191.2</v>
      </c>
      <c r="L94" s="3">
        <v>44440</v>
      </c>
      <c r="M94">
        <f>MONTH(Table62[[#This Row],[Date]])</f>
        <v>9</v>
      </c>
      <c r="N94" t="str">
        <f>TEXT(Table62[[#This Row],[Date]],"mmmm")</f>
        <v>September</v>
      </c>
      <c r="O94">
        <f>YEAR(Table62[[#This Row],[Date]])</f>
        <v>2021</v>
      </c>
    </row>
    <row r="95" spans="1:15" x14ac:dyDescent="0.3">
      <c r="A95" t="s">
        <v>6</v>
      </c>
      <c r="B95" t="s">
        <v>37</v>
      </c>
      <c r="C95" t="s">
        <v>32</v>
      </c>
      <c r="D95" t="s">
        <v>18</v>
      </c>
      <c r="E95" s="1">
        <v>49.400000000000006</v>
      </c>
      <c r="F95" s="2">
        <v>13938</v>
      </c>
      <c r="G95" s="2">
        <v>23230</v>
      </c>
      <c r="H95" s="2">
        <v>57378.100000000013</v>
      </c>
      <c r="I95" s="2">
        <f>Table62[[#This Row],[Units Sold]]*Table62[[#This Row],[Sale Price]]</f>
        <v>1147562.0000000002</v>
      </c>
      <c r="J95" s="2">
        <f>Table62[[#This Row],[Manufacturing Price]]</f>
        <v>13938</v>
      </c>
      <c r="K95" s="2">
        <f>Table62[[#This Row],[ Sales]]-(Table62[[#This Row],[Units Sold]]*Table62[[#This Row],[Manufacturing Price]])</f>
        <v>459024.80000000016</v>
      </c>
      <c r="L95" s="3">
        <v>44105</v>
      </c>
      <c r="M95">
        <f>MONTH(Table62[[#This Row],[Date]])</f>
        <v>10</v>
      </c>
      <c r="N95" t="str">
        <f>TEXT(Table62[[#This Row],[Date]],"mmmm")</f>
        <v>October</v>
      </c>
      <c r="O95">
        <f>YEAR(Table62[[#This Row],[Date]])</f>
        <v>2020</v>
      </c>
    </row>
    <row r="96" spans="1:15" x14ac:dyDescent="0.3">
      <c r="A96" t="s">
        <v>26</v>
      </c>
      <c r="B96" t="s">
        <v>42</v>
      </c>
      <c r="C96" t="s">
        <v>32</v>
      </c>
      <c r="D96" t="s">
        <v>18</v>
      </c>
      <c r="E96" s="1">
        <v>139.70000000000002</v>
      </c>
      <c r="F96" s="2">
        <v>13938</v>
      </c>
      <c r="G96" s="2">
        <v>23230</v>
      </c>
      <c r="H96" s="2">
        <v>162261.55000000005</v>
      </c>
      <c r="I96" s="2">
        <f>Table62[[#This Row],[Units Sold]]*Table62[[#This Row],[Sale Price]]</f>
        <v>3245231.0000000005</v>
      </c>
      <c r="J96" s="2">
        <f>Table62[[#This Row],[Manufacturing Price]]</f>
        <v>13938</v>
      </c>
      <c r="K96" s="2">
        <f>Table62[[#This Row],[ Sales]]-(Table62[[#This Row],[Units Sold]]*Table62[[#This Row],[Manufacturing Price]])</f>
        <v>1298092.4000000001</v>
      </c>
      <c r="L96" s="3">
        <v>44470</v>
      </c>
      <c r="M96">
        <f>MONTH(Table62[[#This Row],[Date]])</f>
        <v>10</v>
      </c>
      <c r="N96" t="str">
        <f>TEXT(Table62[[#This Row],[Date]],"mmmm")</f>
        <v>October</v>
      </c>
      <c r="O96">
        <f>YEAR(Table62[[#This Row],[Date]])</f>
        <v>2021</v>
      </c>
    </row>
    <row r="97" spans="1:15" x14ac:dyDescent="0.3">
      <c r="A97" t="s">
        <v>8</v>
      </c>
      <c r="B97" t="s">
        <v>43</v>
      </c>
      <c r="C97" t="s">
        <v>32</v>
      </c>
      <c r="D97" t="s">
        <v>18</v>
      </c>
      <c r="E97" s="1">
        <v>174.4</v>
      </c>
      <c r="F97" s="2">
        <v>13938</v>
      </c>
      <c r="G97" s="2">
        <v>23230</v>
      </c>
      <c r="H97" s="2">
        <v>202565.6</v>
      </c>
      <c r="I97" s="2">
        <f>Table62[[#This Row],[Units Sold]]*Table62[[#This Row],[Sale Price]]</f>
        <v>4051312</v>
      </c>
      <c r="J97" s="2">
        <f>Table62[[#This Row],[Manufacturing Price]]</f>
        <v>13938</v>
      </c>
      <c r="K97" s="2">
        <f>Table62[[#This Row],[ Sales]]-(Table62[[#This Row],[Units Sold]]*Table62[[#This Row],[Manufacturing Price]])</f>
        <v>1620524.7999999998</v>
      </c>
      <c r="L97" s="3">
        <v>44501</v>
      </c>
      <c r="M97">
        <f>MONTH(Table62[[#This Row],[Date]])</f>
        <v>11</v>
      </c>
      <c r="N97" t="str">
        <f>TEXT(Table62[[#This Row],[Date]],"mmmm")</f>
        <v>November</v>
      </c>
      <c r="O97">
        <f>YEAR(Table62[[#This Row],[Date]])</f>
        <v>2021</v>
      </c>
    </row>
    <row r="98" spans="1:15" x14ac:dyDescent="0.3">
      <c r="A98" t="s">
        <v>9</v>
      </c>
      <c r="B98" t="s">
        <v>39</v>
      </c>
      <c r="C98" t="s">
        <v>27</v>
      </c>
      <c r="D98" t="s">
        <v>18</v>
      </c>
      <c r="E98" s="1">
        <v>198.9</v>
      </c>
      <c r="F98" s="2">
        <v>11999.4</v>
      </c>
      <c r="G98" s="2">
        <v>19999</v>
      </c>
      <c r="H98" s="2">
        <v>198890.05500000002</v>
      </c>
      <c r="I98" s="2">
        <f>Table62[[#This Row],[Units Sold]]*Table62[[#This Row],[Sale Price]]</f>
        <v>3977801.1</v>
      </c>
      <c r="J98" s="2">
        <f>Table62[[#This Row],[Manufacturing Price]]</f>
        <v>11999.4</v>
      </c>
      <c r="K98" s="2">
        <f>Table62[[#This Row],[ Sales]]-(Table62[[#This Row],[Units Sold]]*Table62[[#This Row],[Manufacturing Price]])</f>
        <v>1591120.44</v>
      </c>
      <c r="L98" s="3">
        <v>44075</v>
      </c>
      <c r="M98">
        <f>MONTH(Table62[[#This Row],[Date]])</f>
        <v>9</v>
      </c>
      <c r="N98" t="str">
        <f>TEXT(Table62[[#This Row],[Date]],"mmmm")</f>
        <v>September</v>
      </c>
      <c r="O98">
        <f>YEAR(Table62[[#This Row],[Date]])</f>
        <v>2020</v>
      </c>
    </row>
    <row r="99" spans="1:15" x14ac:dyDescent="0.3">
      <c r="A99" t="s">
        <v>7</v>
      </c>
      <c r="B99" t="s">
        <v>43</v>
      </c>
      <c r="C99" t="s">
        <v>27</v>
      </c>
      <c r="D99" t="s">
        <v>18</v>
      </c>
      <c r="E99" s="1">
        <v>32.1</v>
      </c>
      <c r="F99" s="2">
        <v>11999.4</v>
      </c>
      <c r="G99" s="2">
        <v>19999</v>
      </c>
      <c r="H99" s="2">
        <v>32098.395000000004</v>
      </c>
      <c r="I99" s="2">
        <f>Table62[[#This Row],[Units Sold]]*Table62[[#This Row],[Sale Price]]</f>
        <v>641967.9</v>
      </c>
      <c r="J99" s="2">
        <f>Table62[[#This Row],[Manufacturing Price]]</f>
        <v>11999.4</v>
      </c>
      <c r="K99" s="2">
        <f>Table62[[#This Row],[ Sales]]-(Table62[[#This Row],[Units Sold]]*Table62[[#This Row],[Manufacturing Price]])</f>
        <v>256787.16000000003</v>
      </c>
      <c r="L99" s="3">
        <v>44136</v>
      </c>
      <c r="M99">
        <f>MONTH(Table62[[#This Row],[Date]])</f>
        <v>11</v>
      </c>
      <c r="N99" t="str">
        <f>TEXT(Table62[[#This Row],[Date]],"mmmm")</f>
        <v>November</v>
      </c>
      <c r="O99">
        <f>YEAR(Table62[[#This Row],[Date]])</f>
        <v>2020</v>
      </c>
    </row>
    <row r="100" spans="1:15" x14ac:dyDescent="0.3">
      <c r="A100" t="s">
        <v>8</v>
      </c>
      <c r="B100" t="s">
        <v>41</v>
      </c>
      <c r="C100" t="s">
        <v>28</v>
      </c>
      <c r="D100" t="s">
        <v>18</v>
      </c>
      <c r="E100" s="1">
        <v>74.25</v>
      </c>
      <c r="F100" s="2">
        <v>5579.4</v>
      </c>
      <c r="G100" s="2">
        <v>9299</v>
      </c>
      <c r="H100" s="2">
        <v>34522.537499999999</v>
      </c>
      <c r="I100" s="2">
        <f>Table62[[#This Row],[Units Sold]]*Table62[[#This Row],[Sale Price]]</f>
        <v>690450.75</v>
      </c>
      <c r="J100" s="2">
        <f>Table62[[#This Row],[Manufacturing Price]]</f>
        <v>5579.4</v>
      </c>
      <c r="K100" s="2">
        <f>Table62[[#This Row],[ Sales]]-(Table62[[#This Row],[Units Sold]]*Table62[[#This Row],[Manufacturing Price]])</f>
        <v>276180.30000000005</v>
      </c>
      <c r="L100" s="3">
        <v>44287</v>
      </c>
      <c r="M100">
        <f>MONTH(Table62[[#This Row],[Date]])</f>
        <v>4</v>
      </c>
      <c r="N100" t="str">
        <f>TEXT(Table62[[#This Row],[Date]],"mmmm")</f>
        <v>April</v>
      </c>
      <c r="O100">
        <f>YEAR(Table62[[#This Row],[Date]])</f>
        <v>2021</v>
      </c>
    </row>
    <row r="101" spans="1:15" x14ac:dyDescent="0.3">
      <c r="A101" t="s">
        <v>9</v>
      </c>
      <c r="B101" t="s">
        <v>42</v>
      </c>
      <c r="C101" t="s">
        <v>28</v>
      </c>
      <c r="D101" t="s">
        <v>18</v>
      </c>
      <c r="E101" s="1">
        <v>129.5</v>
      </c>
      <c r="F101" s="2">
        <v>5579.4</v>
      </c>
      <c r="G101" s="2">
        <v>9299</v>
      </c>
      <c r="H101" s="2">
        <v>60211.025000000001</v>
      </c>
      <c r="I101" s="2">
        <f>Table62[[#This Row],[Units Sold]]*Table62[[#This Row],[Sale Price]]</f>
        <v>1204220.5</v>
      </c>
      <c r="J101" s="2">
        <f>Table62[[#This Row],[Manufacturing Price]]</f>
        <v>5579.4</v>
      </c>
      <c r="K101" s="2">
        <f>Table62[[#This Row],[ Sales]]-(Table62[[#This Row],[Units Sold]]*Table62[[#This Row],[Manufacturing Price]])</f>
        <v>481688.20000000007</v>
      </c>
      <c r="L101" s="3">
        <v>44470</v>
      </c>
      <c r="M101">
        <f>MONTH(Table62[[#This Row],[Date]])</f>
        <v>10</v>
      </c>
      <c r="N101" t="str">
        <f>TEXT(Table62[[#This Row],[Date]],"mmmm")</f>
        <v>October</v>
      </c>
      <c r="O101">
        <f>YEAR(Table62[[#This Row],[Date]])</f>
        <v>2021</v>
      </c>
    </row>
    <row r="102" spans="1:15" x14ac:dyDescent="0.3">
      <c r="A102" t="s">
        <v>6</v>
      </c>
      <c r="B102" t="s">
        <v>44</v>
      </c>
      <c r="C102" t="s">
        <v>28</v>
      </c>
      <c r="D102" t="s">
        <v>18</v>
      </c>
      <c r="E102" s="1">
        <v>21.400000000000002</v>
      </c>
      <c r="F102" s="2">
        <v>5579.4</v>
      </c>
      <c r="G102" s="2">
        <v>9299</v>
      </c>
      <c r="H102" s="2">
        <v>9949.93</v>
      </c>
      <c r="I102" s="2">
        <f>Table62[[#This Row],[Units Sold]]*Table62[[#This Row],[Sale Price]]</f>
        <v>198998.6</v>
      </c>
      <c r="J102" s="2">
        <f>Table62[[#This Row],[Manufacturing Price]]</f>
        <v>5579.4</v>
      </c>
      <c r="K102" s="2">
        <f>Table62[[#This Row],[ Sales]]-(Table62[[#This Row],[Units Sold]]*Table62[[#This Row],[Manufacturing Price]])</f>
        <v>79599.44</v>
      </c>
      <c r="L102" s="3">
        <v>44105</v>
      </c>
      <c r="M102">
        <f>MONTH(Table62[[#This Row],[Date]])</f>
        <v>10</v>
      </c>
      <c r="N102" t="str">
        <f>TEXT(Table62[[#This Row],[Date]],"mmmm")</f>
        <v>October</v>
      </c>
      <c r="O102">
        <f>YEAR(Table62[[#This Row],[Date]])</f>
        <v>2020</v>
      </c>
    </row>
    <row r="103" spans="1:15" x14ac:dyDescent="0.3">
      <c r="A103" t="s">
        <v>26</v>
      </c>
      <c r="B103" t="s">
        <v>25</v>
      </c>
      <c r="C103" t="s">
        <v>28</v>
      </c>
      <c r="D103" t="s">
        <v>18</v>
      </c>
      <c r="E103" s="1">
        <v>214.5</v>
      </c>
      <c r="F103" s="2">
        <v>5579.4</v>
      </c>
      <c r="G103" s="2">
        <v>9299</v>
      </c>
      <c r="H103" s="2">
        <v>99731.775000000009</v>
      </c>
      <c r="I103" s="2">
        <f>Table62[[#This Row],[Units Sold]]*Table62[[#This Row],[Sale Price]]</f>
        <v>1994635.5</v>
      </c>
      <c r="J103" s="2">
        <f>Table62[[#This Row],[Manufacturing Price]]</f>
        <v>5579.4</v>
      </c>
      <c r="K103" s="2">
        <f>Table62[[#This Row],[ Sales]]-(Table62[[#This Row],[Units Sold]]*Table62[[#This Row],[Manufacturing Price]])</f>
        <v>797854.20000000019</v>
      </c>
      <c r="L103" s="3">
        <v>44136</v>
      </c>
      <c r="M103">
        <f>MONTH(Table62[[#This Row],[Date]])</f>
        <v>11</v>
      </c>
      <c r="N103" t="str">
        <f>TEXT(Table62[[#This Row],[Date]],"mmmm")</f>
        <v>November</v>
      </c>
      <c r="O103">
        <f>YEAR(Table62[[#This Row],[Date]])</f>
        <v>2020</v>
      </c>
    </row>
    <row r="104" spans="1:15" x14ac:dyDescent="0.3">
      <c r="A104" t="s">
        <v>26</v>
      </c>
      <c r="B104" t="s">
        <v>46</v>
      </c>
      <c r="C104" t="s">
        <v>28</v>
      </c>
      <c r="D104" t="s">
        <v>18</v>
      </c>
      <c r="E104" s="1">
        <v>285.2</v>
      </c>
      <c r="F104" s="2">
        <v>5579.4</v>
      </c>
      <c r="G104" s="2">
        <v>9299</v>
      </c>
      <c r="H104" s="2">
        <v>132603.74</v>
      </c>
      <c r="I104" s="2">
        <f>Table62[[#This Row],[Units Sold]]*Table62[[#This Row],[Sale Price]]</f>
        <v>2652074.7999999998</v>
      </c>
      <c r="J104" s="2">
        <f>Table62[[#This Row],[Manufacturing Price]]</f>
        <v>5579.4</v>
      </c>
      <c r="K104" s="2">
        <f>Table62[[#This Row],[ Sales]]-(Table62[[#This Row],[Units Sold]]*Table62[[#This Row],[Manufacturing Price]])</f>
        <v>1060829.92</v>
      </c>
      <c r="L104" s="3">
        <v>44531</v>
      </c>
      <c r="M104">
        <f>MONTH(Table62[[#This Row],[Date]])</f>
        <v>12</v>
      </c>
      <c r="N104" t="str">
        <f>TEXT(Table62[[#This Row],[Date]],"mmmm")</f>
        <v>December</v>
      </c>
      <c r="O104">
        <f>YEAR(Table62[[#This Row],[Date]])</f>
        <v>2021</v>
      </c>
    </row>
    <row r="105" spans="1:15" x14ac:dyDescent="0.3">
      <c r="A105" t="s">
        <v>9</v>
      </c>
      <c r="B105" t="s">
        <v>47</v>
      </c>
      <c r="C105" t="s">
        <v>29</v>
      </c>
      <c r="D105" t="s">
        <v>18</v>
      </c>
      <c r="E105" s="1">
        <v>114.2</v>
      </c>
      <c r="F105" s="2">
        <v>8999.4</v>
      </c>
      <c r="G105" s="2">
        <v>14999</v>
      </c>
      <c r="H105" s="2">
        <v>85644.290000000008</v>
      </c>
      <c r="I105" s="2">
        <f>Table62[[#This Row],[Units Sold]]*Table62[[#This Row],[Sale Price]]</f>
        <v>1712885.8</v>
      </c>
      <c r="J105" s="2">
        <f>Table62[[#This Row],[Manufacturing Price]]</f>
        <v>8999.4</v>
      </c>
      <c r="K105" s="2">
        <f>Table62[[#This Row],[ Sales]]-(Table62[[#This Row],[Units Sold]]*Table62[[#This Row],[Manufacturing Price]])</f>
        <v>685154.32000000007</v>
      </c>
      <c r="L105" s="3">
        <v>44348</v>
      </c>
      <c r="M105">
        <f>MONTH(Table62[[#This Row],[Date]])</f>
        <v>6</v>
      </c>
      <c r="N105" t="str">
        <f>TEXT(Table62[[#This Row],[Date]],"mmmm")</f>
        <v>June</v>
      </c>
      <c r="O105">
        <f>YEAR(Table62[[#This Row],[Date]])</f>
        <v>2021</v>
      </c>
    </row>
    <row r="106" spans="1:15" x14ac:dyDescent="0.3">
      <c r="A106" t="s">
        <v>26</v>
      </c>
      <c r="B106" t="s">
        <v>24</v>
      </c>
      <c r="C106" t="s">
        <v>29</v>
      </c>
      <c r="D106" t="s">
        <v>18</v>
      </c>
      <c r="E106" s="1">
        <v>156.60000000000002</v>
      </c>
      <c r="F106" s="2">
        <v>8999.4</v>
      </c>
      <c r="G106" s="2">
        <v>14999</v>
      </c>
      <c r="H106" s="2">
        <v>117442.17000000003</v>
      </c>
      <c r="I106" s="2">
        <f>Table62[[#This Row],[Units Sold]]*Table62[[#This Row],[Sale Price]]</f>
        <v>2348843.4000000004</v>
      </c>
      <c r="J106" s="2">
        <f>Table62[[#This Row],[Manufacturing Price]]</f>
        <v>8999.4</v>
      </c>
      <c r="K106" s="2">
        <f>Table62[[#This Row],[ Sales]]-(Table62[[#This Row],[Units Sold]]*Table62[[#This Row],[Manufacturing Price]])</f>
        <v>939537.36000000034</v>
      </c>
      <c r="L106" s="3">
        <v>44470</v>
      </c>
      <c r="M106">
        <f>MONTH(Table62[[#This Row],[Date]])</f>
        <v>10</v>
      </c>
      <c r="N106" t="str">
        <f>TEXT(Table62[[#This Row],[Date]],"mmmm")</f>
        <v>October</v>
      </c>
      <c r="O106">
        <f>YEAR(Table62[[#This Row],[Date]])</f>
        <v>2021</v>
      </c>
    </row>
    <row r="107" spans="1:15" x14ac:dyDescent="0.3">
      <c r="A107" t="s">
        <v>9</v>
      </c>
      <c r="B107" t="s">
        <v>25</v>
      </c>
      <c r="C107" t="s">
        <v>29</v>
      </c>
      <c r="D107" t="s">
        <v>18</v>
      </c>
      <c r="E107" s="1">
        <v>69</v>
      </c>
      <c r="F107" s="2">
        <v>8999.4</v>
      </c>
      <c r="G107" s="2">
        <v>14999</v>
      </c>
      <c r="H107" s="2">
        <v>51746.55</v>
      </c>
      <c r="I107" s="2">
        <f>Table62[[#This Row],[Units Sold]]*Table62[[#This Row],[Sale Price]]</f>
        <v>1034931</v>
      </c>
      <c r="J107" s="2">
        <f>Table62[[#This Row],[Manufacturing Price]]</f>
        <v>8999.4</v>
      </c>
      <c r="K107" s="2">
        <f>Table62[[#This Row],[ Sales]]-(Table62[[#This Row],[Units Sold]]*Table62[[#This Row],[Manufacturing Price]])</f>
        <v>413972.4</v>
      </c>
      <c r="L107" s="3">
        <v>44501</v>
      </c>
      <c r="M107">
        <f>MONTH(Table62[[#This Row],[Date]])</f>
        <v>11</v>
      </c>
      <c r="N107" t="str">
        <f>TEXT(Table62[[#This Row],[Date]],"mmmm")</f>
        <v>November</v>
      </c>
      <c r="O107">
        <f>YEAR(Table62[[#This Row],[Date]])</f>
        <v>2021</v>
      </c>
    </row>
    <row r="108" spans="1:15" x14ac:dyDescent="0.3">
      <c r="A108" t="s">
        <v>8</v>
      </c>
      <c r="B108" t="s">
        <v>23</v>
      </c>
      <c r="C108" t="s">
        <v>29</v>
      </c>
      <c r="D108" t="s">
        <v>18</v>
      </c>
      <c r="E108" s="1">
        <v>166</v>
      </c>
      <c r="F108" s="2">
        <v>8999.4</v>
      </c>
      <c r="G108" s="2">
        <v>14999</v>
      </c>
      <c r="H108" s="2">
        <v>124491.70000000001</v>
      </c>
      <c r="I108" s="2">
        <f>Table62[[#This Row],[Units Sold]]*Table62[[#This Row],[Sale Price]]</f>
        <v>2489834</v>
      </c>
      <c r="J108" s="2">
        <f>Table62[[#This Row],[Manufacturing Price]]</f>
        <v>8999.4</v>
      </c>
      <c r="K108" s="2">
        <f>Table62[[#This Row],[ Sales]]-(Table62[[#This Row],[Units Sold]]*Table62[[#This Row],[Manufacturing Price]])</f>
        <v>995933.60000000009</v>
      </c>
      <c r="L108" s="3">
        <v>44136</v>
      </c>
      <c r="M108">
        <f>MONTH(Table62[[#This Row],[Date]])</f>
        <v>11</v>
      </c>
      <c r="N108" t="str">
        <f>TEXT(Table62[[#This Row],[Date]],"mmmm")</f>
        <v>November</v>
      </c>
      <c r="O108">
        <f>YEAR(Table62[[#This Row],[Date]])</f>
        <v>2020</v>
      </c>
    </row>
    <row r="109" spans="1:15" x14ac:dyDescent="0.3">
      <c r="A109" t="s">
        <v>7</v>
      </c>
      <c r="B109" t="s">
        <v>22</v>
      </c>
      <c r="C109" t="s">
        <v>30</v>
      </c>
      <c r="D109" t="s">
        <v>18</v>
      </c>
      <c r="E109" s="1">
        <v>236.3</v>
      </c>
      <c r="F109" s="2">
        <v>11999.4</v>
      </c>
      <c r="G109" s="2">
        <v>19999</v>
      </c>
      <c r="H109" s="2">
        <v>236288.18500000003</v>
      </c>
      <c r="I109" s="2">
        <f>Table62[[#This Row],[Units Sold]]*Table62[[#This Row],[Sale Price]]</f>
        <v>4725763.7</v>
      </c>
      <c r="J109" s="2">
        <f>Table62[[#This Row],[Manufacturing Price]]</f>
        <v>11999.4</v>
      </c>
      <c r="K109" s="2">
        <f>Table62[[#This Row],[ Sales]]-(Table62[[#This Row],[Units Sold]]*Table62[[#This Row],[Manufacturing Price]])</f>
        <v>1890305.48</v>
      </c>
      <c r="L109" s="3">
        <v>44228</v>
      </c>
      <c r="M109">
        <f>MONTH(Table62[[#This Row],[Date]])</f>
        <v>2</v>
      </c>
      <c r="N109" t="str">
        <f>TEXT(Table62[[#This Row],[Date]],"mmmm")</f>
        <v>February</v>
      </c>
      <c r="O109">
        <f>YEAR(Table62[[#This Row],[Date]])</f>
        <v>2021</v>
      </c>
    </row>
    <row r="110" spans="1:15" x14ac:dyDescent="0.3">
      <c r="A110" t="s">
        <v>6</v>
      </c>
      <c r="B110" t="s">
        <v>34</v>
      </c>
      <c r="C110" t="s">
        <v>30</v>
      </c>
      <c r="D110" t="s">
        <v>18</v>
      </c>
      <c r="E110" s="1">
        <v>91.800000000000011</v>
      </c>
      <c r="F110" s="2">
        <v>11999.4</v>
      </c>
      <c r="G110" s="2">
        <v>19999</v>
      </c>
      <c r="H110" s="2">
        <v>91795.410000000018</v>
      </c>
      <c r="I110" s="2">
        <f>Table62[[#This Row],[Units Sold]]*Table62[[#This Row],[Sale Price]]</f>
        <v>1835908.2000000002</v>
      </c>
      <c r="J110" s="2">
        <f>Table62[[#This Row],[Manufacturing Price]]</f>
        <v>11999.4</v>
      </c>
      <c r="K110" s="2">
        <f>Table62[[#This Row],[ Sales]]-(Table62[[#This Row],[Units Sold]]*Table62[[#This Row],[Manufacturing Price]])</f>
        <v>734363.28</v>
      </c>
      <c r="L110" s="3">
        <v>44317</v>
      </c>
      <c r="M110">
        <f>MONTH(Table62[[#This Row],[Date]])</f>
        <v>5</v>
      </c>
      <c r="N110" t="str">
        <f>TEXT(Table62[[#This Row],[Date]],"mmmm")</f>
        <v>May</v>
      </c>
      <c r="O110">
        <f>YEAR(Table62[[#This Row],[Date]])</f>
        <v>2021</v>
      </c>
    </row>
    <row r="111" spans="1:15" x14ac:dyDescent="0.3">
      <c r="A111" t="s">
        <v>6</v>
      </c>
      <c r="B111" t="s">
        <v>23</v>
      </c>
      <c r="C111" t="s">
        <v>30</v>
      </c>
      <c r="D111" t="s">
        <v>18</v>
      </c>
      <c r="E111" s="1">
        <v>172.8</v>
      </c>
      <c r="F111" s="2">
        <v>11999.4</v>
      </c>
      <c r="G111" s="2">
        <v>19999</v>
      </c>
      <c r="H111" s="2">
        <v>172791.36000000002</v>
      </c>
      <c r="I111" s="2">
        <f>Table62[[#This Row],[Units Sold]]*Table62[[#This Row],[Sale Price]]</f>
        <v>3455827.2</v>
      </c>
      <c r="J111" s="2">
        <f>Table62[[#This Row],[Manufacturing Price]]</f>
        <v>11999.4</v>
      </c>
      <c r="K111" s="2">
        <f>Table62[[#This Row],[ Sales]]-(Table62[[#This Row],[Units Sold]]*Table62[[#This Row],[Manufacturing Price]])</f>
        <v>1382330.8800000001</v>
      </c>
      <c r="L111" s="3">
        <v>44317</v>
      </c>
      <c r="M111">
        <f>MONTH(Table62[[#This Row],[Date]])</f>
        <v>5</v>
      </c>
      <c r="N111" t="str">
        <f>TEXT(Table62[[#This Row],[Date]],"mmmm")</f>
        <v>May</v>
      </c>
      <c r="O111">
        <f>YEAR(Table62[[#This Row],[Date]])</f>
        <v>2021</v>
      </c>
    </row>
    <row r="112" spans="1:15" x14ac:dyDescent="0.3">
      <c r="A112" t="s">
        <v>9</v>
      </c>
      <c r="B112" t="s">
        <v>47</v>
      </c>
      <c r="C112" t="s">
        <v>30</v>
      </c>
      <c r="D112" t="s">
        <v>18</v>
      </c>
      <c r="E112" s="1">
        <v>114.2</v>
      </c>
      <c r="F112" s="2">
        <v>11999.4</v>
      </c>
      <c r="G112" s="2">
        <v>19999</v>
      </c>
      <c r="H112" s="2">
        <v>114194.29000000002</v>
      </c>
      <c r="I112" s="2">
        <f>Table62[[#This Row],[Units Sold]]*Table62[[#This Row],[Sale Price]]</f>
        <v>2283885.8000000003</v>
      </c>
      <c r="J112" s="2">
        <f>Table62[[#This Row],[Manufacturing Price]]</f>
        <v>11999.4</v>
      </c>
      <c r="K112" s="2">
        <f>Table62[[#This Row],[ Sales]]-(Table62[[#This Row],[Units Sold]]*Table62[[#This Row],[Manufacturing Price]])</f>
        <v>913554.3200000003</v>
      </c>
      <c r="L112" s="3">
        <v>44348</v>
      </c>
      <c r="M112">
        <f>MONTH(Table62[[#This Row],[Date]])</f>
        <v>6</v>
      </c>
      <c r="N112" t="str">
        <f>TEXT(Table62[[#This Row],[Date]],"mmmm")</f>
        <v>June</v>
      </c>
      <c r="O112">
        <f>YEAR(Table62[[#This Row],[Date]])</f>
        <v>2021</v>
      </c>
    </row>
    <row r="113" spans="1:15" x14ac:dyDescent="0.3">
      <c r="A113" t="s">
        <v>8</v>
      </c>
      <c r="B113" t="s">
        <v>37</v>
      </c>
      <c r="C113" t="s">
        <v>30</v>
      </c>
      <c r="D113" t="s">
        <v>18</v>
      </c>
      <c r="E113" s="1">
        <v>66.2</v>
      </c>
      <c r="F113" s="2">
        <v>11999.4</v>
      </c>
      <c r="G113" s="2">
        <v>19999</v>
      </c>
      <c r="H113" s="2">
        <v>66196.69</v>
      </c>
      <c r="I113" s="2">
        <f>Table62[[#This Row],[Units Sold]]*Table62[[#This Row],[Sale Price]]</f>
        <v>1323933.8</v>
      </c>
      <c r="J113" s="2">
        <f>Table62[[#This Row],[Manufacturing Price]]</f>
        <v>11999.4</v>
      </c>
      <c r="K113" s="2">
        <f>Table62[[#This Row],[ Sales]]-(Table62[[#This Row],[Units Sold]]*Table62[[#This Row],[Manufacturing Price]])</f>
        <v>529573.52</v>
      </c>
      <c r="L113" s="3">
        <v>44348</v>
      </c>
      <c r="M113">
        <f>MONTH(Table62[[#This Row],[Date]])</f>
        <v>6</v>
      </c>
      <c r="N113" t="str">
        <f>TEXT(Table62[[#This Row],[Date]],"mmmm")</f>
        <v>June</v>
      </c>
      <c r="O113">
        <f>YEAR(Table62[[#This Row],[Date]])</f>
        <v>2021</v>
      </c>
    </row>
    <row r="114" spans="1:15" x14ac:dyDescent="0.3">
      <c r="A114" t="s">
        <v>9</v>
      </c>
      <c r="B114" t="s">
        <v>42</v>
      </c>
      <c r="C114" t="s">
        <v>30</v>
      </c>
      <c r="D114" t="s">
        <v>18</v>
      </c>
      <c r="E114" s="1">
        <v>129.5</v>
      </c>
      <c r="F114" s="2">
        <v>11999.4</v>
      </c>
      <c r="G114" s="2">
        <v>19999</v>
      </c>
      <c r="H114" s="2">
        <v>129493.52500000001</v>
      </c>
      <c r="I114" s="2">
        <f>Table62[[#This Row],[Units Sold]]*Table62[[#This Row],[Sale Price]]</f>
        <v>2589870.5</v>
      </c>
      <c r="J114" s="2">
        <f>Table62[[#This Row],[Manufacturing Price]]</f>
        <v>11999.4</v>
      </c>
      <c r="K114" s="2">
        <f>Table62[[#This Row],[ Sales]]-(Table62[[#This Row],[Units Sold]]*Table62[[#This Row],[Manufacturing Price]])</f>
        <v>1035948.2</v>
      </c>
      <c r="L114" s="3">
        <v>44470</v>
      </c>
      <c r="M114">
        <f>MONTH(Table62[[#This Row],[Date]])</f>
        <v>10</v>
      </c>
      <c r="N114" t="str">
        <f>TEXT(Table62[[#This Row],[Date]],"mmmm")</f>
        <v>October</v>
      </c>
      <c r="O114">
        <f>YEAR(Table62[[#This Row],[Date]])</f>
        <v>2021</v>
      </c>
    </row>
    <row r="115" spans="1:15" x14ac:dyDescent="0.3">
      <c r="A115" t="s">
        <v>8</v>
      </c>
      <c r="B115" t="s">
        <v>43</v>
      </c>
      <c r="C115" t="s">
        <v>30</v>
      </c>
      <c r="D115" t="s">
        <v>18</v>
      </c>
      <c r="E115" s="1">
        <v>80.900000000000006</v>
      </c>
      <c r="F115" s="2">
        <v>11999.4</v>
      </c>
      <c r="G115" s="2">
        <v>19999</v>
      </c>
      <c r="H115" s="2">
        <v>80895.955000000016</v>
      </c>
      <c r="I115" s="2">
        <f>Table62[[#This Row],[Units Sold]]*Table62[[#This Row],[Sale Price]]</f>
        <v>1617919.1</v>
      </c>
      <c r="J115" s="2">
        <f>Table62[[#This Row],[Manufacturing Price]]</f>
        <v>11999.4</v>
      </c>
      <c r="K115" s="2">
        <f>Table62[[#This Row],[ Sales]]-(Table62[[#This Row],[Units Sold]]*Table62[[#This Row],[Manufacturing Price]])</f>
        <v>647167.64</v>
      </c>
      <c r="L115" s="3">
        <v>44105</v>
      </c>
      <c r="M115">
        <f>MONTH(Table62[[#This Row],[Date]])</f>
        <v>10</v>
      </c>
      <c r="N115" t="str">
        <f>TEXT(Table62[[#This Row],[Date]],"mmmm")</f>
        <v>October</v>
      </c>
      <c r="O115">
        <f>YEAR(Table62[[#This Row],[Date]])</f>
        <v>2020</v>
      </c>
    </row>
    <row r="116" spans="1:15" x14ac:dyDescent="0.3">
      <c r="A116" t="s">
        <v>8</v>
      </c>
      <c r="B116" t="s">
        <v>39</v>
      </c>
      <c r="C116" t="s">
        <v>30</v>
      </c>
      <c r="D116" t="s">
        <v>18</v>
      </c>
      <c r="E116" s="1">
        <v>214.5</v>
      </c>
      <c r="F116" s="2">
        <v>11999.4</v>
      </c>
      <c r="G116" s="2">
        <v>19999</v>
      </c>
      <c r="H116" s="2">
        <v>214489.27500000002</v>
      </c>
      <c r="I116" s="2">
        <f>Table62[[#This Row],[Units Sold]]*Table62[[#This Row],[Sale Price]]</f>
        <v>4289785.5</v>
      </c>
      <c r="J116" s="2">
        <f>Table62[[#This Row],[Manufacturing Price]]</f>
        <v>11999.4</v>
      </c>
      <c r="K116" s="2">
        <f>Table62[[#This Row],[ Sales]]-(Table62[[#This Row],[Units Sold]]*Table62[[#This Row],[Manufacturing Price]])</f>
        <v>1715914.2000000002</v>
      </c>
      <c r="L116" s="3">
        <v>44105</v>
      </c>
      <c r="M116">
        <f>MONTH(Table62[[#This Row],[Date]])</f>
        <v>10</v>
      </c>
      <c r="N116" t="str">
        <f>TEXT(Table62[[#This Row],[Date]],"mmmm")</f>
        <v>October</v>
      </c>
      <c r="O116">
        <f>YEAR(Table62[[#This Row],[Date]])</f>
        <v>2020</v>
      </c>
    </row>
    <row r="117" spans="1:15" x14ac:dyDescent="0.3">
      <c r="A117" t="s">
        <v>9</v>
      </c>
      <c r="B117" t="s">
        <v>43</v>
      </c>
      <c r="C117" t="s">
        <v>30</v>
      </c>
      <c r="D117" t="s">
        <v>18</v>
      </c>
      <c r="E117" s="1">
        <v>178.5</v>
      </c>
      <c r="F117" s="2">
        <v>11999.4</v>
      </c>
      <c r="G117" s="2">
        <v>19999</v>
      </c>
      <c r="H117" s="2">
        <v>178491.07500000001</v>
      </c>
      <c r="I117" s="2">
        <f>Table62[[#This Row],[Units Sold]]*Table62[[#This Row],[Sale Price]]</f>
        <v>3569821.5</v>
      </c>
      <c r="J117" s="2">
        <f>Table62[[#This Row],[Manufacturing Price]]</f>
        <v>11999.4</v>
      </c>
      <c r="K117" s="2">
        <f>Table62[[#This Row],[ Sales]]-(Table62[[#This Row],[Units Sold]]*Table62[[#This Row],[Manufacturing Price]])</f>
        <v>1427928.6</v>
      </c>
      <c r="L117" s="3">
        <v>44136</v>
      </c>
      <c r="M117">
        <f>MONTH(Table62[[#This Row],[Date]])</f>
        <v>11</v>
      </c>
      <c r="N117" t="str">
        <f>TEXT(Table62[[#This Row],[Date]],"mmmm")</f>
        <v>November</v>
      </c>
      <c r="O117">
        <f>YEAR(Table62[[#This Row],[Date]])</f>
        <v>2020</v>
      </c>
    </row>
    <row r="118" spans="1:15" x14ac:dyDescent="0.3">
      <c r="A118" t="s">
        <v>6</v>
      </c>
      <c r="B118" t="s">
        <v>41</v>
      </c>
      <c r="C118" t="s">
        <v>30</v>
      </c>
      <c r="D118" t="s">
        <v>18</v>
      </c>
      <c r="E118" s="1">
        <v>191.60000000000002</v>
      </c>
      <c r="F118" s="2">
        <v>11999.4</v>
      </c>
      <c r="G118" s="2">
        <v>19999</v>
      </c>
      <c r="H118" s="2">
        <v>191590.42000000004</v>
      </c>
      <c r="I118" s="2">
        <f>Table62[[#This Row],[Units Sold]]*Table62[[#This Row],[Sale Price]]</f>
        <v>3831808.4000000004</v>
      </c>
      <c r="J118" s="2">
        <f>Table62[[#This Row],[Manufacturing Price]]</f>
        <v>11999.4</v>
      </c>
      <c r="K118" s="2">
        <f>Table62[[#This Row],[ Sales]]-(Table62[[#This Row],[Units Sold]]*Table62[[#This Row],[Manufacturing Price]])</f>
        <v>1532723.3600000003</v>
      </c>
      <c r="L118" s="3">
        <v>44531</v>
      </c>
      <c r="M118">
        <f>MONTH(Table62[[#This Row],[Date]])</f>
        <v>12</v>
      </c>
      <c r="N118" t="str">
        <f>TEXT(Table62[[#This Row],[Date]],"mmmm")</f>
        <v>December</v>
      </c>
      <c r="O118">
        <f>YEAR(Table62[[#This Row],[Date]])</f>
        <v>2021</v>
      </c>
    </row>
    <row r="119" spans="1:15" x14ac:dyDescent="0.3">
      <c r="A119" t="s">
        <v>26</v>
      </c>
      <c r="B119" t="s">
        <v>42</v>
      </c>
      <c r="C119" t="s">
        <v>30</v>
      </c>
      <c r="D119" t="s">
        <v>18</v>
      </c>
      <c r="E119" s="1">
        <v>285.2</v>
      </c>
      <c r="F119" s="2">
        <v>11999.4</v>
      </c>
      <c r="G119" s="2">
        <v>19999</v>
      </c>
      <c r="H119" s="2">
        <v>285185.74</v>
      </c>
      <c r="I119" s="2">
        <f>Table62[[#This Row],[Units Sold]]*Table62[[#This Row],[Sale Price]]</f>
        <v>5703714.7999999998</v>
      </c>
      <c r="J119" s="2">
        <f>Table62[[#This Row],[Manufacturing Price]]</f>
        <v>11999.4</v>
      </c>
      <c r="K119" s="2">
        <f>Table62[[#This Row],[ Sales]]-(Table62[[#This Row],[Units Sold]]*Table62[[#This Row],[Manufacturing Price]])</f>
        <v>2281485.92</v>
      </c>
      <c r="L119" s="3">
        <v>44531</v>
      </c>
      <c r="M119">
        <f>MONTH(Table62[[#This Row],[Date]])</f>
        <v>12</v>
      </c>
      <c r="N119" t="str">
        <f>TEXT(Table62[[#This Row],[Date]],"mmmm")</f>
        <v>December</v>
      </c>
      <c r="O119">
        <f>YEAR(Table62[[#This Row],[Date]])</f>
        <v>2021</v>
      </c>
    </row>
    <row r="120" spans="1:15" x14ac:dyDescent="0.3">
      <c r="A120" t="s">
        <v>8</v>
      </c>
      <c r="B120" t="s">
        <v>44</v>
      </c>
      <c r="C120" t="s">
        <v>30</v>
      </c>
      <c r="D120" t="s">
        <v>18</v>
      </c>
      <c r="E120" s="1">
        <v>272.90000000000003</v>
      </c>
      <c r="F120" s="2">
        <v>11999.4</v>
      </c>
      <c r="G120" s="2">
        <v>19999</v>
      </c>
      <c r="H120" s="2">
        <v>272886.35500000004</v>
      </c>
      <c r="I120" s="2">
        <f>Table62[[#This Row],[Units Sold]]*Table62[[#This Row],[Sale Price]]</f>
        <v>5457727.1000000006</v>
      </c>
      <c r="J120" s="2">
        <f>Table62[[#This Row],[Manufacturing Price]]</f>
        <v>11999.4</v>
      </c>
      <c r="K120" s="2">
        <f>Table62[[#This Row],[ Sales]]-(Table62[[#This Row],[Units Sold]]*Table62[[#This Row],[Manufacturing Price]])</f>
        <v>2183090.8400000003</v>
      </c>
      <c r="L120" s="3">
        <v>44531</v>
      </c>
      <c r="M120">
        <f>MONTH(Table62[[#This Row],[Date]])</f>
        <v>12</v>
      </c>
      <c r="N120" t="str">
        <f>TEXT(Table62[[#This Row],[Date]],"mmmm")</f>
        <v>December</v>
      </c>
      <c r="O120">
        <f>YEAR(Table62[[#This Row],[Date]])</f>
        <v>2021</v>
      </c>
    </row>
    <row r="121" spans="1:15" x14ac:dyDescent="0.3">
      <c r="A121" t="s">
        <v>7</v>
      </c>
      <c r="B121" t="s">
        <v>25</v>
      </c>
      <c r="C121" t="s">
        <v>30</v>
      </c>
      <c r="D121" t="s">
        <v>18</v>
      </c>
      <c r="E121" s="1">
        <v>192.5</v>
      </c>
      <c r="F121" s="2">
        <v>11999.4</v>
      </c>
      <c r="G121" s="2">
        <v>19999</v>
      </c>
      <c r="H121" s="2">
        <v>192490.375</v>
      </c>
      <c r="I121" s="2">
        <f>Table62[[#This Row],[Units Sold]]*Table62[[#This Row],[Sale Price]]</f>
        <v>3849807.5</v>
      </c>
      <c r="J121" s="2">
        <f>Table62[[#This Row],[Manufacturing Price]]</f>
        <v>11999.4</v>
      </c>
      <c r="K121" s="2">
        <f>Table62[[#This Row],[ Sales]]-(Table62[[#This Row],[Units Sold]]*Table62[[#This Row],[Manufacturing Price]])</f>
        <v>1539923</v>
      </c>
      <c r="L121" s="3">
        <v>44166</v>
      </c>
      <c r="M121">
        <f>MONTH(Table62[[#This Row],[Date]])</f>
        <v>12</v>
      </c>
      <c r="N121" t="str">
        <f>TEXT(Table62[[#This Row],[Date]],"mmmm")</f>
        <v>December</v>
      </c>
      <c r="O121">
        <f>YEAR(Table62[[#This Row],[Date]])</f>
        <v>2020</v>
      </c>
    </row>
    <row r="122" spans="1:15" x14ac:dyDescent="0.3">
      <c r="A122" t="s">
        <v>26</v>
      </c>
      <c r="B122" t="s">
        <v>46</v>
      </c>
      <c r="C122" t="s">
        <v>30</v>
      </c>
      <c r="D122" t="s">
        <v>18</v>
      </c>
      <c r="E122" s="1">
        <v>201.3</v>
      </c>
      <c r="F122" s="2">
        <v>11999.4</v>
      </c>
      <c r="G122" s="2">
        <v>19999</v>
      </c>
      <c r="H122" s="2">
        <v>201289.93500000003</v>
      </c>
      <c r="I122" s="2">
        <f>Table62[[#This Row],[Units Sold]]*Table62[[#This Row],[Sale Price]]</f>
        <v>4025798.7</v>
      </c>
      <c r="J122" s="2">
        <f>Table62[[#This Row],[Manufacturing Price]]</f>
        <v>11999.4</v>
      </c>
      <c r="K122" s="2">
        <f>Table62[[#This Row],[ Sales]]-(Table62[[#This Row],[Units Sold]]*Table62[[#This Row],[Manufacturing Price]])</f>
        <v>1610319.48</v>
      </c>
      <c r="L122" s="3">
        <v>44166</v>
      </c>
      <c r="M122">
        <f>MONTH(Table62[[#This Row],[Date]])</f>
        <v>12</v>
      </c>
      <c r="N122" t="str">
        <f>TEXT(Table62[[#This Row],[Date]],"mmmm")</f>
        <v>December</v>
      </c>
      <c r="O122">
        <f>YEAR(Table62[[#This Row],[Date]])</f>
        <v>2020</v>
      </c>
    </row>
    <row r="123" spans="1:15" x14ac:dyDescent="0.3">
      <c r="A123" t="s">
        <v>9</v>
      </c>
      <c r="B123" t="s">
        <v>47</v>
      </c>
      <c r="C123" t="s">
        <v>30</v>
      </c>
      <c r="D123" t="s">
        <v>18</v>
      </c>
      <c r="E123" s="1">
        <v>105.5</v>
      </c>
      <c r="F123" s="2">
        <v>11999.4</v>
      </c>
      <c r="G123" s="2">
        <v>19999</v>
      </c>
      <c r="H123" s="2">
        <v>105494.72500000001</v>
      </c>
      <c r="I123" s="2">
        <f>Table62[[#This Row],[Units Sold]]*Table62[[#This Row],[Sale Price]]</f>
        <v>2109894.5</v>
      </c>
      <c r="J123" s="2">
        <f>Table62[[#This Row],[Manufacturing Price]]</f>
        <v>11999.4</v>
      </c>
      <c r="K123" s="2">
        <f>Table62[[#This Row],[ Sales]]-(Table62[[#This Row],[Units Sold]]*Table62[[#This Row],[Manufacturing Price]])</f>
        <v>843957.8</v>
      </c>
      <c r="L123" s="3">
        <v>44531</v>
      </c>
      <c r="M123">
        <f>MONTH(Table62[[#This Row],[Date]])</f>
        <v>12</v>
      </c>
      <c r="N123" t="str">
        <f>TEXT(Table62[[#This Row],[Date]],"mmmm")</f>
        <v>December</v>
      </c>
      <c r="O123">
        <f>YEAR(Table62[[#This Row],[Date]])</f>
        <v>2021</v>
      </c>
    </row>
    <row r="124" spans="1:15" x14ac:dyDescent="0.3">
      <c r="A124" t="s">
        <v>9</v>
      </c>
      <c r="B124" t="s">
        <v>24</v>
      </c>
      <c r="C124" t="s">
        <v>30</v>
      </c>
      <c r="D124" t="s">
        <v>18</v>
      </c>
      <c r="E124" s="1">
        <v>108.4</v>
      </c>
      <c r="F124" s="2">
        <v>11999.4</v>
      </c>
      <c r="G124" s="2">
        <v>19999</v>
      </c>
      <c r="H124" s="2">
        <v>108394.58000000002</v>
      </c>
      <c r="I124" s="2">
        <f>Table62[[#This Row],[Units Sold]]*Table62[[#This Row],[Sale Price]]</f>
        <v>2167891.6</v>
      </c>
      <c r="J124" s="2">
        <f>Table62[[#This Row],[Manufacturing Price]]</f>
        <v>11999.4</v>
      </c>
      <c r="K124" s="2">
        <f>Table62[[#This Row],[ Sales]]-(Table62[[#This Row],[Units Sold]]*Table62[[#This Row],[Manufacturing Price]])</f>
        <v>867156.64000000013</v>
      </c>
      <c r="L124" s="3">
        <v>44531</v>
      </c>
      <c r="M124">
        <f>MONTH(Table62[[#This Row],[Date]])</f>
        <v>12</v>
      </c>
      <c r="N124" t="str">
        <f>TEXT(Table62[[#This Row],[Date]],"mmmm")</f>
        <v>December</v>
      </c>
      <c r="O124">
        <f>YEAR(Table62[[#This Row],[Date]])</f>
        <v>2021</v>
      </c>
    </row>
    <row r="125" spans="1:15" x14ac:dyDescent="0.3">
      <c r="A125" t="s">
        <v>26</v>
      </c>
      <c r="B125" t="s">
        <v>25</v>
      </c>
      <c r="C125" t="s">
        <v>31</v>
      </c>
      <c r="D125" t="s">
        <v>18</v>
      </c>
      <c r="E125" s="1">
        <v>156.60000000000002</v>
      </c>
      <c r="F125" s="2">
        <v>19794</v>
      </c>
      <c r="G125" s="2">
        <v>32990</v>
      </c>
      <c r="H125" s="2">
        <v>258311.70000000007</v>
      </c>
      <c r="I125" s="2">
        <f>Table62[[#This Row],[Units Sold]]*Table62[[#This Row],[Sale Price]]</f>
        <v>5166234.0000000009</v>
      </c>
      <c r="J125" s="2">
        <f>Table62[[#This Row],[Manufacturing Price]]</f>
        <v>19794</v>
      </c>
      <c r="K125" s="2">
        <f>Table62[[#This Row],[ Sales]]-(Table62[[#This Row],[Units Sold]]*Table62[[#This Row],[Manufacturing Price]])</f>
        <v>2066493.6000000006</v>
      </c>
      <c r="L125" s="3">
        <v>44470</v>
      </c>
      <c r="M125">
        <f>MONTH(Table62[[#This Row],[Date]])</f>
        <v>10</v>
      </c>
      <c r="N125" t="str">
        <f>TEXT(Table62[[#This Row],[Date]],"mmmm")</f>
        <v>October</v>
      </c>
      <c r="O125">
        <f>YEAR(Table62[[#This Row],[Date]])</f>
        <v>2021</v>
      </c>
    </row>
    <row r="126" spans="1:15" x14ac:dyDescent="0.3">
      <c r="A126" t="s">
        <v>26</v>
      </c>
      <c r="B126" t="s">
        <v>23</v>
      </c>
      <c r="C126" t="s">
        <v>31</v>
      </c>
      <c r="D126" t="s">
        <v>18</v>
      </c>
      <c r="E126" s="1">
        <v>296.60000000000002</v>
      </c>
      <c r="F126" s="2">
        <v>19794</v>
      </c>
      <c r="G126" s="2">
        <v>32990</v>
      </c>
      <c r="H126" s="2">
        <v>489241.7</v>
      </c>
      <c r="I126" s="2">
        <f>Table62[[#This Row],[Units Sold]]*Table62[[#This Row],[Sale Price]]</f>
        <v>9784834</v>
      </c>
      <c r="J126" s="2">
        <f>Table62[[#This Row],[Manufacturing Price]]</f>
        <v>19794</v>
      </c>
      <c r="K126" s="2">
        <f>Table62[[#This Row],[ Sales]]-(Table62[[#This Row],[Units Sold]]*Table62[[#This Row],[Manufacturing Price]])</f>
        <v>3913933.5999999996</v>
      </c>
      <c r="L126" s="3">
        <v>44105</v>
      </c>
      <c r="M126">
        <f>MONTH(Table62[[#This Row],[Date]])</f>
        <v>10</v>
      </c>
      <c r="N126" t="str">
        <f>TEXT(Table62[[#This Row],[Date]],"mmmm")</f>
        <v>October</v>
      </c>
      <c r="O126">
        <f>YEAR(Table62[[#This Row],[Date]])</f>
        <v>2020</v>
      </c>
    </row>
    <row r="127" spans="1:15" x14ac:dyDescent="0.3">
      <c r="A127" t="s">
        <v>26</v>
      </c>
      <c r="B127" t="s">
        <v>22</v>
      </c>
      <c r="C127" t="s">
        <v>31</v>
      </c>
      <c r="D127" t="s">
        <v>18</v>
      </c>
      <c r="E127" s="1">
        <v>287.7</v>
      </c>
      <c r="F127" s="2">
        <v>19794</v>
      </c>
      <c r="G127" s="2">
        <v>32990</v>
      </c>
      <c r="H127" s="2">
        <v>474561.15</v>
      </c>
      <c r="I127" s="2">
        <f>Table62[[#This Row],[Units Sold]]*Table62[[#This Row],[Sale Price]]</f>
        <v>9491223</v>
      </c>
      <c r="J127" s="2">
        <f>Table62[[#This Row],[Manufacturing Price]]</f>
        <v>19794</v>
      </c>
      <c r="K127" s="2">
        <f>Table62[[#This Row],[ Sales]]-(Table62[[#This Row],[Units Sold]]*Table62[[#This Row],[Manufacturing Price]])</f>
        <v>3796489.2</v>
      </c>
      <c r="L127" s="3">
        <v>44470</v>
      </c>
      <c r="M127">
        <f>MONTH(Table62[[#This Row],[Date]])</f>
        <v>10</v>
      </c>
      <c r="N127" t="str">
        <f>TEXT(Table62[[#This Row],[Date]],"mmmm")</f>
        <v>October</v>
      </c>
      <c r="O127">
        <f>YEAR(Table62[[#This Row],[Date]])</f>
        <v>2021</v>
      </c>
    </row>
    <row r="128" spans="1:15" x14ac:dyDescent="0.3">
      <c r="A128" t="s">
        <v>8</v>
      </c>
      <c r="B128" t="s">
        <v>34</v>
      </c>
      <c r="C128" t="s">
        <v>31</v>
      </c>
      <c r="D128" t="s">
        <v>18</v>
      </c>
      <c r="E128" s="1">
        <v>80.900000000000006</v>
      </c>
      <c r="F128" s="2">
        <v>19794</v>
      </c>
      <c r="G128" s="2">
        <v>32990</v>
      </c>
      <c r="H128" s="2">
        <v>133444.55000000002</v>
      </c>
      <c r="I128" s="2">
        <f>Table62[[#This Row],[Units Sold]]*Table62[[#This Row],[Sale Price]]</f>
        <v>2668891</v>
      </c>
      <c r="J128" s="2">
        <f>Table62[[#This Row],[Manufacturing Price]]</f>
        <v>19794</v>
      </c>
      <c r="K128" s="2">
        <f>Table62[[#This Row],[ Sales]]-(Table62[[#This Row],[Units Sold]]*Table62[[#This Row],[Manufacturing Price]])</f>
        <v>1067556.3999999999</v>
      </c>
      <c r="L128" s="3">
        <v>44105</v>
      </c>
      <c r="M128">
        <f>MONTH(Table62[[#This Row],[Date]])</f>
        <v>10</v>
      </c>
      <c r="N128" t="str">
        <f>TEXT(Table62[[#This Row],[Date]],"mmmm")</f>
        <v>October</v>
      </c>
      <c r="O128">
        <f>YEAR(Table62[[#This Row],[Date]])</f>
        <v>2020</v>
      </c>
    </row>
    <row r="129" spans="1:15" x14ac:dyDescent="0.3">
      <c r="A129" t="s">
        <v>8</v>
      </c>
      <c r="B129" t="s">
        <v>23</v>
      </c>
      <c r="C129" t="s">
        <v>31</v>
      </c>
      <c r="D129" t="s">
        <v>18</v>
      </c>
      <c r="E129" s="1">
        <v>214.5</v>
      </c>
      <c r="F129" s="2">
        <v>19794</v>
      </c>
      <c r="G129" s="2">
        <v>32990</v>
      </c>
      <c r="H129" s="2">
        <v>353817.75</v>
      </c>
      <c r="I129" s="2">
        <f>Table62[[#This Row],[Units Sold]]*Table62[[#This Row],[Sale Price]]</f>
        <v>7076355</v>
      </c>
      <c r="J129" s="2">
        <f>Table62[[#This Row],[Manufacturing Price]]</f>
        <v>19794</v>
      </c>
      <c r="K129" s="2">
        <f>Table62[[#This Row],[ Sales]]-(Table62[[#This Row],[Units Sold]]*Table62[[#This Row],[Manufacturing Price]])</f>
        <v>2830542</v>
      </c>
      <c r="L129" s="3">
        <v>44105</v>
      </c>
      <c r="M129">
        <f>MONTH(Table62[[#This Row],[Date]])</f>
        <v>10</v>
      </c>
      <c r="N129" t="str">
        <f>TEXT(Table62[[#This Row],[Date]],"mmmm")</f>
        <v>October</v>
      </c>
      <c r="O129">
        <f>YEAR(Table62[[#This Row],[Date]])</f>
        <v>2020</v>
      </c>
    </row>
    <row r="130" spans="1:15" x14ac:dyDescent="0.3">
      <c r="A130" t="s">
        <v>9</v>
      </c>
      <c r="B130" t="s">
        <v>47</v>
      </c>
      <c r="C130" t="s">
        <v>31</v>
      </c>
      <c r="D130" t="s">
        <v>18</v>
      </c>
      <c r="E130" s="1">
        <v>105.5</v>
      </c>
      <c r="F130" s="2">
        <v>19794</v>
      </c>
      <c r="G130" s="2">
        <v>32990</v>
      </c>
      <c r="H130" s="2">
        <v>174022.25</v>
      </c>
      <c r="I130" s="2">
        <f>Table62[[#This Row],[Units Sold]]*Table62[[#This Row],[Sale Price]]</f>
        <v>3480445</v>
      </c>
      <c r="J130" s="2">
        <f>Table62[[#This Row],[Manufacturing Price]]</f>
        <v>19794</v>
      </c>
      <c r="K130" s="2">
        <f>Table62[[#This Row],[ Sales]]-(Table62[[#This Row],[Units Sold]]*Table62[[#This Row],[Manufacturing Price]])</f>
        <v>1392178</v>
      </c>
      <c r="L130" s="3">
        <v>44531</v>
      </c>
      <c r="M130">
        <f>MONTH(Table62[[#This Row],[Date]])</f>
        <v>12</v>
      </c>
      <c r="N130" t="str">
        <f>TEXT(Table62[[#This Row],[Date]],"mmmm")</f>
        <v>December</v>
      </c>
      <c r="O130">
        <f>YEAR(Table62[[#This Row],[Date]])</f>
        <v>2021</v>
      </c>
    </row>
    <row r="131" spans="1:15" x14ac:dyDescent="0.3">
      <c r="A131" t="s">
        <v>26</v>
      </c>
      <c r="B131" t="s">
        <v>37</v>
      </c>
      <c r="C131" t="s">
        <v>31</v>
      </c>
      <c r="D131" t="s">
        <v>18</v>
      </c>
      <c r="E131" s="1">
        <v>54.400000000000006</v>
      </c>
      <c r="F131" s="2">
        <v>19794</v>
      </c>
      <c r="G131" s="2">
        <v>32990</v>
      </c>
      <c r="H131" s="2">
        <v>89732.800000000017</v>
      </c>
      <c r="I131" s="2">
        <f>Table62[[#This Row],[Units Sold]]*Table62[[#This Row],[Sale Price]]</f>
        <v>1794656.0000000002</v>
      </c>
      <c r="J131" s="2">
        <f>Table62[[#This Row],[Manufacturing Price]]</f>
        <v>19794</v>
      </c>
      <c r="K131" s="2">
        <f>Table62[[#This Row],[ Sales]]-(Table62[[#This Row],[Units Sold]]*Table62[[#This Row],[Manufacturing Price]])</f>
        <v>717862.40000000014</v>
      </c>
      <c r="L131" s="3">
        <v>44166</v>
      </c>
      <c r="M131">
        <f>MONTH(Table62[[#This Row],[Date]])</f>
        <v>12</v>
      </c>
      <c r="N131" t="str">
        <f>TEXT(Table62[[#This Row],[Date]],"mmmm")</f>
        <v>December</v>
      </c>
      <c r="O131">
        <f>YEAR(Table62[[#This Row],[Date]])</f>
        <v>2020</v>
      </c>
    </row>
    <row r="132" spans="1:15" x14ac:dyDescent="0.3">
      <c r="A132" t="s">
        <v>9</v>
      </c>
      <c r="B132" t="s">
        <v>42</v>
      </c>
      <c r="C132" t="s">
        <v>31</v>
      </c>
      <c r="D132" t="s">
        <v>18</v>
      </c>
      <c r="E132" s="1">
        <v>108.4</v>
      </c>
      <c r="F132" s="2">
        <v>19794</v>
      </c>
      <c r="G132" s="2">
        <v>32990</v>
      </c>
      <c r="H132" s="2">
        <v>178805.80000000002</v>
      </c>
      <c r="I132" s="2">
        <f>Table62[[#This Row],[Units Sold]]*Table62[[#This Row],[Sale Price]]</f>
        <v>3576116</v>
      </c>
      <c r="J132" s="2">
        <f>Table62[[#This Row],[Manufacturing Price]]</f>
        <v>19794</v>
      </c>
      <c r="K132" s="2">
        <f>Table62[[#This Row],[ Sales]]-(Table62[[#This Row],[Units Sold]]*Table62[[#This Row],[Manufacturing Price]])</f>
        <v>1430446.4</v>
      </c>
      <c r="L132" s="3">
        <v>44531</v>
      </c>
      <c r="M132">
        <f>MONTH(Table62[[#This Row],[Date]])</f>
        <v>12</v>
      </c>
      <c r="N132" t="str">
        <f>TEXT(Table62[[#This Row],[Date]],"mmmm")</f>
        <v>December</v>
      </c>
      <c r="O132">
        <f>YEAR(Table62[[#This Row],[Date]])</f>
        <v>2021</v>
      </c>
    </row>
    <row r="133" spans="1:15" x14ac:dyDescent="0.3">
      <c r="A133" t="s">
        <v>8</v>
      </c>
      <c r="B133" t="s">
        <v>43</v>
      </c>
      <c r="C133" t="s">
        <v>32</v>
      </c>
      <c r="D133" t="s">
        <v>18</v>
      </c>
      <c r="E133" s="1">
        <v>66.2</v>
      </c>
      <c r="F133" s="2">
        <v>13938</v>
      </c>
      <c r="G133" s="2">
        <v>23230</v>
      </c>
      <c r="H133" s="2">
        <v>76891.3</v>
      </c>
      <c r="I133" s="2">
        <f>Table62[[#This Row],[Units Sold]]*Table62[[#This Row],[Sale Price]]</f>
        <v>1537826</v>
      </c>
      <c r="J133" s="2">
        <f>Table62[[#This Row],[Manufacturing Price]]</f>
        <v>13938</v>
      </c>
      <c r="K133" s="2">
        <f>Table62[[#This Row],[ Sales]]-(Table62[[#This Row],[Units Sold]]*Table62[[#This Row],[Manufacturing Price]])</f>
        <v>615130.39999999991</v>
      </c>
      <c r="L133" s="3">
        <v>44348</v>
      </c>
      <c r="M133">
        <f>MONTH(Table62[[#This Row],[Date]])</f>
        <v>6</v>
      </c>
      <c r="N133" t="str">
        <f>TEXT(Table62[[#This Row],[Date]],"mmmm")</f>
        <v>June</v>
      </c>
      <c r="O133">
        <f>YEAR(Table62[[#This Row],[Date]])</f>
        <v>2021</v>
      </c>
    </row>
    <row r="134" spans="1:15" x14ac:dyDescent="0.3">
      <c r="A134" t="s">
        <v>6</v>
      </c>
      <c r="B134" t="s">
        <v>39</v>
      </c>
      <c r="C134" t="s">
        <v>32</v>
      </c>
      <c r="D134" t="s">
        <v>18</v>
      </c>
      <c r="E134" s="1">
        <v>21.400000000000002</v>
      </c>
      <c r="F134" s="2">
        <v>13938</v>
      </c>
      <c r="G134" s="2">
        <v>23230</v>
      </c>
      <c r="H134" s="2">
        <v>24856.100000000006</v>
      </c>
      <c r="I134" s="2">
        <f>Table62[[#This Row],[Units Sold]]*Table62[[#This Row],[Sale Price]]</f>
        <v>497122.00000000006</v>
      </c>
      <c r="J134" s="2">
        <f>Table62[[#This Row],[Manufacturing Price]]</f>
        <v>13938</v>
      </c>
      <c r="K134" s="2">
        <f>Table62[[#This Row],[ Sales]]-(Table62[[#This Row],[Units Sold]]*Table62[[#This Row],[Manufacturing Price]])</f>
        <v>198848.80000000005</v>
      </c>
      <c r="L134" s="3">
        <v>44105</v>
      </c>
      <c r="M134">
        <f>MONTH(Table62[[#This Row],[Date]])</f>
        <v>10</v>
      </c>
      <c r="N134" t="str">
        <f>TEXT(Table62[[#This Row],[Date]],"mmmm")</f>
        <v>October</v>
      </c>
      <c r="O134">
        <f>YEAR(Table62[[#This Row],[Date]])</f>
        <v>2020</v>
      </c>
    </row>
    <row r="135" spans="1:15" x14ac:dyDescent="0.3">
      <c r="A135" t="s">
        <v>26</v>
      </c>
      <c r="B135" t="s">
        <v>43</v>
      </c>
      <c r="C135" t="s">
        <v>32</v>
      </c>
      <c r="D135" t="s">
        <v>18</v>
      </c>
      <c r="E135" s="1">
        <v>287.7</v>
      </c>
      <c r="F135" s="2">
        <v>13938</v>
      </c>
      <c r="G135" s="2">
        <v>23230</v>
      </c>
      <c r="H135" s="2">
        <v>334163.55000000005</v>
      </c>
      <c r="I135" s="2">
        <f>Table62[[#This Row],[Units Sold]]*Table62[[#This Row],[Sale Price]]</f>
        <v>6683271</v>
      </c>
      <c r="J135" s="2">
        <f>Table62[[#This Row],[Manufacturing Price]]</f>
        <v>13938</v>
      </c>
      <c r="K135" s="2">
        <f>Table62[[#This Row],[ Sales]]-(Table62[[#This Row],[Units Sold]]*Table62[[#This Row],[Manufacturing Price]])</f>
        <v>2673308.4000000004</v>
      </c>
      <c r="L135" s="3">
        <v>44470</v>
      </c>
      <c r="M135">
        <f>MONTH(Table62[[#This Row],[Date]])</f>
        <v>10</v>
      </c>
      <c r="N135" t="str">
        <f>TEXT(Table62[[#This Row],[Date]],"mmmm")</f>
        <v>October</v>
      </c>
      <c r="O135">
        <f>YEAR(Table62[[#This Row],[Date]])</f>
        <v>2021</v>
      </c>
    </row>
    <row r="136" spans="1:15" x14ac:dyDescent="0.3">
      <c r="A136" t="s">
        <v>8</v>
      </c>
      <c r="B136" t="s">
        <v>41</v>
      </c>
      <c r="C136" t="s">
        <v>32</v>
      </c>
      <c r="D136" t="s">
        <v>18</v>
      </c>
      <c r="E136" s="1">
        <v>272.90000000000003</v>
      </c>
      <c r="F136" s="2">
        <v>13938</v>
      </c>
      <c r="G136" s="2">
        <v>23230</v>
      </c>
      <c r="H136" s="2">
        <v>316973.35000000009</v>
      </c>
      <c r="I136" s="2">
        <f>Table62[[#This Row],[Units Sold]]*Table62[[#This Row],[Sale Price]]</f>
        <v>6339467.0000000009</v>
      </c>
      <c r="J136" s="2">
        <f>Table62[[#This Row],[Manufacturing Price]]</f>
        <v>13938</v>
      </c>
      <c r="K136" s="2">
        <f>Table62[[#This Row],[ Sales]]-(Table62[[#This Row],[Units Sold]]*Table62[[#This Row],[Manufacturing Price]])</f>
        <v>2535786.8000000003</v>
      </c>
      <c r="L136" s="3">
        <v>44531</v>
      </c>
      <c r="M136">
        <f>MONTH(Table62[[#This Row],[Date]])</f>
        <v>12</v>
      </c>
      <c r="N136" t="str">
        <f>TEXT(Table62[[#This Row],[Date]],"mmmm")</f>
        <v>December</v>
      </c>
      <c r="O136">
        <f>YEAR(Table62[[#This Row],[Date]])</f>
        <v>2021</v>
      </c>
    </row>
    <row r="137" spans="1:15" x14ac:dyDescent="0.3">
      <c r="A137" t="s">
        <v>26</v>
      </c>
      <c r="B137" t="s">
        <v>42</v>
      </c>
      <c r="C137" t="s">
        <v>32</v>
      </c>
      <c r="D137" t="s">
        <v>18</v>
      </c>
      <c r="E137" s="1">
        <v>26.6</v>
      </c>
      <c r="F137" s="2">
        <v>13938</v>
      </c>
      <c r="G137" s="2">
        <v>23230</v>
      </c>
      <c r="H137" s="2">
        <v>30895.9</v>
      </c>
      <c r="I137" s="2">
        <f>Table62[[#This Row],[Units Sold]]*Table62[[#This Row],[Sale Price]]</f>
        <v>617918</v>
      </c>
      <c r="J137" s="2">
        <f>Table62[[#This Row],[Manufacturing Price]]</f>
        <v>13938</v>
      </c>
      <c r="K137" s="2">
        <f>Table62[[#This Row],[ Sales]]-(Table62[[#This Row],[Units Sold]]*Table62[[#This Row],[Manufacturing Price]])</f>
        <v>247167.19999999995</v>
      </c>
      <c r="L137" s="3">
        <v>44166</v>
      </c>
      <c r="M137">
        <f>MONTH(Table62[[#This Row],[Date]])</f>
        <v>12</v>
      </c>
      <c r="N137" t="str">
        <f>TEXT(Table62[[#This Row],[Date]],"mmmm")</f>
        <v>December</v>
      </c>
      <c r="O137">
        <f>YEAR(Table62[[#This Row],[Date]])</f>
        <v>2020</v>
      </c>
    </row>
    <row r="138" spans="1:15" x14ac:dyDescent="0.3">
      <c r="A138" t="s">
        <v>26</v>
      </c>
      <c r="B138" t="s">
        <v>44</v>
      </c>
      <c r="C138" t="s">
        <v>32</v>
      </c>
      <c r="D138" t="s">
        <v>18</v>
      </c>
      <c r="E138" s="1">
        <v>194</v>
      </c>
      <c r="F138" s="2">
        <v>13938</v>
      </c>
      <c r="G138" s="2">
        <v>23230</v>
      </c>
      <c r="H138" s="2">
        <v>225331</v>
      </c>
      <c r="I138" s="2">
        <f>Table62[[#This Row],[Units Sold]]*Table62[[#This Row],[Sale Price]]</f>
        <v>4506620</v>
      </c>
      <c r="J138" s="2">
        <f>Table62[[#This Row],[Manufacturing Price]]</f>
        <v>13938</v>
      </c>
      <c r="K138" s="2">
        <f>Table62[[#This Row],[ Sales]]-(Table62[[#This Row],[Units Sold]]*Table62[[#This Row],[Manufacturing Price]])</f>
        <v>1802648</v>
      </c>
      <c r="L138" s="3">
        <v>44166</v>
      </c>
      <c r="M138">
        <f>MONTH(Table62[[#This Row],[Date]])</f>
        <v>12</v>
      </c>
      <c r="N138" t="str">
        <f>TEXT(Table62[[#This Row],[Date]],"mmmm")</f>
        <v>December</v>
      </c>
      <c r="O138">
        <f>YEAR(Table62[[#This Row],[Date]])</f>
        <v>2020</v>
      </c>
    </row>
    <row r="139" spans="1:15" x14ac:dyDescent="0.3">
      <c r="A139" t="s">
        <v>6</v>
      </c>
      <c r="B139" t="s">
        <v>25</v>
      </c>
      <c r="C139" t="s">
        <v>27</v>
      </c>
      <c r="D139" t="s">
        <v>18</v>
      </c>
      <c r="E139" s="1">
        <v>25.900000000000002</v>
      </c>
      <c r="F139" s="2">
        <v>11999.4</v>
      </c>
      <c r="G139" s="2">
        <v>19999</v>
      </c>
      <c r="H139" s="2">
        <v>25898.705000000002</v>
      </c>
      <c r="I139" s="2">
        <f>Table62[[#This Row],[Units Sold]]*Table62[[#This Row],[Sale Price]]</f>
        <v>517974.10000000003</v>
      </c>
      <c r="J139" s="2">
        <f>Table62[[#This Row],[Manufacturing Price]]</f>
        <v>11999.4</v>
      </c>
      <c r="K139" s="2">
        <f>Table62[[#This Row],[ Sales]]-(Table62[[#This Row],[Units Sold]]*Table62[[#This Row],[Manufacturing Price]])</f>
        <v>207189.64</v>
      </c>
      <c r="L139" s="3">
        <v>44256</v>
      </c>
      <c r="M139">
        <f>MONTH(Table62[[#This Row],[Date]])</f>
        <v>3</v>
      </c>
      <c r="N139" t="str">
        <f>TEXT(Table62[[#This Row],[Date]],"mmmm")</f>
        <v>March</v>
      </c>
      <c r="O139">
        <f>YEAR(Table62[[#This Row],[Date]])</f>
        <v>2021</v>
      </c>
    </row>
    <row r="140" spans="1:15" x14ac:dyDescent="0.3">
      <c r="A140" t="s">
        <v>6</v>
      </c>
      <c r="B140" t="s">
        <v>46</v>
      </c>
      <c r="C140" t="s">
        <v>27</v>
      </c>
      <c r="D140" t="s">
        <v>18</v>
      </c>
      <c r="E140" s="1">
        <v>110.10000000000001</v>
      </c>
      <c r="F140" s="2">
        <v>11999.4</v>
      </c>
      <c r="G140" s="2">
        <v>19999</v>
      </c>
      <c r="H140" s="2">
        <v>110094.49500000002</v>
      </c>
      <c r="I140" s="2">
        <f>Table62[[#This Row],[Units Sold]]*Table62[[#This Row],[Sale Price]]</f>
        <v>2201889.9000000004</v>
      </c>
      <c r="J140" s="2">
        <f>Table62[[#This Row],[Manufacturing Price]]</f>
        <v>11999.4</v>
      </c>
      <c r="K140" s="2">
        <f>Table62[[#This Row],[ Sales]]-(Table62[[#This Row],[Units Sold]]*Table62[[#This Row],[Manufacturing Price]])</f>
        <v>880755.9600000002</v>
      </c>
      <c r="L140" s="3">
        <v>44256</v>
      </c>
      <c r="M140">
        <f>MONTH(Table62[[#This Row],[Date]])</f>
        <v>3</v>
      </c>
      <c r="N140" t="str">
        <f>TEXT(Table62[[#This Row],[Date]],"mmmm")</f>
        <v>March</v>
      </c>
      <c r="O140">
        <f>YEAR(Table62[[#This Row],[Date]])</f>
        <v>2021</v>
      </c>
    </row>
    <row r="141" spans="1:15" x14ac:dyDescent="0.3">
      <c r="A141" t="s">
        <v>8</v>
      </c>
      <c r="B141" t="s">
        <v>47</v>
      </c>
      <c r="C141" t="s">
        <v>27</v>
      </c>
      <c r="D141" t="s">
        <v>18</v>
      </c>
      <c r="E141" s="1">
        <v>227.60000000000002</v>
      </c>
      <c r="F141" s="2">
        <v>11999.4</v>
      </c>
      <c r="G141" s="2">
        <v>19999</v>
      </c>
      <c r="H141" s="2">
        <v>227588.62000000002</v>
      </c>
      <c r="I141" s="2">
        <f>Table62[[#This Row],[Units Sold]]*Table62[[#This Row],[Sale Price]]</f>
        <v>4551772.4000000004</v>
      </c>
      <c r="J141" s="2">
        <f>Table62[[#This Row],[Manufacturing Price]]</f>
        <v>11999.4</v>
      </c>
      <c r="K141" s="2">
        <f>Table62[[#This Row],[ Sales]]-(Table62[[#This Row],[Units Sold]]*Table62[[#This Row],[Manufacturing Price]])</f>
        <v>1820708.96</v>
      </c>
      <c r="L141" s="3">
        <v>44317</v>
      </c>
      <c r="M141">
        <f>MONTH(Table62[[#This Row],[Date]])</f>
        <v>5</v>
      </c>
      <c r="N141" t="str">
        <f>TEXT(Table62[[#This Row],[Date]],"mmmm")</f>
        <v>May</v>
      </c>
      <c r="O141">
        <f>YEAR(Table62[[#This Row],[Date]])</f>
        <v>2021</v>
      </c>
    </row>
    <row r="142" spans="1:15" x14ac:dyDescent="0.3">
      <c r="A142" t="s">
        <v>26</v>
      </c>
      <c r="B142" t="s">
        <v>24</v>
      </c>
      <c r="C142" t="s">
        <v>27</v>
      </c>
      <c r="D142" t="s">
        <v>18</v>
      </c>
      <c r="E142" s="1">
        <v>296.60000000000002</v>
      </c>
      <c r="F142" s="2">
        <v>11999.4</v>
      </c>
      <c r="G142" s="2">
        <v>19999</v>
      </c>
      <c r="H142" s="2">
        <v>296585.17000000004</v>
      </c>
      <c r="I142" s="2">
        <f>Table62[[#This Row],[Units Sold]]*Table62[[#This Row],[Sale Price]]</f>
        <v>5931703.4000000004</v>
      </c>
      <c r="J142" s="2">
        <f>Table62[[#This Row],[Manufacturing Price]]</f>
        <v>11999.4</v>
      </c>
      <c r="K142" s="2">
        <f>Table62[[#This Row],[ Sales]]-(Table62[[#This Row],[Units Sold]]*Table62[[#This Row],[Manufacturing Price]])</f>
        <v>2372681.3600000003</v>
      </c>
      <c r="L142" s="3">
        <v>44105</v>
      </c>
      <c r="M142">
        <f>MONTH(Table62[[#This Row],[Date]])</f>
        <v>10</v>
      </c>
      <c r="N142" t="str">
        <f>TEXT(Table62[[#This Row],[Date]],"mmmm")</f>
        <v>October</v>
      </c>
      <c r="O142">
        <f>YEAR(Table62[[#This Row],[Date]])</f>
        <v>2020</v>
      </c>
    </row>
    <row r="143" spans="1:15" x14ac:dyDescent="0.3">
      <c r="A143" t="s">
        <v>26</v>
      </c>
      <c r="B143" t="s">
        <v>25</v>
      </c>
      <c r="C143" t="s">
        <v>27</v>
      </c>
      <c r="D143" t="s">
        <v>18</v>
      </c>
      <c r="E143" s="1">
        <v>123.60000000000001</v>
      </c>
      <c r="F143" s="2">
        <v>11999.4</v>
      </c>
      <c r="G143" s="2">
        <v>19999</v>
      </c>
      <c r="H143" s="2">
        <v>123593.82000000002</v>
      </c>
      <c r="I143" s="2">
        <f>Table62[[#This Row],[Units Sold]]*Table62[[#This Row],[Sale Price]]</f>
        <v>2471876.4000000004</v>
      </c>
      <c r="J143" s="2">
        <f>Table62[[#This Row],[Manufacturing Price]]</f>
        <v>11999.4</v>
      </c>
      <c r="K143" s="2">
        <f>Table62[[#This Row],[ Sales]]-(Table62[[#This Row],[Units Sold]]*Table62[[#This Row],[Manufacturing Price]])</f>
        <v>988750.56000000029</v>
      </c>
      <c r="L143" s="3">
        <v>44501</v>
      </c>
      <c r="M143">
        <f>MONTH(Table62[[#This Row],[Date]])</f>
        <v>11</v>
      </c>
      <c r="N143" t="str">
        <f>TEXT(Table62[[#This Row],[Date]],"mmmm")</f>
        <v>November</v>
      </c>
      <c r="O143">
        <f>YEAR(Table62[[#This Row],[Date]])</f>
        <v>2021</v>
      </c>
    </row>
    <row r="144" spans="1:15" x14ac:dyDescent="0.3">
      <c r="A144" t="s">
        <v>26</v>
      </c>
      <c r="B144" t="s">
        <v>23</v>
      </c>
      <c r="C144" t="s">
        <v>27</v>
      </c>
      <c r="D144" t="s">
        <v>18</v>
      </c>
      <c r="E144" s="1">
        <v>94.100000000000009</v>
      </c>
      <c r="F144" s="2">
        <v>11999.4</v>
      </c>
      <c r="G144" s="2">
        <v>19999</v>
      </c>
      <c r="H144" s="2">
        <v>94095.295000000013</v>
      </c>
      <c r="I144" s="2">
        <f>Table62[[#This Row],[Units Sold]]*Table62[[#This Row],[Sale Price]]</f>
        <v>1881905.9000000001</v>
      </c>
      <c r="J144" s="2">
        <f>Table62[[#This Row],[Manufacturing Price]]</f>
        <v>11999.4</v>
      </c>
      <c r="K144" s="2">
        <f>Table62[[#This Row],[ Sales]]-(Table62[[#This Row],[Units Sold]]*Table62[[#This Row],[Manufacturing Price]])</f>
        <v>752762.3600000001</v>
      </c>
      <c r="L144" s="3">
        <v>44501</v>
      </c>
      <c r="M144">
        <f>MONTH(Table62[[#This Row],[Date]])</f>
        <v>11</v>
      </c>
      <c r="N144" t="str">
        <f>TEXT(Table62[[#This Row],[Date]],"mmmm")</f>
        <v>November</v>
      </c>
      <c r="O144">
        <f>YEAR(Table62[[#This Row],[Date]])</f>
        <v>2021</v>
      </c>
    </row>
    <row r="145" spans="1:15" x14ac:dyDescent="0.3">
      <c r="A145" t="s">
        <v>6</v>
      </c>
      <c r="B145" t="s">
        <v>22</v>
      </c>
      <c r="C145" t="s">
        <v>27</v>
      </c>
      <c r="D145" t="s">
        <v>18</v>
      </c>
      <c r="E145" s="1">
        <v>191.60000000000002</v>
      </c>
      <c r="F145" s="2">
        <v>11999.4</v>
      </c>
      <c r="G145" s="2">
        <v>19999</v>
      </c>
      <c r="H145" s="2">
        <v>191590.42000000004</v>
      </c>
      <c r="I145" s="2">
        <f>Table62[[#This Row],[Units Sold]]*Table62[[#This Row],[Sale Price]]</f>
        <v>3831808.4000000004</v>
      </c>
      <c r="J145" s="2">
        <f>Table62[[#This Row],[Manufacturing Price]]</f>
        <v>11999.4</v>
      </c>
      <c r="K145" s="2">
        <f>Table62[[#This Row],[ Sales]]-(Table62[[#This Row],[Units Sold]]*Table62[[#This Row],[Manufacturing Price]])</f>
        <v>1532723.3600000003</v>
      </c>
      <c r="L145" s="3">
        <v>44531</v>
      </c>
      <c r="M145">
        <f>MONTH(Table62[[#This Row],[Date]])</f>
        <v>12</v>
      </c>
      <c r="N145" t="str">
        <f>TEXT(Table62[[#This Row],[Date]],"mmmm")</f>
        <v>December</v>
      </c>
      <c r="O145">
        <f>YEAR(Table62[[#This Row],[Date]])</f>
        <v>2021</v>
      </c>
    </row>
    <row r="146" spans="1:15" x14ac:dyDescent="0.3">
      <c r="A146" t="s">
        <v>8</v>
      </c>
      <c r="B146" t="s">
        <v>34</v>
      </c>
      <c r="C146" t="s">
        <v>28</v>
      </c>
      <c r="D146" t="s">
        <v>18</v>
      </c>
      <c r="E146" s="1">
        <v>424.35</v>
      </c>
      <c r="F146" s="2">
        <v>5579.4</v>
      </c>
      <c r="G146" s="2">
        <v>9299</v>
      </c>
      <c r="H146" s="2">
        <v>197301.53250000003</v>
      </c>
      <c r="I146" s="2">
        <f>Table62[[#This Row],[Units Sold]]*Table62[[#This Row],[Sale Price]]</f>
        <v>3946030.6500000004</v>
      </c>
      <c r="J146" s="2">
        <f>Table62[[#This Row],[Manufacturing Price]]</f>
        <v>5579.4</v>
      </c>
      <c r="K146" s="2">
        <f>Table62[[#This Row],[ Sales]]-(Table62[[#This Row],[Units Sold]]*Table62[[#This Row],[Manufacturing Price]])</f>
        <v>1578412.2600000002</v>
      </c>
      <c r="L146" s="3">
        <v>44287</v>
      </c>
      <c r="M146">
        <f>MONTH(Table62[[#This Row],[Date]])</f>
        <v>4</v>
      </c>
      <c r="N146" t="str">
        <f>TEXT(Table62[[#This Row],[Date]],"mmmm")</f>
        <v>April</v>
      </c>
      <c r="O146">
        <f>YEAR(Table62[[#This Row],[Date]])</f>
        <v>2021</v>
      </c>
    </row>
    <row r="147" spans="1:15" x14ac:dyDescent="0.3">
      <c r="A147" t="s">
        <v>26</v>
      </c>
      <c r="B147" t="s">
        <v>23</v>
      </c>
      <c r="C147" t="s">
        <v>28</v>
      </c>
      <c r="D147" t="s">
        <v>18</v>
      </c>
      <c r="E147" s="1">
        <v>258</v>
      </c>
      <c r="F147" s="2">
        <v>5579.4</v>
      </c>
      <c r="G147" s="2">
        <v>9299</v>
      </c>
      <c r="H147" s="2">
        <v>119957.1</v>
      </c>
      <c r="I147" s="2">
        <f>Table62[[#This Row],[Units Sold]]*Table62[[#This Row],[Sale Price]]</f>
        <v>2399142</v>
      </c>
      <c r="J147" s="2">
        <f>Table62[[#This Row],[Manufacturing Price]]</f>
        <v>5579.4</v>
      </c>
      <c r="K147" s="2">
        <f>Table62[[#This Row],[ Sales]]-(Table62[[#This Row],[Units Sold]]*Table62[[#This Row],[Manufacturing Price]])</f>
        <v>959656.8</v>
      </c>
      <c r="L147" s="3">
        <v>44287</v>
      </c>
      <c r="M147">
        <f>MONTH(Table62[[#This Row],[Date]])</f>
        <v>4</v>
      </c>
      <c r="N147" t="str">
        <f>TEXT(Table62[[#This Row],[Date]],"mmmm")</f>
        <v>April</v>
      </c>
      <c r="O147">
        <f>YEAR(Table62[[#This Row],[Date]])</f>
        <v>2021</v>
      </c>
    </row>
    <row r="148" spans="1:15" x14ac:dyDescent="0.3">
      <c r="A148" t="s">
        <v>6</v>
      </c>
      <c r="B148" t="s">
        <v>47</v>
      </c>
      <c r="C148" t="s">
        <v>28</v>
      </c>
      <c r="D148" t="s">
        <v>18</v>
      </c>
      <c r="E148" s="1">
        <v>68.900000000000006</v>
      </c>
      <c r="F148" s="2">
        <v>5579.4</v>
      </c>
      <c r="G148" s="2">
        <v>9299</v>
      </c>
      <c r="H148" s="2">
        <v>32035.055000000008</v>
      </c>
      <c r="I148" s="2">
        <f>Table62[[#This Row],[Units Sold]]*Table62[[#This Row],[Sale Price]]</f>
        <v>640701.10000000009</v>
      </c>
      <c r="J148" s="2">
        <f>Table62[[#This Row],[Manufacturing Price]]</f>
        <v>5579.4</v>
      </c>
      <c r="K148" s="2">
        <f>Table62[[#This Row],[ Sales]]-(Table62[[#This Row],[Units Sold]]*Table62[[#This Row],[Manufacturing Price]])</f>
        <v>256280.44000000006</v>
      </c>
      <c r="L148" s="3">
        <v>44348</v>
      </c>
      <c r="M148">
        <f>MONTH(Table62[[#This Row],[Date]])</f>
        <v>6</v>
      </c>
      <c r="N148" t="str">
        <f>TEXT(Table62[[#This Row],[Date]],"mmmm")</f>
        <v>June</v>
      </c>
      <c r="O148">
        <f>YEAR(Table62[[#This Row],[Date]])</f>
        <v>2021</v>
      </c>
    </row>
    <row r="149" spans="1:15" x14ac:dyDescent="0.3">
      <c r="A149" t="s">
        <v>9</v>
      </c>
      <c r="B149" t="s">
        <v>37</v>
      </c>
      <c r="C149" t="s">
        <v>28</v>
      </c>
      <c r="D149" t="s">
        <v>18</v>
      </c>
      <c r="E149" s="1">
        <v>194.70000000000002</v>
      </c>
      <c r="F149" s="2">
        <v>5579.4</v>
      </c>
      <c r="G149" s="2">
        <v>9299</v>
      </c>
      <c r="H149" s="2">
        <v>90525.765000000014</v>
      </c>
      <c r="I149" s="2">
        <f>Table62[[#This Row],[Units Sold]]*Table62[[#This Row],[Sale Price]]</f>
        <v>1810515.3</v>
      </c>
      <c r="J149" s="2">
        <f>Table62[[#This Row],[Manufacturing Price]]</f>
        <v>5579.4</v>
      </c>
      <c r="K149" s="2">
        <f>Table62[[#This Row],[ Sales]]-(Table62[[#This Row],[Units Sold]]*Table62[[#This Row],[Manufacturing Price]])</f>
        <v>724206.12000000011</v>
      </c>
      <c r="L149" s="3">
        <v>44440</v>
      </c>
      <c r="M149">
        <f>MONTH(Table62[[#This Row],[Date]])</f>
        <v>9</v>
      </c>
      <c r="N149" t="str">
        <f>TEXT(Table62[[#This Row],[Date]],"mmmm")</f>
        <v>September</v>
      </c>
      <c r="O149">
        <f>YEAR(Table62[[#This Row],[Date]])</f>
        <v>2021</v>
      </c>
    </row>
    <row r="150" spans="1:15" x14ac:dyDescent="0.3">
      <c r="A150" t="s">
        <v>9</v>
      </c>
      <c r="B150" t="s">
        <v>42</v>
      </c>
      <c r="C150" t="s">
        <v>28</v>
      </c>
      <c r="D150" t="s">
        <v>18</v>
      </c>
      <c r="E150" s="1">
        <v>90.800000000000011</v>
      </c>
      <c r="F150" s="2">
        <v>5579.4</v>
      </c>
      <c r="G150" s="2">
        <v>9299</v>
      </c>
      <c r="H150" s="2">
        <v>42217.460000000006</v>
      </c>
      <c r="I150" s="2">
        <f>Table62[[#This Row],[Units Sold]]*Table62[[#This Row],[Sale Price]]</f>
        <v>844349.20000000007</v>
      </c>
      <c r="J150" s="2">
        <f>Table62[[#This Row],[Manufacturing Price]]</f>
        <v>5579.4</v>
      </c>
      <c r="K150" s="2">
        <f>Table62[[#This Row],[ Sales]]-(Table62[[#This Row],[Units Sold]]*Table62[[#This Row],[Manufacturing Price]])</f>
        <v>337739.68000000005</v>
      </c>
      <c r="L150" s="3">
        <v>44166</v>
      </c>
      <c r="M150">
        <f>MONTH(Table62[[#This Row],[Date]])</f>
        <v>12</v>
      </c>
      <c r="N150" t="str">
        <f>TEXT(Table62[[#This Row],[Date]],"mmmm")</f>
        <v>December</v>
      </c>
      <c r="O150">
        <f>YEAR(Table62[[#This Row],[Date]])</f>
        <v>2020</v>
      </c>
    </row>
    <row r="151" spans="1:15" x14ac:dyDescent="0.3">
      <c r="A151" t="s">
        <v>26</v>
      </c>
      <c r="B151" t="s">
        <v>43</v>
      </c>
      <c r="C151" t="s">
        <v>29</v>
      </c>
      <c r="D151" t="s">
        <v>18</v>
      </c>
      <c r="E151" s="1">
        <v>195.8</v>
      </c>
      <c r="F151" s="2">
        <v>8999.4</v>
      </c>
      <c r="G151" s="2">
        <v>14999</v>
      </c>
      <c r="H151" s="2">
        <v>146840.21000000002</v>
      </c>
      <c r="I151" s="2">
        <f>Table62[[#This Row],[Units Sold]]*Table62[[#This Row],[Sale Price]]</f>
        <v>2936804.2</v>
      </c>
      <c r="J151" s="2">
        <f>Table62[[#This Row],[Manufacturing Price]]</f>
        <v>8999.4</v>
      </c>
      <c r="K151" s="2">
        <f>Table62[[#This Row],[ Sales]]-(Table62[[#This Row],[Units Sold]]*Table62[[#This Row],[Manufacturing Price]])</f>
        <v>1174721.6800000002</v>
      </c>
      <c r="L151" s="3">
        <v>44228</v>
      </c>
      <c r="M151">
        <f>MONTH(Table62[[#This Row],[Date]])</f>
        <v>2</v>
      </c>
      <c r="N151" t="str">
        <f>TEXT(Table62[[#This Row],[Date]],"mmmm")</f>
        <v>February</v>
      </c>
      <c r="O151">
        <f>YEAR(Table62[[#This Row],[Date]])</f>
        <v>2021</v>
      </c>
    </row>
    <row r="152" spans="1:15" x14ac:dyDescent="0.3">
      <c r="A152" t="s">
        <v>9</v>
      </c>
      <c r="B152" t="s">
        <v>39</v>
      </c>
      <c r="C152" t="s">
        <v>29</v>
      </c>
      <c r="D152" t="s">
        <v>18</v>
      </c>
      <c r="E152" s="1">
        <v>190.10000000000002</v>
      </c>
      <c r="F152" s="2">
        <v>8999.4</v>
      </c>
      <c r="G152" s="2">
        <v>14999</v>
      </c>
      <c r="H152" s="2">
        <v>142565.49500000002</v>
      </c>
      <c r="I152" s="2">
        <f>Table62[[#This Row],[Units Sold]]*Table62[[#This Row],[Sale Price]]</f>
        <v>2851309.9000000004</v>
      </c>
      <c r="J152" s="2">
        <f>Table62[[#This Row],[Manufacturing Price]]</f>
        <v>8999.4</v>
      </c>
      <c r="K152" s="2">
        <f>Table62[[#This Row],[ Sales]]-(Table62[[#This Row],[Units Sold]]*Table62[[#This Row],[Manufacturing Price]])</f>
        <v>1140523.9600000002</v>
      </c>
      <c r="L152" s="3">
        <v>44348</v>
      </c>
      <c r="M152">
        <f>MONTH(Table62[[#This Row],[Date]])</f>
        <v>6</v>
      </c>
      <c r="N152" t="str">
        <f>TEXT(Table62[[#This Row],[Date]],"mmmm")</f>
        <v>June</v>
      </c>
      <c r="O152">
        <f>YEAR(Table62[[#This Row],[Date]])</f>
        <v>2021</v>
      </c>
    </row>
    <row r="153" spans="1:15" x14ac:dyDescent="0.3">
      <c r="A153" t="s">
        <v>26</v>
      </c>
      <c r="B153" t="s">
        <v>43</v>
      </c>
      <c r="C153" t="s">
        <v>29</v>
      </c>
      <c r="D153" t="s">
        <v>18</v>
      </c>
      <c r="E153" s="1">
        <v>54.400000000000006</v>
      </c>
      <c r="F153" s="2">
        <v>8999.4</v>
      </c>
      <c r="G153" s="2">
        <v>14999</v>
      </c>
      <c r="H153" s="2">
        <v>40797.280000000006</v>
      </c>
      <c r="I153" s="2">
        <f>Table62[[#This Row],[Units Sold]]*Table62[[#This Row],[Sale Price]]</f>
        <v>815945.60000000009</v>
      </c>
      <c r="J153" s="2">
        <f>Table62[[#This Row],[Manufacturing Price]]</f>
        <v>8999.4</v>
      </c>
      <c r="K153" s="2">
        <f>Table62[[#This Row],[ Sales]]-(Table62[[#This Row],[Units Sold]]*Table62[[#This Row],[Manufacturing Price]])</f>
        <v>326378.24000000005</v>
      </c>
      <c r="L153" s="3">
        <v>44440</v>
      </c>
      <c r="M153">
        <f>MONTH(Table62[[#This Row],[Date]])</f>
        <v>9</v>
      </c>
      <c r="N153" t="str">
        <f>TEXT(Table62[[#This Row],[Date]],"mmmm")</f>
        <v>September</v>
      </c>
      <c r="O153">
        <f>YEAR(Table62[[#This Row],[Date]])</f>
        <v>2021</v>
      </c>
    </row>
    <row r="154" spans="1:15" x14ac:dyDescent="0.3">
      <c r="A154" t="s">
        <v>26</v>
      </c>
      <c r="B154" t="s">
        <v>41</v>
      </c>
      <c r="C154" t="s">
        <v>29</v>
      </c>
      <c r="D154" t="s">
        <v>18</v>
      </c>
      <c r="E154" s="1">
        <v>179.70000000000002</v>
      </c>
      <c r="F154" s="2">
        <v>8999.4</v>
      </c>
      <c r="G154" s="2">
        <v>14999</v>
      </c>
      <c r="H154" s="2">
        <v>134766.01500000001</v>
      </c>
      <c r="I154" s="2">
        <f>Table62[[#This Row],[Units Sold]]*Table62[[#This Row],[Sale Price]]</f>
        <v>2695320.3000000003</v>
      </c>
      <c r="J154" s="2">
        <f>Table62[[#This Row],[Manufacturing Price]]</f>
        <v>8999.4</v>
      </c>
      <c r="K154" s="2">
        <f>Table62[[#This Row],[ Sales]]-(Table62[[#This Row],[Units Sold]]*Table62[[#This Row],[Manufacturing Price]])</f>
        <v>1078128.1200000001</v>
      </c>
      <c r="L154" s="3">
        <v>44075</v>
      </c>
      <c r="M154">
        <f>MONTH(Table62[[#This Row],[Date]])</f>
        <v>9</v>
      </c>
      <c r="N154" t="str">
        <f>TEXT(Table62[[#This Row],[Date]],"mmmm")</f>
        <v>September</v>
      </c>
      <c r="O154">
        <f>YEAR(Table62[[#This Row],[Date]])</f>
        <v>2020</v>
      </c>
    </row>
    <row r="155" spans="1:15" x14ac:dyDescent="0.3">
      <c r="A155" t="s">
        <v>8</v>
      </c>
      <c r="B155" t="s">
        <v>42</v>
      </c>
      <c r="C155" t="s">
        <v>29</v>
      </c>
      <c r="D155" t="s">
        <v>18</v>
      </c>
      <c r="E155" s="1">
        <v>128.70000000000002</v>
      </c>
      <c r="F155" s="2">
        <v>8999.4</v>
      </c>
      <c r="G155" s="2">
        <v>14999</v>
      </c>
      <c r="H155" s="2">
        <v>96518.565000000017</v>
      </c>
      <c r="I155" s="2">
        <f>Table62[[#This Row],[Units Sold]]*Table62[[#This Row],[Sale Price]]</f>
        <v>1930371.3000000003</v>
      </c>
      <c r="J155" s="2">
        <f>Table62[[#This Row],[Manufacturing Price]]</f>
        <v>8999.4</v>
      </c>
      <c r="K155" s="2">
        <f>Table62[[#This Row],[ Sales]]-(Table62[[#This Row],[Units Sold]]*Table62[[#This Row],[Manufacturing Price]])</f>
        <v>772148.52000000025</v>
      </c>
      <c r="L155" s="3">
        <v>44531</v>
      </c>
      <c r="M155">
        <f>MONTH(Table62[[#This Row],[Date]])</f>
        <v>12</v>
      </c>
      <c r="N155" t="str">
        <f>TEXT(Table62[[#This Row],[Date]],"mmmm")</f>
        <v>December</v>
      </c>
      <c r="O155">
        <f>YEAR(Table62[[#This Row],[Date]])</f>
        <v>2021</v>
      </c>
    </row>
    <row r="156" spans="1:15" x14ac:dyDescent="0.3">
      <c r="A156" t="s">
        <v>8</v>
      </c>
      <c r="B156" t="s">
        <v>44</v>
      </c>
      <c r="C156" t="s">
        <v>29</v>
      </c>
      <c r="D156" t="s">
        <v>18</v>
      </c>
      <c r="E156" s="1">
        <v>170.60000000000002</v>
      </c>
      <c r="F156" s="2">
        <v>8999.4</v>
      </c>
      <c r="G156" s="2">
        <v>14999</v>
      </c>
      <c r="H156" s="2">
        <v>127941.47000000003</v>
      </c>
      <c r="I156" s="2">
        <f>Table62[[#This Row],[Units Sold]]*Table62[[#This Row],[Sale Price]]</f>
        <v>2558829.4000000004</v>
      </c>
      <c r="J156" s="2">
        <f>Table62[[#This Row],[Manufacturing Price]]</f>
        <v>8999.4</v>
      </c>
      <c r="K156" s="2">
        <f>Table62[[#This Row],[ Sales]]-(Table62[[#This Row],[Units Sold]]*Table62[[#This Row],[Manufacturing Price]])</f>
        <v>1023531.7600000002</v>
      </c>
      <c r="L156" s="3">
        <v>44531</v>
      </c>
      <c r="M156">
        <f>MONTH(Table62[[#This Row],[Date]])</f>
        <v>12</v>
      </c>
      <c r="N156" t="str">
        <f>TEXT(Table62[[#This Row],[Date]],"mmmm")</f>
        <v>December</v>
      </c>
      <c r="O156">
        <f>YEAR(Table62[[#This Row],[Date]])</f>
        <v>2021</v>
      </c>
    </row>
    <row r="157" spans="1:15" x14ac:dyDescent="0.3">
      <c r="A157" t="s">
        <v>6</v>
      </c>
      <c r="B157" t="s">
        <v>25</v>
      </c>
      <c r="C157" t="s">
        <v>30</v>
      </c>
      <c r="D157" t="s">
        <v>18</v>
      </c>
      <c r="E157" s="1">
        <v>243.45000000000002</v>
      </c>
      <c r="F157" s="2">
        <v>11999.4</v>
      </c>
      <c r="G157" s="2">
        <v>19999</v>
      </c>
      <c r="H157" s="2">
        <v>243437.82750000004</v>
      </c>
      <c r="I157" s="2">
        <f>Table62[[#This Row],[Units Sold]]*Table62[[#This Row],[Sale Price]]</f>
        <v>4868756.5500000007</v>
      </c>
      <c r="J157" s="2">
        <f>Table62[[#This Row],[Manufacturing Price]]</f>
        <v>11999.4</v>
      </c>
      <c r="K157" s="2">
        <f>Table62[[#This Row],[ Sales]]-(Table62[[#This Row],[Units Sold]]*Table62[[#This Row],[Manufacturing Price]])</f>
        <v>1947502.6200000006</v>
      </c>
      <c r="L157" s="3">
        <v>44197</v>
      </c>
      <c r="M157">
        <f>MONTH(Table62[[#This Row],[Date]])</f>
        <v>1</v>
      </c>
      <c r="N157" t="str">
        <f>TEXT(Table62[[#This Row],[Date]],"mmmm")</f>
        <v>January</v>
      </c>
      <c r="O157">
        <f>YEAR(Table62[[#This Row],[Date]])</f>
        <v>2021</v>
      </c>
    </row>
    <row r="158" spans="1:15" x14ac:dyDescent="0.3">
      <c r="A158" t="s">
        <v>8</v>
      </c>
      <c r="B158" t="s">
        <v>46</v>
      </c>
      <c r="C158" t="s">
        <v>30</v>
      </c>
      <c r="D158" t="s">
        <v>18</v>
      </c>
      <c r="E158" s="1">
        <v>177.4</v>
      </c>
      <c r="F158" s="2">
        <v>11999.4</v>
      </c>
      <c r="G158" s="2">
        <v>19999</v>
      </c>
      <c r="H158" s="2">
        <v>177391.13</v>
      </c>
      <c r="I158" s="2">
        <f>Table62[[#This Row],[Units Sold]]*Table62[[#This Row],[Sale Price]]</f>
        <v>3547822.6</v>
      </c>
      <c r="J158" s="2">
        <f>Table62[[#This Row],[Manufacturing Price]]</f>
        <v>11999.4</v>
      </c>
      <c r="K158" s="2">
        <f>Table62[[#This Row],[ Sales]]-(Table62[[#This Row],[Units Sold]]*Table62[[#This Row],[Manufacturing Price]])</f>
        <v>1419129.04</v>
      </c>
      <c r="L158" s="3">
        <v>44256</v>
      </c>
      <c r="M158">
        <f>MONTH(Table62[[#This Row],[Date]])</f>
        <v>3</v>
      </c>
      <c r="N158" t="str">
        <f>TEXT(Table62[[#This Row],[Date]],"mmmm")</f>
        <v>March</v>
      </c>
      <c r="O158">
        <f>YEAR(Table62[[#This Row],[Date]])</f>
        <v>2021</v>
      </c>
    </row>
    <row r="159" spans="1:15" x14ac:dyDescent="0.3">
      <c r="A159" t="s">
        <v>9</v>
      </c>
      <c r="B159" t="s">
        <v>47</v>
      </c>
      <c r="C159" t="s">
        <v>30</v>
      </c>
      <c r="D159" t="s">
        <v>18</v>
      </c>
      <c r="E159" s="1">
        <v>190.10000000000002</v>
      </c>
      <c r="F159" s="2">
        <v>11999.4</v>
      </c>
      <c r="G159" s="2">
        <v>19999</v>
      </c>
      <c r="H159" s="2">
        <v>190090.49500000002</v>
      </c>
      <c r="I159" s="2">
        <f>Table62[[#This Row],[Units Sold]]*Table62[[#This Row],[Sale Price]]</f>
        <v>3801809.9000000004</v>
      </c>
      <c r="J159" s="2">
        <f>Table62[[#This Row],[Manufacturing Price]]</f>
        <v>11999.4</v>
      </c>
      <c r="K159" s="2">
        <f>Table62[[#This Row],[ Sales]]-(Table62[[#This Row],[Units Sold]]*Table62[[#This Row],[Manufacturing Price]])</f>
        <v>1520723.96</v>
      </c>
      <c r="L159" s="3">
        <v>44348</v>
      </c>
      <c r="M159">
        <f>MONTH(Table62[[#This Row],[Date]])</f>
        <v>6</v>
      </c>
      <c r="N159" t="str">
        <f>TEXT(Table62[[#This Row],[Date]],"mmmm")</f>
        <v>June</v>
      </c>
      <c r="O159">
        <f>YEAR(Table62[[#This Row],[Date]])</f>
        <v>2021</v>
      </c>
    </row>
    <row r="160" spans="1:15" x14ac:dyDescent="0.3">
      <c r="A160" t="s">
        <v>6</v>
      </c>
      <c r="B160" t="s">
        <v>24</v>
      </c>
      <c r="C160" t="s">
        <v>30</v>
      </c>
      <c r="D160" t="s">
        <v>18</v>
      </c>
      <c r="E160" s="1">
        <v>68.900000000000006</v>
      </c>
      <c r="F160" s="2">
        <v>11999.4</v>
      </c>
      <c r="G160" s="2">
        <v>19999</v>
      </c>
      <c r="H160" s="2">
        <v>68896.555000000008</v>
      </c>
      <c r="I160" s="2">
        <f>Table62[[#This Row],[Units Sold]]*Table62[[#This Row],[Sale Price]]</f>
        <v>1377931.1</v>
      </c>
      <c r="J160" s="2">
        <f>Table62[[#This Row],[Manufacturing Price]]</f>
        <v>11999.4</v>
      </c>
      <c r="K160" s="2">
        <f>Table62[[#This Row],[ Sales]]-(Table62[[#This Row],[Units Sold]]*Table62[[#This Row],[Manufacturing Price]])</f>
        <v>551172.44000000006</v>
      </c>
      <c r="L160" s="3">
        <v>44348</v>
      </c>
      <c r="M160">
        <f>MONTH(Table62[[#This Row],[Date]])</f>
        <v>6</v>
      </c>
      <c r="N160" t="str">
        <f>TEXT(Table62[[#This Row],[Date]],"mmmm")</f>
        <v>June</v>
      </c>
      <c r="O160">
        <f>YEAR(Table62[[#This Row],[Date]])</f>
        <v>2021</v>
      </c>
    </row>
    <row r="161" spans="1:15" x14ac:dyDescent="0.3">
      <c r="A161" t="s">
        <v>8</v>
      </c>
      <c r="B161" t="s">
        <v>25</v>
      </c>
      <c r="C161" t="s">
        <v>30</v>
      </c>
      <c r="D161" t="s">
        <v>18</v>
      </c>
      <c r="E161" s="1">
        <v>157</v>
      </c>
      <c r="F161" s="2">
        <v>11999.4</v>
      </c>
      <c r="G161" s="2">
        <v>19999</v>
      </c>
      <c r="H161" s="2">
        <v>156992.15</v>
      </c>
      <c r="I161" s="2">
        <f>Table62[[#This Row],[Units Sold]]*Table62[[#This Row],[Sale Price]]</f>
        <v>3139843</v>
      </c>
      <c r="J161" s="2">
        <f>Table62[[#This Row],[Manufacturing Price]]</f>
        <v>11999.4</v>
      </c>
      <c r="K161" s="2">
        <f>Table62[[#This Row],[ Sales]]-(Table62[[#This Row],[Units Sold]]*Table62[[#This Row],[Manufacturing Price]])</f>
        <v>1255937.2</v>
      </c>
      <c r="L161" s="3">
        <v>44348</v>
      </c>
      <c r="M161">
        <f>MONTH(Table62[[#This Row],[Date]])</f>
        <v>6</v>
      </c>
      <c r="N161" t="str">
        <f>TEXT(Table62[[#This Row],[Date]],"mmmm")</f>
        <v>June</v>
      </c>
      <c r="O161">
        <f>YEAR(Table62[[#This Row],[Date]])</f>
        <v>2021</v>
      </c>
    </row>
    <row r="162" spans="1:15" x14ac:dyDescent="0.3">
      <c r="A162" t="s">
        <v>9</v>
      </c>
      <c r="B162" t="s">
        <v>23</v>
      </c>
      <c r="C162" t="s">
        <v>30</v>
      </c>
      <c r="D162" t="s">
        <v>18</v>
      </c>
      <c r="E162" s="1">
        <v>136.95000000000002</v>
      </c>
      <c r="F162" s="2">
        <v>11999.4</v>
      </c>
      <c r="G162" s="2">
        <v>19999</v>
      </c>
      <c r="H162" s="2">
        <v>136943.15250000003</v>
      </c>
      <c r="I162" s="2">
        <f>Table62[[#This Row],[Units Sold]]*Table62[[#This Row],[Sale Price]]</f>
        <v>2738863.0500000003</v>
      </c>
      <c r="J162" s="2">
        <f>Table62[[#This Row],[Manufacturing Price]]</f>
        <v>11999.4</v>
      </c>
      <c r="K162" s="2">
        <f>Table62[[#This Row],[ Sales]]-(Table62[[#This Row],[Units Sold]]*Table62[[#This Row],[Manufacturing Price]])</f>
        <v>1095545.2200000002</v>
      </c>
      <c r="L162" s="3">
        <v>44378</v>
      </c>
      <c r="M162">
        <f>MONTH(Table62[[#This Row],[Date]])</f>
        <v>7</v>
      </c>
      <c r="N162" t="str">
        <f>TEXT(Table62[[#This Row],[Date]],"mmmm")</f>
        <v>July</v>
      </c>
      <c r="O162">
        <f>YEAR(Table62[[#This Row],[Date]])</f>
        <v>2021</v>
      </c>
    </row>
    <row r="163" spans="1:15" x14ac:dyDescent="0.3">
      <c r="A163" t="s">
        <v>8</v>
      </c>
      <c r="B163" t="s">
        <v>22</v>
      </c>
      <c r="C163" t="s">
        <v>30</v>
      </c>
      <c r="D163" t="s">
        <v>18</v>
      </c>
      <c r="E163" s="1">
        <v>200.9</v>
      </c>
      <c r="F163" s="2">
        <v>11999.4</v>
      </c>
      <c r="G163" s="2">
        <v>19999</v>
      </c>
      <c r="H163" s="2">
        <v>200889.95500000002</v>
      </c>
      <c r="I163" s="2">
        <f>Table62[[#This Row],[Units Sold]]*Table62[[#This Row],[Sale Price]]</f>
        <v>4017799.1</v>
      </c>
      <c r="J163" s="2">
        <f>Table62[[#This Row],[Manufacturing Price]]</f>
        <v>11999.4</v>
      </c>
      <c r="K163" s="2">
        <f>Table62[[#This Row],[ Sales]]-(Table62[[#This Row],[Units Sold]]*Table62[[#This Row],[Manufacturing Price]])</f>
        <v>1607119.6400000001</v>
      </c>
      <c r="L163" s="3">
        <v>44470</v>
      </c>
      <c r="M163">
        <f>MONTH(Table62[[#This Row],[Date]])</f>
        <v>10</v>
      </c>
      <c r="N163" t="str">
        <f>TEXT(Table62[[#This Row],[Date]],"mmmm")</f>
        <v>October</v>
      </c>
      <c r="O163">
        <f>YEAR(Table62[[#This Row],[Date]])</f>
        <v>2021</v>
      </c>
    </row>
    <row r="164" spans="1:15" x14ac:dyDescent="0.3">
      <c r="A164" t="s">
        <v>7</v>
      </c>
      <c r="B164" t="s">
        <v>34</v>
      </c>
      <c r="C164" t="s">
        <v>30</v>
      </c>
      <c r="D164" t="s">
        <v>18</v>
      </c>
      <c r="E164" s="1">
        <v>194.5</v>
      </c>
      <c r="F164" s="2">
        <v>11999.4</v>
      </c>
      <c r="G164" s="2">
        <v>19999</v>
      </c>
      <c r="H164" s="2">
        <v>194490.27500000002</v>
      </c>
      <c r="I164" s="2">
        <f>Table62[[#This Row],[Units Sold]]*Table62[[#This Row],[Sale Price]]</f>
        <v>3889805.5</v>
      </c>
      <c r="J164" s="2">
        <f>Table62[[#This Row],[Manufacturing Price]]</f>
        <v>11999.4</v>
      </c>
      <c r="K164" s="2">
        <f>Table62[[#This Row],[ Sales]]-(Table62[[#This Row],[Units Sold]]*Table62[[#This Row],[Manufacturing Price]])</f>
        <v>1555922.2000000002</v>
      </c>
      <c r="L164" s="3">
        <v>44105</v>
      </c>
      <c r="M164">
        <f>MONTH(Table62[[#This Row],[Date]])</f>
        <v>10</v>
      </c>
      <c r="N164" t="str">
        <f>TEXT(Table62[[#This Row],[Date]],"mmmm")</f>
        <v>October</v>
      </c>
      <c r="O164">
        <f>YEAR(Table62[[#This Row],[Date]])</f>
        <v>2020</v>
      </c>
    </row>
    <row r="165" spans="1:15" x14ac:dyDescent="0.3">
      <c r="A165" t="s">
        <v>8</v>
      </c>
      <c r="B165" t="s">
        <v>23</v>
      </c>
      <c r="C165" t="s">
        <v>30</v>
      </c>
      <c r="D165" t="s">
        <v>18</v>
      </c>
      <c r="E165" s="1">
        <v>128.70000000000002</v>
      </c>
      <c r="F165" s="2">
        <v>11999.4</v>
      </c>
      <c r="G165" s="2">
        <v>19999</v>
      </c>
      <c r="H165" s="2">
        <v>128693.56500000002</v>
      </c>
      <c r="I165" s="2">
        <f>Table62[[#This Row],[Units Sold]]*Table62[[#This Row],[Sale Price]]</f>
        <v>2573871.3000000003</v>
      </c>
      <c r="J165" s="2">
        <f>Table62[[#This Row],[Manufacturing Price]]</f>
        <v>11999.4</v>
      </c>
      <c r="K165" s="2">
        <f>Table62[[#This Row],[ Sales]]-(Table62[[#This Row],[Units Sold]]*Table62[[#This Row],[Manufacturing Price]])</f>
        <v>1029548.52</v>
      </c>
      <c r="L165" s="3">
        <v>44531</v>
      </c>
      <c r="M165">
        <f>MONTH(Table62[[#This Row],[Date]])</f>
        <v>12</v>
      </c>
      <c r="N165" t="str">
        <f>TEXT(Table62[[#This Row],[Date]],"mmmm")</f>
        <v>December</v>
      </c>
      <c r="O165">
        <f>YEAR(Table62[[#This Row],[Date]])</f>
        <v>2021</v>
      </c>
    </row>
    <row r="166" spans="1:15" x14ac:dyDescent="0.3">
      <c r="A166" t="s">
        <v>8</v>
      </c>
      <c r="B166" t="s">
        <v>47</v>
      </c>
      <c r="C166" t="s">
        <v>30</v>
      </c>
      <c r="D166" t="s">
        <v>18</v>
      </c>
      <c r="E166" s="1">
        <v>170.60000000000002</v>
      </c>
      <c r="F166" s="2">
        <v>11999.4</v>
      </c>
      <c r="G166" s="2">
        <v>19999</v>
      </c>
      <c r="H166" s="2">
        <v>170591.47000000003</v>
      </c>
      <c r="I166" s="2">
        <f>Table62[[#This Row],[Units Sold]]*Table62[[#This Row],[Sale Price]]</f>
        <v>3411829.4000000004</v>
      </c>
      <c r="J166" s="2">
        <f>Table62[[#This Row],[Manufacturing Price]]</f>
        <v>11999.4</v>
      </c>
      <c r="K166" s="2">
        <f>Table62[[#This Row],[ Sales]]-(Table62[[#This Row],[Units Sold]]*Table62[[#This Row],[Manufacturing Price]])</f>
        <v>1364731.7600000002</v>
      </c>
      <c r="L166" s="3">
        <v>44531</v>
      </c>
      <c r="M166">
        <f>MONTH(Table62[[#This Row],[Date]])</f>
        <v>12</v>
      </c>
      <c r="N166" t="str">
        <f>TEXT(Table62[[#This Row],[Date]],"mmmm")</f>
        <v>December</v>
      </c>
      <c r="O166">
        <f>YEAR(Table62[[#This Row],[Date]])</f>
        <v>2021</v>
      </c>
    </row>
    <row r="167" spans="1:15" x14ac:dyDescent="0.3">
      <c r="A167" t="s">
        <v>8</v>
      </c>
      <c r="B167" t="s">
        <v>37</v>
      </c>
      <c r="C167" t="s">
        <v>31</v>
      </c>
      <c r="D167" t="s">
        <v>18</v>
      </c>
      <c r="E167" s="1">
        <v>200.9</v>
      </c>
      <c r="F167" s="2">
        <v>19794</v>
      </c>
      <c r="G167" s="2">
        <v>32990</v>
      </c>
      <c r="H167" s="2">
        <v>331384.55000000005</v>
      </c>
      <c r="I167" s="2">
        <f>Table62[[#This Row],[Units Sold]]*Table62[[#This Row],[Sale Price]]</f>
        <v>6627691</v>
      </c>
      <c r="J167" s="2">
        <f>Table62[[#This Row],[Manufacturing Price]]</f>
        <v>19794</v>
      </c>
      <c r="K167" s="2">
        <f>Table62[[#This Row],[ Sales]]-(Table62[[#This Row],[Units Sold]]*Table62[[#This Row],[Manufacturing Price]])</f>
        <v>2651076.4</v>
      </c>
      <c r="L167" s="3">
        <v>44470</v>
      </c>
      <c r="M167">
        <f>MONTH(Table62[[#This Row],[Date]])</f>
        <v>10</v>
      </c>
      <c r="N167" t="str">
        <f>TEXT(Table62[[#This Row],[Date]],"mmmm")</f>
        <v>October</v>
      </c>
      <c r="O167">
        <f>YEAR(Table62[[#This Row],[Date]])</f>
        <v>2021</v>
      </c>
    </row>
    <row r="168" spans="1:15" x14ac:dyDescent="0.3">
      <c r="A168" t="s">
        <v>6</v>
      </c>
      <c r="B168" t="s">
        <v>42</v>
      </c>
      <c r="C168" t="s">
        <v>32</v>
      </c>
      <c r="D168" t="s">
        <v>18</v>
      </c>
      <c r="E168" s="1">
        <v>284.40000000000003</v>
      </c>
      <c r="F168" s="2">
        <v>13938</v>
      </c>
      <c r="G168" s="2">
        <v>23230</v>
      </c>
      <c r="H168" s="2">
        <v>330330.60000000009</v>
      </c>
      <c r="I168" s="2">
        <f>Table62[[#This Row],[Units Sold]]*Table62[[#This Row],[Sale Price]]</f>
        <v>6606612.0000000009</v>
      </c>
      <c r="J168" s="2">
        <f>Table62[[#This Row],[Manufacturing Price]]</f>
        <v>13938</v>
      </c>
      <c r="K168" s="2">
        <f>Table62[[#This Row],[ Sales]]-(Table62[[#This Row],[Units Sold]]*Table62[[#This Row],[Manufacturing Price]])</f>
        <v>2642644.8000000003</v>
      </c>
      <c r="L168" s="3">
        <v>44228</v>
      </c>
      <c r="M168">
        <f>MONTH(Table62[[#This Row],[Date]])</f>
        <v>2</v>
      </c>
      <c r="N168" t="str">
        <f>TEXT(Table62[[#This Row],[Date]],"mmmm")</f>
        <v>February</v>
      </c>
      <c r="O168">
        <f>YEAR(Table62[[#This Row],[Date]])</f>
        <v>2021</v>
      </c>
    </row>
    <row r="169" spans="1:15" x14ac:dyDescent="0.3">
      <c r="A169" t="s">
        <v>9</v>
      </c>
      <c r="B169" t="s">
        <v>43</v>
      </c>
      <c r="C169" t="s">
        <v>32</v>
      </c>
      <c r="D169" t="s">
        <v>18</v>
      </c>
      <c r="E169" s="1">
        <v>191.60000000000002</v>
      </c>
      <c r="F169" s="2">
        <v>13938</v>
      </c>
      <c r="G169" s="2">
        <v>23230</v>
      </c>
      <c r="H169" s="2">
        <v>222543.40000000005</v>
      </c>
      <c r="I169" s="2">
        <f>Table62[[#This Row],[Units Sold]]*Table62[[#This Row],[Sale Price]]</f>
        <v>4450868.0000000009</v>
      </c>
      <c r="J169" s="2">
        <f>Table62[[#This Row],[Manufacturing Price]]</f>
        <v>13938</v>
      </c>
      <c r="K169" s="2">
        <f>Table62[[#This Row],[ Sales]]-(Table62[[#This Row],[Units Sold]]*Table62[[#This Row],[Manufacturing Price]])</f>
        <v>1780347.2000000007</v>
      </c>
      <c r="L169" s="3">
        <v>44287</v>
      </c>
      <c r="M169">
        <f>MONTH(Table62[[#This Row],[Date]])</f>
        <v>4</v>
      </c>
      <c r="N169" t="str">
        <f>TEXT(Table62[[#This Row],[Date]],"mmmm")</f>
        <v>April</v>
      </c>
      <c r="O169">
        <f>YEAR(Table62[[#This Row],[Date]])</f>
        <v>2021</v>
      </c>
    </row>
    <row r="170" spans="1:15" x14ac:dyDescent="0.3">
      <c r="A170" t="s">
        <v>8</v>
      </c>
      <c r="B170" t="s">
        <v>39</v>
      </c>
      <c r="C170" t="s">
        <v>32</v>
      </c>
      <c r="D170" t="s">
        <v>18</v>
      </c>
      <c r="E170" s="1">
        <v>157</v>
      </c>
      <c r="F170" s="2">
        <v>13938</v>
      </c>
      <c r="G170" s="2">
        <v>23230</v>
      </c>
      <c r="H170" s="2">
        <v>182355.5</v>
      </c>
      <c r="I170" s="2">
        <f>Table62[[#This Row],[Units Sold]]*Table62[[#This Row],[Sale Price]]</f>
        <v>3647110</v>
      </c>
      <c r="J170" s="2">
        <f>Table62[[#This Row],[Manufacturing Price]]</f>
        <v>13938</v>
      </c>
      <c r="K170" s="2">
        <f>Table62[[#This Row],[ Sales]]-(Table62[[#This Row],[Units Sold]]*Table62[[#This Row],[Manufacturing Price]])</f>
        <v>1458844</v>
      </c>
      <c r="L170" s="3">
        <v>44348</v>
      </c>
      <c r="M170">
        <f>MONTH(Table62[[#This Row],[Date]])</f>
        <v>6</v>
      </c>
      <c r="N170" t="str">
        <f>TEXT(Table62[[#This Row],[Date]],"mmmm")</f>
        <v>June</v>
      </c>
      <c r="O170">
        <f>YEAR(Table62[[#This Row],[Date]])</f>
        <v>2021</v>
      </c>
    </row>
    <row r="171" spans="1:15" x14ac:dyDescent="0.3">
      <c r="A171" t="s">
        <v>6</v>
      </c>
      <c r="B171" t="s">
        <v>43</v>
      </c>
      <c r="C171" t="s">
        <v>32</v>
      </c>
      <c r="D171" t="s">
        <v>18</v>
      </c>
      <c r="E171" s="1">
        <v>187.4</v>
      </c>
      <c r="F171" s="2">
        <v>13938</v>
      </c>
      <c r="G171" s="2">
        <v>23230</v>
      </c>
      <c r="H171" s="2">
        <v>217665.1</v>
      </c>
      <c r="I171" s="2">
        <f>Table62[[#This Row],[Units Sold]]*Table62[[#This Row],[Sale Price]]</f>
        <v>4353302</v>
      </c>
      <c r="J171" s="2">
        <f>Table62[[#This Row],[Manufacturing Price]]</f>
        <v>13938</v>
      </c>
      <c r="K171" s="2">
        <f>Table62[[#This Row],[ Sales]]-(Table62[[#This Row],[Units Sold]]*Table62[[#This Row],[Manufacturing Price]])</f>
        <v>1741320.7999999998</v>
      </c>
      <c r="L171" s="3">
        <v>44409</v>
      </c>
      <c r="M171">
        <f>MONTH(Table62[[#This Row],[Date]])</f>
        <v>8</v>
      </c>
      <c r="N171" t="str">
        <f>TEXT(Table62[[#This Row],[Date]],"mmmm")</f>
        <v>August</v>
      </c>
      <c r="O171">
        <f>YEAR(Table62[[#This Row],[Date]])</f>
        <v>2021</v>
      </c>
    </row>
    <row r="172" spans="1:15" x14ac:dyDescent="0.3">
      <c r="A172" t="s">
        <v>26</v>
      </c>
      <c r="B172" t="s">
        <v>41</v>
      </c>
      <c r="C172" t="s">
        <v>32</v>
      </c>
      <c r="D172" t="s">
        <v>18</v>
      </c>
      <c r="E172" s="1">
        <v>164.20000000000002</v>
      </c>
      <c r="F172" s="2">
        <v>13938</v>
      </c>
      <c r="G172" s="2">
        <v>23230</v>
      </c>
      <c r="H172" s="2">
        <v>190718.30000000005</v>
      </c>
      <c r="I172" s="2">
        <f>Table62[[#This Row],[Units Sold]]*Table62[[#This Row],[Sale Price]]</f>
        <v>3814366.0000000005</v>
      </c>
      <c r="J172" s="2">
        <f>Table62[[#This Row],[Manufacturing Price]]</f>
        <v>13938</v>
      </c>
      <c r="K172" s="2">
        <f>Table62[[#This Row],[ Sales]]-(Table62[[#This Row],[Units Sold]]*Table62[[#This Row],[Manufacturing Price]])</f>
        <v>1525746.4000000004</v>
      </c>
      <c r="L172" s="3">
        <v>44409</v>
      </c>
      <c r="M172">
        <f>MONTH(Table62[[#This Row],[Date]])</f>
        <v>8</v>
      </c>
      <c r="N172" t="str">
        <f>TEXT(Table62[[#This Row],[Date]],"mmmm")</f>
        <v>August</v>
      </c>
      <c r="O172">
        <f>YEAR(Table62[[#This Row],[Date]])</f>
        <v>2021</v>
      </c>
    </row>
    <row r="173" spans="1:15" x14ac:dyDescent="0.3">
      <c r="A173" t="s">
        <v>7</v>
      </c>
      <c r="B173" t="s">
        <v>42</v>
      </c>
      <c r="C173" t="s">
        <v>32</v>
      </c>
      <c r="D173" t="s">
        <v>18</v>
      </c>
      <c r="E173" s="1">
        <v>194.5</v>
      </c>
      <c r="F173" s="2">
        <v>13938</v>
      </c>
      <c r="G173" s="2">
        <v>23230</v>
      </c>
      <c r="H173" s="2">
        <v>225911.75</v>
      </c>
      <c r="I173" s="2">
        <f>Table62[[#This Row],[Units Sold]]*Table62[[#This Row],[Sale Price]]</f>
        <v>4518235</v>
      </c>
      <c r="J173" s="2">
        <f>Table62[[#This Row],[Manufacturing Price]]</f>
        <v>13938</v>
      </c>
      <c r="K173" s="2">
        <f>Table62[[#This Row],[ Sales]]-(Table62[[#This Row],[Units Sold]]*Table62[[#This Row],[Manufacturing Price]])</f>
        <v>1807294</v>
      </c>
      <c r="L173" s="3">
        <v>44105</v>
      </c>
      <c r="M173">
        <f>MONTH(Table62[[#This Row],[Date]])</f>
        <v>10</v>
      </c>
      <c r="N173" t="str">
        <f>TEXT(Table62[[#This Row],[Date]],"mmmm")</f>
        <v>October</v>
      </c>
      <c r="O173">
        <f>YEAR(Table62[[#This Row],[Date]])</f>
        <v>2020</v>
      </c>
    </row>
    <row r="174" spans="1:15" x14ac:dyDescent="0.3">
      <c r="A174" t="s">
        <v>26</v>
      </c>
      <c r="B174" t="s">
        <v>44</v>
      </c>
      <c r="C174" t="s">
        <v>28</v>
      </c>
      <c r="D174" t="s">
        <v>18</v>
      </c>
      <c r="E174" s="1">
        <v>83.100000000000009</v>
      </c>
      <c r="F174" s="2">
        <v>5579.4</v>
      </c>
      <c r="G174" s="2">
        <v>9299</v>
      </c>
      <c r="H174" s="2">
        <v>38637.345000000001</v>
      </c>
      <c r="I174" s="2">
        <f>Table62[[#This Row],[Units Sold]]*Table62[[#This Row],[Sale Price]]</f>
        <v>772746.9</v>
      </c>
      <c r="J174" s="2">
        <f>Table62[[#This Row],[Manufacturing Price]]</f>
        <v>5579.4</v>
      </c>
      <c r="K174" s="2">
        <f>Table62[[#This Row],[ Sales]]-(Table62[[#This Row],[Units Sold]]*Table62[[#This Row],[Manufacturing Price]])</f>
        <v>309098.76</v>
      </c>
      <c r="L174" s="3">
        <v>44317</v>
      </c>
      <c r="M174">
        <f>MONTH(Table62[[#This Row],[Date]])</f>
        <v>5</v>
      </c>
      <c r="N174" t="str">
        <f>TEXT(Table62[[#This Row],[Date]],"mmmm")</f>
        <v>May</v>
      </c>
      <c r="O174">
        <f>YEAR(Table62[[#This Row],[Date]])</f>
        <v>2021</v>
      </c>
    </row>
    <row r="175" spans="1:15" x14ac:dyDescent="0.3">
      <c r="A175" t="s">
        <v>26</v>
      </c>
      <c r="B175" t="s">
        <v>25</v>
      </c>
      <c r="C175" t="s">
        <v>30</v>
      </c>
      <c r="D175" t="s">
        <v>18</v>
      </c>
      <c r="E175" s="1">
        <v>176</v>
      </c>
      <c r="F175" s="2">
        <v>11999.4</v>
      </c>
      <c r="G175" s="2">
        <v>19999</v>
      </c>
      <c r="H175" s="2">
        <v>175991.2</v>
      </c>
      <c r="I175" s="2">
        <f>Table62[[#This Row],[Units Sold]]*Table62[[#This Row],[Sale Price]]</f>
        <v>3519824</v>
      </c>
      <c r="J175" s="2">
        <f>Table62[[#This Row],[Manufacturing Price]]</f>
        <v>11999.4</v>
      </c>
      <c r="K175" s="2">
        <f>Table62[[#This Row],[ Sales]]-(Table62[[#This Row],[Units Sold]]*Table62[[#This Row],[Manufacturing Price]])</f>
        <v>1407929.6</v>
      </c>
      <c r="L175" s="3">
        <v>44075</v>
      </c>
      <c r="M175">
        <f>MONTH(Table62[[#This Row],[Date]])</f>
        <v>9</v>
      </c>
      <c r="N175" t="str">
        <f>TEXT(Table62[[#This Row],[Date]],"mmmm")</f>
        <v>September</v>
      </c>
      <c r="O175">
        <f>YEAR(Table62[[#This Row],[Date]])</f>
        <v>2020</v>
      </c>
    </row>
    <row r="176" spans="1:15" x14ac:dyDescent="0.3">
      <c r="A176" t="s">
        <v>26</v>
      </c>
      <c r="B176" t="s">
        <v>46</v>
      </c>
      <c r="C176" t="s">
        <v>31</v>
      </c>
      <c r="D176" t="s">
        <v>18</v>
      </c>
      <c r="E176" s="1">
        <v>385.05</v>
      </c>
      <c r="F176" s="2">
        <v>19794</v>
      </c>
      <c r="G176" s="2">
        <v>32990</v>
      </c>
      <c r="H176" s="2">
        <v>635139.97500000009</v>
      </c>
      <c r="I176" s="2">
        <f>Table62[[#This Row],[Units Sold]]*Table62[[#This Row],[Sale Price]]</f>
        <v>12702799.5</v>
      </c>
      <c r="J176" s="2">
        <f>Table62[[#This Row],[Manufacturing Price]]</f>
        <v>19794</v>
      </c>
      <c r="K176" s="2">
        <f>Table62[[#This Row],[ Sales]]-(Table62[[#This Row],[Units Sold]]*Table62[[#This Row],[Manufacturing Price]])</f>
        <v>5081119.8</v>
      </c>
      <c r="L176" s="3">
        <v>44287</v>
      </c>
      <c r="M176">
        <f>MONTH(Table62[[#This Row],[Date]])</f>
        <v>4</v>
      </c>
      <c r="N176" t="str">
        <f>TEXT(Table62[[#This Row],[Date]],"mmmm")</f>
        <v>April</v>
      </c>
      <c r="O176">
        <f>YEAR(Table62[[#This Row],[Date]])</f>
        <v>2021</v>
      </c>
    </row>
    <row r="177" spans="1:15" x14ac:dyDescent="0.3">
      <c r="A177" t="s">
        <v>9</v>
      </c>
      <c r="B177" t="s">
        <v>47</v>
      </c>
      <c r="C177" t="s">
        <v>32</v>
      </c>
      <c r="D177" t="s">
        <v>18</v>
      </c>
      <c r="E177" s="1">
        <v>247.9</v>
      </c>
      <c r="F177" s="2">
        <v>13938</v>
      </c>
      <c r="G177" s="2">
        <v>23230</v>
      </c>
      <c r="H177" s="2">
        <v>287935.85000000003</v>
      </c>
      <c r="I177" s="2">
        <f>Table62[[#This Row],[Units Sold]]*Table62[[#This Row],[Sale Price]]</f>
        <v>5758717</v>
      </c>
      <c r="J177" s="2">
        <f>Table62[[#This Row],[Manufacturing Price]]</f>
        <v>13938</v>
      </c>
      <c r="K177" s="2">
        <f>Table62[[#This Row],[ Sales]]-(Table62[[#This Row],[Units Sold]]*Table62[[#This Row],[Manufacturing Price]])</f>
        <v>2303486.7999999998</v>
      </c>
      <c r="L177" s="3">
        <v>44197</v>
      </c>
      <c r="M177">
        <f>MONTH(Table62[[#This Row],[Date]])</f>
        <v>1</v>
      </c>
      <c r="N177" t="str">
        <f>TEXT(Table62[[#This Row],[Date]],"mmmm")</f>
        <v>January</v>
      </c>
      <c r="O177">
        <f>YEAR(Table62[[#This Row],[Date]])</f>
        <v>2021</v>
      </c>
    </row>
    <row r="178" spans="1:15" x14ac:dyDescent="0.3">
      <c r="A178" t="s">
        <v>7</v>
      </c>
      <c r="B178" t="s">
        <v>24</v>
      </c>
      <c r="C178" t="s">
        <v>29</v>
      </c>
      <c r="D178" t="s">
        <v>18</v>
      </c>
      <c r="E178" s="1">
        <v>203.10000000000002</v>
      </c>
      <c r="F178" s="2">
        <v>8999.4</v>
      </c>
      <c r="G178" s="2">
        <v>14999</v>
      </c>
      <c r="H178" s="2">
        <v>152314.84500000003</v>
      </c>
      <c r="I178" s="2">
        <f>Table62[[#This Row],[Units Sold]]*Table62[[#This Row],[Sale Price]]</f>
        <v>3046296.9000000004</v>
      </c>
      <c r="J178" s="2">
        <f>Table62[[#This Row],[Manufacturing Price]]</f>
        <v>8999.4</v>
      </c>
      <c r="K178" s="2">
        <f>Table62[[#This Row],[ Sales]]-(Table62[[#This Row],[Units Sold]]*Table62[[#This Row],[Manufacturing Price]])</f>
        <v>1218518.7600000002</v>
      </c>
      <c r="L178" s="3">
        <v>44470</v>
      </c>
      <c r="M178">
        <f>MONTH(Table62[[#This Row],[Date]])</f>
        <v>10</v>
      </c>
      <c r="N178" t="str">
        <f>TEXT(Table62[[#This Row],[Date]],"mmmm")</f>
        <v>October</v>
      </c>
      <c r="O178">
        <f>YEAR(Table62[[#This Row],[Date]])</f>
        <v>2021</v>
      </c>
    </row>
    <row r="179" spans="1:15" x14ac:dyDescent="0.3">
      <c r="A179" t="s">
        <v>7</v>
      </c>
      <c r="B179" t="s">
        <v>25</v>
      </c>
      <c r="C179" t="s">
        <v>30</v>
      </c>
      <c r="D179" t="s">
        <v>18</v>
      </c>
      <c r="E179" s="1">
        <v>203.10000000000002</v>
      </c>
      <c r="F179" s="2">
        <v>11999.4</v>
      </c>
      <c r="G179" s="2">
        <v>19999</v>
      </c>
      <c r="H179" s="2">
        <v>203089.84500000003</v>
      </c>
      <c r="I179" s="2">
        <f>Table62[[#This Row],[Units Sold]]*Table62[[#This Row],[Sale Price]]</f>
        <v>4061796.9000000004</v>
      </c>
      <c r="J179" s="2">
        <f>Table62[[#This Row],[Manufacturing Price]]</f>
        <v>11999.4</v>
      </c>
      <c r="K179" s="2">
        <f>Table62[[#This Row],[ Sales]]-(Table62[[#This Row],[Units Sold]]*Table62[[#This Row],[Manufacturing Price]])</f>
        <v>1624718.7600000002</v>
      </c>
      <c r="L179" s="3">
        <v>44470</v>
      </c>
      <c r="M179">
        <f>MONTH(Table62[[#This Row],[Date]])</f>
        <v>10</v>
      </c>
      <c r="N179" t="str">
        <f>TEXT(Table62[[#This Row],[Date]],"mmmm")</f>
        <v>October</v>
      </c>
      <c r="O179">
        <f>YEAR(Table62[[#This Row],[Date]])</f>
        <v>2021</v>
      </c>
    </row>
    <row r="180" spans="1:15" x14ac:dyDescent="0.3">
      <c r="A180" t="s">
        <v>7</v>
      </c>
      <c r="B180" t="s">
        <v>23</v>
      </c>
      <c r="C180" t="s">
        <v>30</v>
      </c>
      <c r="D180" t="s">
        <v>18</v>
      </c>
      <c r="E180" s="1">
        <v>226.10000000000002</v>
      </c>
      <c r="F180" s="2">
        <v>11999.4</v>
      </c>
      <c r="G180" s="2">
        <v>19999</v>
      </c>
      <c r="H180" s="2">
        <v>226088.69500000004</v>
      </c>
      <c r="I180" s="2">
        <f>Table62[[#This Row],[Units Sold]]*Table62[[#This Row],[Sale Price]]</f>
        <v>4521773.9000000004</v>
      </c>
      <c r="J180" s="2">
        <f>Table62[[#This Row],[Manufacturing Price]]</f>
        <v>11999.4</v>
      </c>
      <c r="K180" s="2">
        <f>Table62[[#This Row],[ Sales]]-(Table62[[#This Row],[Units Sold]]*Table62[[#This Row],[Manufacturing Price]])</f>
        <v>1808709.56</v>
      </c>
      <c r="L180" s="3">
        <v>44166</v>
      </c>
      <c r="M180">
        <f>MONTH(Table62[[#This Row],[Date]])</f>
        <v>12</v>
      </c>
      <c r="N180" t="str">
        <f>TEXT(Table62[[#This Row],[Date]],"mmmm")</f>
        <v>December</v>
      </c>
      <c r="O180">
        <f>YEAR(Table62[[#This Row],[Date]])</f>
        <v>2020</v>
      </c>
    </row>
    <row r="181" spans="1:15" x14ac:dyDescent="0.3">
      <c r="A181" t="s">
        <v>26</v>
      </c>
      <c r="B181" t="s">
        <v>22</v>
      </c>
      <c r="C181" t="s">
        <v>31</v>
      </c>
      <c r="D181" t="s">
        <v>18</v>
      </c>
      <c r="E181" s="1">
        <v>73.600000000000009</v>
      </c>
      <c r="F181" s="2">
        <v>19794</v>
      </c>
      <c r="G181" s="2">
        <v>32990</v>
      </c>
      <c r="H181" s="2">
        <v>121403.20000000003</v>
      </c>
      <c r="I181" s="2">
        <f>Table62[[#This Row],[Units Sold]]*Table62[[#This Row],[Sale Price]]</f>
        <v>2428064.0000000005</v>
      </c>
      <c r="J181" s="2">
        <f>Table62[[#This Row],[Manufacturing Price]]</f>
        <v>19794</v>
      </c>
      <c r="K181" s="2">
        <f>Table62[[#This Row],[ Sales]]-(Table62[[#This Row],[Units Sold]]*Table62[[#This Row],[Manufacturing Price]])</f>
        <v>971225.60000000033</v>
      </c>
      <c r="L181" s="3">
        <v>44075</v>
      </c>
      <c r="M181">
        <f>MONTH(Table62[[#This Row],[Date]])</f>
        <v>9</v>
      </c>
      <c r="N181" t="str">
        <f>TEXT(Table62[[#This Row],[Date]],"mmmm")</f>
        <v>September</v>
      </c>
      <c r="O181">
        <f>YEAR(Table62[[#This Row],[Date]])</f>
        <v>2020</v>
      </c>
    </row>
    <row r="182" spans="1:15" x14ac:dyDescent="0.3">
      <c r="A182" t="s">
        <v>26</v>
      </c>
      <c r="B182" t="s">
        <v>34</v>
      </c>
      <c r="C182" t="s">
        <v>28</v>
      </c>
      <c r="D182" t="s">
        <v>18</v>
      </c>
      <c r="E182" s="1">
        <v>285.10000000000002</v>
      </c>
      <c r="F182" s="2">
        <v>5579.4</v>
      </c>
      <c r="G182" s="2">
        <v>9299</v>
      </c>
      <c r="H182" s="2">
        <v>132557.24500000002</v>
      </c>
      <c r="I182" s="2">
        <f>Table62[[#This Row],[Units Sold]]*Table62[[#This Row],[Sale Price]]</f>
        <v>2651144.9000000004</v>
      </c>
      <c r="J182" s="2">
        <f>Table62[[#This Row],[Manufacturing Price]]</f>
        <v>5579.4</v>
      </c>
      <c r="K182" s="2">
        <f>Table62[[#This Row],[ Sales]]-(Table62[[#This Row],[Units Sold]]*Table62[[#This Row],[Manufacturing Price]])</f>
        <v>1060457.9600000004</v>
      </c>
      <c r="L182" s="3">
        <v>44105</v>
      </c>
      <c r="M182">
        <f>MONTH(Table62[[#This Row],[Date]])</f>
        <v>10</v>
      </c>
      <c r="N182" t="str">
        <f>TEXT(Table62[[#This Row],[Date]],"mmmm")</f>
        <v>October</v>
      </c>
      <c r="O182">
        <f>YEAR(Table62[[#This Row],[Date]])</f>
        <v>2020</v>
      </c>
    </row>
    <row r="183" spans="1:15" x14ac:dyDescent="0.3">
      <c r="A183" t="s">
        <v>6</v>
      </c>
      <c r="B183" t="s">
        <v>23</v>
      </c>
      <c r="C183" t="s">
        <v>28</v>
      </c>
      <c r="D183" t="s">
        <v>18</v>
      </c>
      <c r="E183" s="1">
        <v>202.10000000000002</v>
      </c>
      <c r="F183" s="2">
        <v>5579.4</v>
      </c>
      <c r="G183" s="2">
        <v>9299</v>
      </c>
      <c r="H183" s="2">
        <v>93966.395000000019</v>
      </c>
      <c r="I183" s="2">
        <f>Table62[[#This Row],[Units Sold]]*Table62[[#This Row],[Sale Price]]</f>
        <v>1879327.9000000001</v>
      </c>
      <c r="J183" s="2">
        <f>Table62[[#This Row],[Manufacturing Price]]</f>
        <v>5579.4</v>
      </c>
      <c r="K183" s="2">
        <f>Table62[[#This Row],[ Sales]]-(Table62[[#This Row],[Units Sold]]*Table62[[#This Row],[Manufacturing Price]])</f>
        <v>751731.16000000015</v>
      </c>
      <c r="L183" s="3">
        <v>44470</v>
      </c>
      <c r="M183">
        <f>MONTH(Table62[[#This Row],[Date]])</f>
        <v>10</v>
      </c>
      <c r="N183" t="str">
        <f>TEXT(Table62[[#This Row],[Date]],"mmmm")</f>
        <v>October</v>
      </c>
      <c r="O183">
        <f>YEAR(Table62[[#This Row],[Date]])</f>
        <v>2021</v>
      </c>
    </row>
    <row r="184" spans="1:15" x14ac:dyDescent="0.3">
      <c r="A184" t="s">
        <v>26</v>
      </c>
      <c r="B184" t="s">
        <v>47</v>
      </c>
      <c r="C184" t="s">
        <v>28</v>
      </c>
      <c r="D184" t="s">
        <v>18</v>
      </c>
      <c r="E184" s="1">
        <v>27.400000000000002</v>
      </c>
      <c r="F184" s="2">
        <v>5579.4</v>
      </c>
      <c r="G184" s="2">
        <v>9299</v>
      </c>
      <c r="H184" s="2">
        <v>12739.630000000001</v>
      </c>
      <c r="I184" s="2">
        <f>Table62[[#This Row],[Units Sold]]*Table62[[#This Row],[Sale Price]]</f>
        <v>254792.6</v>
      </c>
      <c r="J184" s="2">
        <f>Table62[[#This Row],[Manufacturing Price]]</f>
        <v>5579.4</v>
      </c>
      <c r="K184" s="2">
        <f>Table62[[#This Row],[ Sales]]-(Table62[[#This Row],[Units Sold]]*Table62[[#This Row],[Manufacturing Price]])</f>
        <v>101917.04000000001</v>
      </c>
      <c r="L184" s="3">
        <v>44531</v>
      </c>
      <c r="M184">
        <f>MONTH(Table62[[#This Row],[Date]])</f>
        <v>12</v>
      </c>
      <c r="N184" t="str">
        <f>TEXT(Table62[[#This Row],[Date]],"mmmm")</f>
        <v>December</v>
      </c>
      <c r="O184">
        <f>YEAR(Table62[[#This Row],[Date]])</f>
        <v>2021</v>
      </c>
    </row>
    <row r="185" spans="1:15" x14ac:dyDescent="0.3">
      <c r="A185" t="s">
        <v>7</v>
      </c>
      <c r="B185" t="s">
        <v>37</v>
      </c>
      <c r="C185" t="s">
        <v>29</v>
      </c>
      <c r="D185" t="s">
        <v>18</v>
      </c>
      <c r="E185" s="1">
        <v>196.70000000000002</v>
      </c>
      <c r="F185" s="2">
        <v>8999.4</v>
      </c>
      <c r="G185" s="2">
        <v>14999</v>
      </c>
      <c r="H185" s="2">
        <v>147515.16500000001</v>
      </c>
      <c r="I185" s="2">
        <f>Table62[[#This Row],[Units Sold]]*Table62[[#This Row],[Sale Price]]</f>
        <v>2950303.3000000003</v>
      </c>
      <c r="J185" s="2">
        <f>Table62[[#This Row],[Manufacturing Price]]</f>
        <v>8999.4</v>
      </c>
      <c r="K185" s="2">
        <f>Table62[[#This Row],[ Sales]]-(Table62[[#This Row],[Units Sold]]*Table62[[#This Row],[Manufacturing Price]])</f>
        <v>1180121.3200000003</v>
      </c>
      <c r="L185" s="3">
        <v>44256</v>
      </c>
      <c r="M185">
        <f>MONTH(Table62[[#This Row],[Date]])</f>
        <v>3</v>
      </c>
      <c r="N185" t="str">
        <f>TEXT(Table62[[#This Row],[Date]],"mmmm")</f>
        <v>March</v>
      </c>
      <c r="O185">
        <f>YEAR(Table62[[#This Row],[Date]])</f>
        <v>2021</v>
      </c>
    </row>
    <row r="186" spans="1:15" x14ac:dyDescent="0.3">
      <c r="A186" t="s">
        <v>6</v>
      </c>
      <c r="B186" t="s">
        <v>42</v>
      </c>
      <c r="C186" t="s">
        <v>29</v>
      </c>
      <c r="D186" t="s">
        <v>18</v>
      </c>
      <c r="E186" s="1">
        <v>185.9</v>
      </c>
      <c r="F186" s="2">
        <v>8999.4</v>
      </c>
      <c r="G186" s="2">
        <v>14999</v>
      </c>
      <c r="H186" s="2">
        <v>139415.70500000002</v>
      </c>
      <c r="I186" s="2">
        <f>Table62[[#This Row],[Units Sold]]*Table62[[#This Row],[Sale Price]]</f>
        <v>2788314.1</v>
      </c>
      <c r="J186" s="2">
        <f>Table62[[#This Row],[Manufacturing Price]]</f>
        <v>8999.4</v>
      </c>
      <c r="K186" s="2">
        <f>Table62[[#This Row],[ Sales]]-(Table62[[#This Row],[Units Sold]]*Table62[[#This Row],[Manufacturing Price]])</f>
        <v>1115325.6400000001</v>
      </c>
      <c r="L186" s="3">
        <v>44409</v>
      </c>
      <c r="M186">
        <f>MONTH(Table62[[#This Row],[Date]])</f>
        <v>8</v>
      </c>
      <c r="N186" t="str">
        <f>TEXT(Table62[[#This Row],[Date]],"mmmm")</f>
        <v>August</v>
      </c>
      <c r="O186">
        <f>YEAR(Table62[[#This Row],[Date]])</f>
        <v>2021</v>
      </c>
    </row>
    <row r="187" spans="1:15" x14ac:dyDescent="0.3">
      <c r="A187" t="s">
        <v>26</v>
      </c>
      <c r="B187" t="s">
        <v>43</v>
      </c>
      <c r="C187" t="s">
        <v>29</v>
      </c>
      <c r="D187" t="s">
        <v>18</v>
      </c>
      <c r="E187" s="1">
        <v>285.10000000000002</v>
      </c>
      <c r="F187" s="2">
        <v>8999.4</v>
      </c>
      <c r="G187" s="2">
        <v>14999</v>
      </c>
      <c r="H187" s="2">
        <v>213810.74500000002</v>
      </c>
      <c r="I187" s="2">
        <f>Table62[[#This Row],[Units Sold]]*Table62[[#This Row],[Sale Price]]</f>
        <v>4276214.9000000004</v>
      </c>
      <c r="J187" s="2">
        <f>Table62[[#This Row],[Manufacturing Price]]</f>
        <v>8999.4</v>
      </c>
      <c r="K187" s="2">
        <f>Table62[[#This Row],[ Sales]]-(Table62[[#This Row],[Units Sold]]*Table62[[#This Row],[Manufacturing Price]])</f>
        <v>1710485.9600000004</v>
      </c>
      <c r="L187" s="3">
        <v>44105</v>
      </c>
      <c r="M187">
        <f>MONTH(Table62[[#This Row],[Date]])</f>
        <v>10</v>
      </c>
      <c r="N187" t="str">
        <f>TEXT(Table62[[#This Row],[Date]],"mmmm")</f>
        <v>October</v>
      </c>
      <c r="O187">
        <f>YEAR(Table62[[#This Row],[Date]])</f>
        <v>2020</v>
      </c>
    </row>
    <row r="188" spans="1:15" x14ac:dyDescent="0.3">
      <c r="A188" t="s">
        <v>6</v>
      </c>
      <c r="B188" t="s">
        <v>39</v>
      </c>
      <c r="C188" t="s">
        <v>29</v>
      </c>
      <c r="D188" t="s">
        <v>18</v>
      </c>
      <c r="E188" s="1">
        <v>202.10000000000002</v>
      </c>
      <c r="F188" s="2">
        <v>8999.4</v>
      </c>
      <c r="G188" s="2">
        <v>14999</v>
      </c>
      <c r="H188" s="2">
        <v>151564.89500000002</v>
      </c>
      <c r="I188" s="2">
        <f>Table62[[#This Row],[Units Sold]]*Table62[[#This Row],[Sale Price]]</f>
        <v>3031297.9000000004</v>
      </c>
      <c r="J188" s="2">
        <f>Table62[[#This Row],[Manufacturing Price]]</f>
        <v>8999.4</v>
      </c>
      <c r="K188" s="2">
        <f>Table62[[#This Row],[ Sales]]-(Table62[[#This Row],[Units Sold]]*Table62[[#This Row],[Manufacturing Price]])</f>
        <v>1212519.1600000001</v>
      </c>
      <c r="L188" s="3">
        <v>44470</v>
      </c>
      <c r="M188">
        <f>MONTH(Table62[[#This Row],[Date]])</f>
        <v>10</v>
      </c>
      <c r="N188" t="str">
        <f>TEXT(Table62[[#This Row],[Date]],"mmmm")</f>
        <v>October</v>
      </c>
      <c r="O188">
        <f>YEAR(Table62[[#This Row],[Date]])</f>
        <v>2021</v>
      </c>
    </row>
    <row r="189" spans="1:15" x14ac:dyDescent="0.3">
      <c r="A189" t="s">
        <v>8</v>
      </c>
      <c r="B189" t="s">
        <v>43</v>
      </c>
      <c r="C189" t="s">
        <v>29</v>
      </c>
      <c r="D189" t="s">
        <v>18</v>
      </c>
      <c r="E189" s="1">
        <v>113.80000000000001</v>
      </c>
      <c r="F189" s="2">
        <v>8999.4</v>
      </c>
      <c r="G189" s="2">
        <v>14999</v>
      </c>
      <c r="H189" s="2">
        <v>85344.310000000012</v>
      </c>
      <c r="I189" s="2">
        <f>Table62[[#This Row],[Units Sold]]*Table62[[#This Row],[Sale Price]]</f>
        <v>1706886.2000000002</v>
      </c>
      <c r="J189" s="2">
        <f>Table62[[#This Row],[Manufacturing Price]]</f>
        <v>8999.4</v>
      </c>
      <c r="K189" s="2">
        <f>Table62[[#This Row],[ Sales]]-(Table62[[#This Row],[Units Sold]]*Table62[[#This Row],[Manufacturing Price]])</f>
        <v>682754.4800000001</v>
      </c>
      <c r="L189" s="3">
        <v>44531</v>
      </c>
      <c r="M189">
        <f>MONTH(Table62[[#This Row],[Date]])</f>
        <v>12</v>
      </c>
      <c r="N189" t="str">
        <f>TEXT(Table62[[#This Row],[Date]],"mmmm")</f>
        <v>December</v>
      </c>
      <c r="O189">
        <f>YEAR(Table62[[#This Row],[Date]])</f>
        <v>2021</v>
      </c>
    </row>
    <row r="190" spans="1:15" x14ac:dyDescent="0.3">
      <c r="A190" t="s">
        <v>26</v>
      </c>
      <c r="B190" t="s">
        <v>41</v>
      </c>
      <c r="C190" t="s">
        <v>30</v>
      </c>
      <c r="D190" t="s">
        <v>18</v>
      </c>
      <c r="E190" s="1">
        <v>425.1</v>
      </c>
      <c r="F190" s="2">
        <v>11999.4</v>
      </c>
      <c r="G190" s="2">
        <v>19999</v>
      </c>
      <c r="H190" s="2">
        <v>425078.74500000005</v>
      </c>
      <c r="I190" s="2">
        <f>Table62[[#This Row],[Units Sold]]*Table62[[#This Row],[Sale Price]]</f>
        <v>8501574.9000000004</v>
      </c>
      <c r="J190" s="2">
        <f>Table62[[#This Row],[Manufacturing Price]]</f>
        <v>11999.4</v>
      </c>
      <c r="K190" s="2">
        <f>Table62[[#This Row],[ Sales]]-(Table62[[#This Row],[Units Sold]]*Table62[[#This Row],[Manufacturing Price]])</f>
        <v>3400629.96</v>
      </c>
      <c r="L190" s="3">
        <v>44197</v>
      </c>
      <c r="M190">
        <f>MONTH(Table62[[#This Row],[Date]])</f>
        <v>1</v>
      </c>
      <c r="N190" t="str">
        <f>TEXT(Table62[[#This Row],[Date]],"mmmm")</f>
        <v>January</v>
      </c>
      <c r="O190">
        <f>YEAR(Table62[[#This Row],[Date]])</f>
        <v>2021</v>
      </c>
    </row>
    <row r="191" spans="1:15" x14ac:dyDescent="0.3">
      <c r="A191" t="s">
        <v>8</v>
      </c>
      <c r="B191" t="s">
        <v>42</v>
      </c>
      <c r="C191" t="s">
        <v>30</v>
      </c>
      <c r="D191" t="s">
        <v>18</v>
      </c>
      <c r="E191" s="1">
        <v>79.5</v>
      </c>
      <c r="F191" s="2">
        <v>11999.4</v>
      </c>
      <c r="G191" s="2">
        <v>19999</v>
      </c>
      <c r="H191" s="2">
        <v>79496.025000000009</v>
      </c>
      <c r="I191" s="2">
        <f>Table62[[#This Row],[Units Sold]]*Table62[[#This Row],[Sale Price]]</f>
        <v>1589920.5</v>
      </c>
      <c r="J191" s="2">
        <f>Table62[[#This Row],[Manufacturing Price]]</f>
        <v>11999.4</v>
      </c>
      <c r="K191" s="2">
        <f>Table62[[#This Row],[ Sales]]-(Table62[[#This Row],[Units Sold]]*Table62[[#This Row],[Manufacturing Price]])</f>
        <v>635968.20000000007</v>
      </c>
      <c r="L191" s="3">
        <v>44256</v>
      </c>
      <c r="M191">
        <f>MONTH(Table62[[#This Row],[Date]])</f>
        <v>3</v>
      </c>
      <c r="N191" t="str">
        <f>TEXT(Table62[[#This Row],[Date]],"mmmm")</f>
        <v>March</v>
      </c>
      <c r="O191">
        <f>YEAR(Table62[[#This Row],[Date]])</f>
        <v>2021</v>
      </c>
    </row>
    <row r="192" spans="1:15" x14ac:dyDescent="0.3">
      <c r="A192" t="s">
        <v>6</v>
      </c>
      <c r="B192" t="s">
        <v>44</v>
      </c>
      <c r="C192" t="s">
        <v>30</v>
      </c>
      <c r="D192" t="s">
        <v>18</v>
      </c>
      <c r="E192" s="1">
        <v>141.45000000000002</v>
      </c>
      <c r="F192" s="2">
        <v>11999.4</v>
      </c>
      <c r="G192" s="2">
        <v>19999</v>
      </c>
      <c r="H192" s="2">
        <v>141442.92750000002</v>
      </c>
      <c r="I192" s="2">
        <f>Table62[[#This Row],[Units Sold]]*Table62[[#This Row],[Sale Price]]</f>
        <v>2828858.5500000003</v>
      </c>
      <c r="J192" s="2">
        <f>Table62[[#This Row],[Manufacturing Price]]</f>
        <v>11999.4</v>
      </c>
      <c r="K192" s="2">
        <f>Table62[[#This Row],[ Sales]]-(Table62[[#This Row],[Units Sold]]*Table62[[#This Row],[Manufacturing Price]])</f>
        <v>1131543.4200000002</v>
      </c>
      <c r="L192" s="3">
        <v>44287</v>
      </c>
      <c r="M192">
        <f>MONTH(Table62[[#This Row],[Date]])</f>
        <v>4</v>
      </c>
      <c r="N192" t="str">
        <f>TEXT(Table62[[#This Row],[Date]],"mmmm")</f>
        <v>April</v>
      </c>
      <c r="O192">
        <f>YEAR(Table62[[#This Row],[Date]])</f>
        <v>2021</v>
      </c>
    </row>
    <row r="193" spans="1:15" x14ac:dyDescent="0.3">
      <c r="A193" t="s">
        <v>6</v>
      </c>
      <c r="B193" t="s">
        <v>25</v>
      </c>
      <c r="C193" t="s">
        <v>30</v>
      </c>
      <c r="D193" t="s">
        <v>18</v>
      </c>
      <c r="E193" s="1">
        <v>291.8</v>
      </c>
      <c r="F193" s="2">
        <v>11999.4</v>
      </c>
      <c r="G193" s="2">
        <v>19999</v>
      </c>
      <c r="H193" s="2">
        <v>291785.41000000003</v>
      </c>
      <c r="I193" s="2">
        <f>Table62[[#This Row],[Units Sold]]*Table62[[#This Row],[Sale Price]]</f>
        <v>5835708.2000000002</v>
      </c>
      <c r="J193" s="2">
        <f>Table62[[#This Row],[Manufacturing Price]]</f>
        <v>11999.4</v>
      </c>
      <c r="K193" s="2">
        <f>Table62[[#This Row],[ Sales]]-(Table62[[#This Row],[Units Sold]]*Table62[[#This Row],[Manufacturing Price]])</f>
        <v>2334283.2800000003</v>
      </c>
      <c r="L193" s="3">
        <v>44317</v>
      </c>
      <c r="M193">
        <f>MONTH(Table62[[#This Row],[Date]])</f>
        <v>5</v>
      </c>
      <c r="N193" t="str">
        <f>TEXT(Table62[[#This Row],[Date]],"mmmm")</f>
        <v>May</v>
      </c>
      <c r="O193">
        <f>YEAR(Table62[[#This Row],[Date]])</f>
        <v>2021</v>
      </c>
    </row>
    <row r="194" spans="1:15" x14ac:dyDescent="0.3">
      <c r="A194" t="s">
        <v>26</v>
      </c>
      <c r="B194" t="s">
        <v>46</v>
      </c>
      <c r="C194" t="s">
        <v>30</v>
      </c>
      <c r="D194" t="s">
        <v>18</v>
      </c>
      <c r="E194" s="1">
        <v>345</v>
      </c>
      <c r="F194" s="2">
        <v>11999.4</v>
      </c>
      <c r="G194" s="2">
        <v>19999</v>
      </c>
      <c r="H194" s="2">
        <v>344982.75</v>
      </c>
      <c r="I194" s="2">
        <f>Table62[[#This Row],[Units Sold]]*Table62[[#This Row],[Sale Price]]</f>
        <v>6899655</v>
      </c>
      <c r="J194" s="2">
        <f>Table62[[#This Row],[Manufacturing Price]]</f>
        <v>11999.4</v>
      </c>
      <c r="K194" s="2">
        <f>Table62[[#This Row],[ Sales]]-(Table62[[#This Row],[Units Sold]]*Table62[[#This Row],[Manufacturing Price]])</f>
        <v>2759862</v>
      </c>
      <c r="L194" s="3">
        <v>44378</v>
      </c>
      <c r="M194">
        <f>MONTH(Table62[[#This Row],[Date]])</f>
        <v>7</v>
      </c>
      <c r="N194" t="str">
        <f>TEXT(Table62[[#This Row],[Date]],"mmmm")</f>
        <v>July</v>
      </c>
      <c r="O194">
        <f>YEAR(Table62[[#This Row],[Date]])</f>
        <v>2021</v>
      </c>
    </row>
    <row r="195" spans="1:15" x14ac:dyDescent="0.3">
      <c r="A195" t="s">
        <v>8</v>
      </c>
      <c r="B195" t="s">
        <v>47</v>
      </c>
      <c r="C195" t="s">
        <v>30</v>
      </c>
      <c r="D195" t="s">
        <v>18</v>
      </c>
      <c r="E195" s="1">
        <v>298.8</v>
      </c>
      <c r="F195" s="2">
        <v>11999.4</v>
      </c>
      <c r="G195" s="2">
        <v>19999</v>
      </c>
      <c r="H195" s="2">
        <v>298785.06</v>
      </c>
      <c r="I195" s="2">
        <f>Table62[[#This Row],[Units Sold]]*Table62[[#This Row],[Sale Price]]</f>
        <v>5975701.2000000002</v>
      </c>
      <c r="J195" s="2">
        <f>Table62[[#This Row],[Manufacturing Price]]</f>
        <v>11999.4</v>
      </c>
      <c r="K195" s="2">
        <f>Table62[[#This Row],[ Sales]]-(Table62[[#This Row],[Units Sold]]*Table62[[#This Row],[Manufacturing Price]])</f>
        <v>2390280.48</v>
      </c>
      <c r="L195" s="3">
        <v>44378</v>
      </c>
      <c r="M195">
        <f>MONTH(Table62[[#This Row],[Date]])</f>
        <v>7</v>
      </c>
      <c r="N195" t="str">
        <f>TEXT(Table62[[#This Row],[Date]],"mmmm")</f>
        <v>July</v>
      </c>
      <c r="O195">
        <f>YEAR(Table62[[#This Row],[Date]])</f>
        <v>2021</v>
      </c>
    </row>
    <row r="196" spans="1:15" x14ac:dyDescent="0.3">
      <c r="A196" t="s">
        <v>7</v>
      </c>
      <c r="B196" t="s">
        <v>24</v>
      </c>
      <c r="C196" t="s">
        <v>30</v>
      </c>
      <c r="D196" t="s">
        <v>18</v>
      </c>
      <c r="E196" s="1">
        <v>21.8</v>
      </c>
      <c r="F196" s="2">
        <v>11999.4</v>
      </c>
      <c r="G196" s="2">
        <v>19999</v>
      </c>
      <c r="H196" s="2">
        <v>21798.910000000003</v>
      </c>
      <c r="I196" s="2">
        <f>Table62[[#This Row],[Units Sold]]*Table62[[#This Row],[Sale Price]]</f>
        <v>435978.2</v>
      </c>
      <c r="J196" s="2">
        <f>Table62[[#This Row],[Manufacturing Price]]</f>
        <v>11999.4</v>
      </c>
      <c r="K196" s="2">
        <f>Table62[[#This Row],[ Sales]]-(Table62[[#This Row],[Units Sold]]*Table62[[#This Row],[Manufacturing Price]])</f>
        <v>174391.28</v>
      </c>
      <c r="L196" s="3">
        <v>44440</v>
      </c>
      <c r="M196">
        <f>MONTH(Table62[[#This Row],[Date]])</f>
        <v>9</v>
      </c>
      <c r="N196" t="str">
        <f>TEXT(Table62[[#This Row],[Date]],"mmmm")</f>
        <v>September</v>
      </c>
      <c r="O196">
        <f>YEAR(Table62[[#This Row],[Date]])</f>
        <v>2021</v>
      </c>
    </row>
    <row r="197" spans="1:15" x14ac:dyDescent="0.3">
      <c r="A197" t="s">
        <v>26</v>
      </c>
      <c r="B197" t="s">
        <v>25</v>
      </c>
      <c r="C197" t="s">
        <v>30</v>
      </c>
      <c r="D197" t="s">
        <v>18</v>
      </c>
      <c r="E197" s="1">
        <v>207.4</v>
      </c>
      <c r="F197" s="2">
        <v>11999.4</v>
      </c>
      <c r="G197" s="2">
        <v>19999</v>
      </c>
      <c r="H197" s="2">
        <v>207389.63</v>
      </c>
      <c r="I197" s="2">
        <f>Table62[[#This Row],[Units Sold]]*Table62[[#This Row],[Sale Price]]</f>
        <v>4147792.6</v>
      </c>
      <c r="J197" s="2">
        <f>Table62[[#This Row],[Manufacturing Price]]</f>
        <v>11999.4</v>
      </c>
      <c r="K197" s="2">
        <f>Table62[[#This Row],[ Sales]]-(Table62[[#This Row],[Units Sold]]*Table62[[#This Row],[Manufacturing Price]])</f>
        <v>1659117.04</v>
      </c>
      <c r="L197" s="3">
        <v>44440</v>
      </c>
      <c r="M197">
        <f>MONTH(Table62[[#This Row],[Date]])</f>
        <v>9</v>
      </c>
      <c r="N197" t="str">
        <f>TEXT(Table62[[#This Row],[Date]],"mmmm")</f>
        <v>September</v>
      </c>
      <c r="O197">
        <f>YEAR(Table62[[#This Row],[Date]])</f>
        <v>2021</v>
      </c>
    </row>
    <row r="198" spans="1:15" x14ac:dyDescent="0.3">
      <c r="A198" t="s">
        <v>26</v>
      </c>
      <c r="B198" t="s">
        <v>23</v>
      </c>
      <c r="C198" t="s">
        <v>30</v>
      </c>
      <c r="D198" t="s">
        <v>18</v>
      </c>
      <c r="E198" s="1">
        <v>105.60000000000001</v>
      </c>
      <c r="F198" s="2">
        <v>11999.4</v>
      </c>
      <c r="G198" s="2">
        <v>19999</v>
      </c>
      <c r="H198" s="2">
        <v>105594.72000000003</v>
      </c>
      <c r="I198" s="2">
        <f>Table62[[#This Row],[Units Sold]]*Table62[[#This Row],[Sale Price]]</f>
        <v>2111894.4000000004</v>
      </c>
      <c r="J198" s="2">
        <f>Table62[[#This Row],[Manufacturing Price]]</f>
        <v>11999.4</v>
      </c>
      <c r="K198" s="2">
        <f>Table62[[#This Row],[ Sales]]-(Table62[[#This Row],[Units Sold]]*Table62[[#This Row],[Manufacturing Price]])</f>
        <v>844757.76000000024</v>
      </c>
      <c r="L198" s="3">
        <v>44440</v>
      </c>
      <c r="M198">
        <f>MONTH(Table62[[#This Row],[Date]])</f>
        <v>9</v>
      </c>
      <c r="N198" t="str">
        <f>TEXT(Table62[[#This Row],[Date]],"mmmm")</f>
        <v>September</v>
      </c>
      <c r="O198">
        <f>YEAR(Table62[[#This Row],[Date]])</f>
        <v>2021</v>
      </c>
    </row>
    <row r="199" spans="1:15" x14ac:dyDescent="0.3">
      <c r="A199" t="s">
        <v>7</v>
      </c>
      <c r="B199" t="s">
        <v>22</v>
      </c>
      <c r="C199" t="s">
        <v>30</v>
      </c>
      <c r="D199" t="s">
        <v>18</v>
      </c>
      <c r="E199" s="1">
        <v>67.100000000000009</v>
      </c>
      <c r="F199" s="2">
        <v>11999.4</v>
      </c>
      <c r="G199" s="2">
        <v>19999</v>
      </c>
      <c r="H199" s="2">
        <v>67096.645000000004</v>
      </c>
      <c r="I199" s="2">
        <f>Table62[[#This Row],[Units Sold]]*Table62[[#This Row],[Sale Price]]</f>
        <v>1341932.9000000001</v>
      </c>
      <c r="J199" s="2">
        <f>Table62[[#This Row],[Manufacturing Price]]</f>
        <v>11999.4</v>
      </c>
      <c r="K199" s="2">
        <f>Table62[[#This Row],[ Sales]]-(Table62[[#This Row],[Units Sold]]*Table62[[#This Row],[Manufacturing Price]])</f>
        <v>536773.16</v>
      </c>
      <c r="L199" s="3">
        <v>44105</v>
      </c>
      <c r="M199">
        <f>MONTH(Table62[[#This Row],[Date]])</f>
        <v>10</v>
      </c>
      <c r="N199" t="str">
        <f>TEXT(Table62[[#This Row],[Date]],"mmmm")</f>
        <v>October</v>
      </c>
      <c r="O199">
        <f>YEAR(Table62[[#This Row],[Date]])</f>
        <v>2020</v>
      </c>
    </row>
    <row r="200" spans="1:15" x14ac:dyDescent="0.3">
      <c r="A200" t="s">
        <v>7</v>
      </c>
      <c r="B200" t="s">
        <v>34</v>
      </c>
      <c r="C200" t="s">
        <v>30</v>
      </c>
      <c r="D200" t="s">
        <v>18</v>
      </c>
      <c r="E200" s="1">
        <v>151.4</v>
      </c>
      <c r="F200" s="2">
        <v>11999.4</v>
      </c>
      <c r="G200" s="2">
        <v>19999</v>
      </c>
      <c r="H200" s="2">
        <v>151392.43000000002</v>
      </c>
      <c r="I200" s="2">
        <f>Table62[[#This Row],[Units Sold]]*Table62[[#This Row],[Sale Price]]</f>
        <v>3027848.6</v>
      </c>
      <c r="J200" s="2">
        <f>Table62[[#This Row],[Manufacturing Price]]</f>
        <v>11999.4</v>
      </c>
      <c r="K200" s="2">
        <f>Table62[[#This Row],[ Sales]]-(Table62[[#This Row],[Units Sold]]*Table62[[#This Row],[Manufacturing Price]])</f>
        <v>1211139.4400000002</v>
      </c>
      <c r="L200" s="3">
        <v>44105</v>
      </c>
      <c r="M200">
        <f>MONTH(Table62[[#This Row],[Date]])</f>
        <v>10</v>
      </c>
      <c r="N200" t="str">
        <f>TEXT(Table62[[#This Row],[Date]],"mmmm")</f>
        <v>October</v>
      </c>
      <c r="O200">
        <f>YEAR(Table62[[#This Row],[Date]])</f>
        <v>2020</v>
      </c>
    </row>
    <row r="201" spans="1:15" x14ac:dyDescent="0.3">
      <c r="A201" t="s">
        <v>26</v>
      </c>
      <c r="B201" t="s">
        <v>23</v>
      </c>
      <c r="C201" t="s">
        <v>30</v>
      </c>
      <c r="D201" t="s">
        <v>18</v>
      </c>
      <c r="E201" s="1">
        <v>27.400000000000002</v>
      </c>
      <c r="F201" s="2">
        <v>11999.4</v>
      </c>
      <c r="G201" s="2">
        <v>19999</v>
      </c>
      <c r="H201" s="2">
        <v>27398.630000000005</v>
      </c>
      <c r="I201" s="2">
        <f>Table62[[#This Row],[Units Sold]]*Table62[[#This Row],[Sale Price]]</f>
        <v>547972.60000000009</v>
      </c>
      <c r="J201" s="2">
        <f>Table62[[#This Row],[Manufacturing Price]]</f>
        <v>11999.4</v>
      </c>
      <c r="K201" s="2">
        <f>Table62[[#This Row],[ Sales]]-(Table62[[#This Row],[Units Sold]]*Table62[[#This Row],[Manufacturing Price]])</f>
        <v>219189.0400000001</v>
      </c>
      <c r="L201" s="3">
        <v>44531</v>
      </c>
      <c r="M201">
        <f>MONTH(Table62[[#This Row],[Date]])</f>
        <v>12</v>
      </c>
      <c r="N201" t="str">
        <f>TEXT(Table62[[#This Row],[Date]],"mmmm")</f>
        <v>December</v>
      </c>
      <c r="O201">
        <f>YEAR(Table62[[#This Row],[Date]])</f>
        <v>2021</v>
      </c>
    </row>
    <row r="202" spans="1:15" x14ac:dyDescent="0.3">
      <c r="A202" t="s">
        <v>8</v>
      </c>
      <c r="B202" t="s">
        <v>47</v>
      </c>
      <c r="C202" t="s">
        <v>30</v>
      </c>
      <c r="D202" t="s">
        <v>18</v>
      </c>
      <c r="E202" s="1">
        <v>113.80000000000001</v>
      </c>
      <c r="F202" s="2">
        <v>11999.4</v>
      </c>
      <c r="G202" s="2">
        <v>19999</v>
      </c>
      <c r="H202" s="2">
        <v>113794.31000000001</v>
      </c>
      <c r="I202" s="2">
        <f>Table62[[#This Row],[Units Sold]]*Table62[[#This Row],[Sale Price]]</f>
        <v>2275886.2000000002</v>
      </c>
      <c r="J202" s="2">
        <f>Table62[[#This Row],[Manufacturing Price]]</f>
        <v>11999.4</v>
      </c>
      <c r="K202" s="2">
        <f>Table62[[#This Row],[ Sales]]-(Table62[[#This Row],[Units Sold]]*Table62[[#This Row],[Manufacturing Price]])</f>
        <v>910354.48</v>
      </c>
      <c r="L202" s="3">
        <v>44531</v>
      </c>
      <c r="M202">
        <f>MONTH(Table62[[#This Row],[Date]])</f>
        <v>12</v>
      </c>
      <c r="N202" t="str">
        <f>TEXT(Table62[[#This Row],[Date]],"mmmm")</f>
        <v>December</v>
      </c>
      <c r="O202">
        <f>YEAR(Table62[[#This Row],[Date]])</f>
        <v>2021</v>
      </c>
    </row>
    <row r="203" spans="1:15" x14ac:dyDescent="0.3">
      <c r="A203" t="s">
        <v>9</v>
      </c>
      <c r="B203" t="s">
        <v>37</v>
      </c>
      <c r="C203" t="s">
        <v>31</v>
      </c>
      <c r="D203" t="s">
        <v>18</v>
      </c>
      <c r="E203" s="1">
        <v>146.5</v>
      </c>
      <c r="F203" s="2">
        <v>19794</v>
      </c>
      <c r="G203" s="2">
        <v>32990</v>
      </c>
      <c r="H203" s="2">
        <v>241651.75</v>
      </c>
      <c r="I203" s="2">
        <f>Table62[[#This Row],[Units Sold]]*Table62[[#This Row],[Sale Price]]</f>
        <v>4833035</v>
      </c>
      <c r="J203" s="2">
        <f>Table62[[#This Row],[Manufacturing Price]]</f>
        <v>19794</v>
      </c>
      <c r="K203" s="2">
        <f>Table62[[#This Row],[ Sales]]-(Table62[[#This Row],[Units Sold]]*Table62[[#This Row],[Manufacturing Price]])</f>
        <v>1933214</v>
      </c>
      <c r="L203" s="3">
        <v>44256</v>
      </c>
      <c r="M203">
        <f>MONTH(Table62[[#This Row],[Date]])</f>
        <v>3</v>
      </c>
      <c r="N203" t="str">
        <f>TEXT(Table62[[#This Row],[Date]],"mmmm")</f>
        <v>March</v>
      </c>
      <c r="O203">
        <f>YEAR(Table62[[#This Row],[Date]])</f>
        <v>2021</v>
      </c>
    </row>
    <row r="204" spans="1:15" x14ac:dyDescent="0.3">
      <c r="A204" t="s">
        <v>26</v>
      </c>
      <c r="B204" t="s">
        <v>42</v>
      </c>
      <c r="C204" t="s">
        <v>31</v>
      </c>
      <c r="D204" t="s">
        <v>18</v>
      </c>
      <c r="E204" s="1">
        <v>264.60000000000002</v>
      </c>
      <c r="F204" s="2">
        <v>19794</v>
      </c>
      <c r="G204" s="2">
        <v>32990</v>
      </c>
      <c r="H204" s="2">
        <v>436457.7</v>
      </c>
      <c r="I204" s="2">
        <f>Table62[[#This Row],[Units Sold]]*Table62[[#This Row],[Sale Price]]</f>
        <v>8729154</v>
      </c>
      <c r="J204" s="2">
        <f>Table62[[#This Row],[Manufacturing Price]]</f>
        <v>19794</v>
      </c>
      <c r="K204" s="2">
        <f>Table62[[#This Row],[ Sales]]-(Table62[[#This Row],[Units Sold]]*Table62[[#This Row],[Manufacturing Price]])</f>
        <v>3491661.5999999996</v>
      </c>
      <c r="L204" s="3">
        <v>44075</v>
      </c>
      <c r="M204">
        <f>MONTH(Table62[[#This Row],[Date]])</f>
        <v>9</v>
      </c>
      <c r="N204" t="str">
        <f>TEXT(Table62[[#This Row],[Date]],"mmmm")</f>
        <v>September</v>
      </c>
      <c r="O204">
        <f>YEAR(Table62[[#This Row],[Date]])</f>
        <v>2020</v>
      </c>
    </row>
    <row r="205" spans="1:15" x14ac:dyDescent="0.3">
      <c r="A205" t="s">
        <v>26</v>
      </c>
      <c r="B205" t="s">
        <v>43</v>
      </c>
      <c r="C205" t="s">
        <v>31</v>
      </c>
      <c r="D205" t="s">
        <v>18</v>
      </c>
      <c r="E205" s="1">
        <v>217.70000000000002</v>
      </c>
      <c r="F205" s="2">
        <v>19794</v>
      </c>
      <c r="G205" s="2">
        <v>32990</v>
      </c>
      <c r="H205" s="2">
        <v>359096.15000000008</v>
      </c>
      <c r="I205" s="2">
        <f>Table62[[#This Row],[Units Sold]]*Table62[[#This Row],[Sale Price]]</f>
        <v>7181923.0000000009</v>
      </c>
      <c r="J205" s="2">
        <f>Table62[[#This Row],[Manufacturing Price]]</f>
        <v>19794</v>
      </c>
      <c r="K205" s="2">
        <f>Table62[[#This Row],[ Sales]]-(Table62[[#This Row],[Units Sold]]*Table62[[#This Row],[Manufacturing Price]])</f>
        <v>2872769.2</v>
      </c>
      <c r="L205" s="3">
        <v>44470</v>
      </c>
      <c r="M205">
        <f>MONTH(Table62[[#This Row],[Date]])</f>
        <v>10</v>
      </c>
      <c r="N205" t="str">
        <f>TEXT(Table62[[#This Row],[Date]],"mmmm")</f>
        <v>October</v>
      </c>
      <c r="O205">
        <f>YEAR(Table62[[#This Row],[Date]])</f>
        <v>2021</v>
      </c>
    </row>
    <row r="206" spans="1:15" x14ac:dyDescent="0.3">
      <c r="A206" t="s">
        <v>9</v>
      </c>
      <c r="B206" t="s">
        <v>39</v>
      </c>
      <c r="C206" t="s">
        <v>32</v>
      </c>
      <c r="D206" t="s">
        <v>18</v>
      </c>
      <c r="E206" s="1">
        <v>86.600000000000009</v>
      </c>
      <c r="F206" s="2">
        <v>13938</v>
      </c>
      <c r="G206" s="2">
        <v>23230</v>
      </c>
      <c r="H206" s="2">
        <v>100585.90000000002</v>
      </c>
      <c r="I206" s="2">
        <f>Table62[[#This Row],[Units Sold]]*Table62[[#This Row],[Sale Price]]</f>
        <v>2011718.0000000002</v>
      </c>
      <c r="J206" s="2">
        <f>Table62[[#This Row],[Manufacturing Price]]</f>
        <v>13938</v>
      </c>
      <c r="K206" s="2">
        <f>Table62[[#This Row],[ Sales]]-(Table62[[#This Row],[Units Sold]]*Table62[[#This Row],[Manufacturing Price]])</f>
        <v>804687.20000000019</v>
      </c>
      <c r="L206" s="3">
        <v>44317</v>
      </c>
      <c r="M206">
        <f>MONTH(Table62[[#This Row],[Date]])</f>
        <v>5</v>
      </c>
      <c r="N206" t="str">
        <f>TEXT(Table62[[#This Row],[Date]],"mmmm")</f>
        <v>May</v>
      </c>
      <c r="O206">
        <f>YEAR(Table62[[#This Row],[Date]])</f>
        <v>2021</v>
      </c>
    </row>
    <row r="207" spans="1:15" x14ac:dyDescent="0.3">
      <c r="A207" t="s">
        <v>26</v>
      </c>
      <c r="B207" t="s">
        <v>43</v>
      </c>
      <c r="C207" t="s">
        <v>32</v>
      </c>
      <c r="D207" t="s">
        <v>18</v>
      </c>
      <c r="E207" s="1">
        <v>34.9</v>
      </c>
      <c r="F207" s="2">
        <v>13938</v>
      </c>
      <c r="G207" s="2">
        <v>23230</v>
      </c>
      <c r="H207" s="2">
        <v>40536.350000000006</v>
      </c>
      <c r="I207" s="2">
        <f>Table62[[#This Row],[Units Sold]]*Table62[[#This Row],[Sale Price]]</f>
        <v>810727</v>
      </c>
      <c r="J207" s="2">
        <f>Table62[[#This Row],[Manufacturing Price]]</f>
        <v>13938</v>
      </c>
      <c r="K207" s="2">
        <f>Table62[[#This Row],[ Sales]]-(Table62[[#This Row],[Units Sold]]*Table62[[#This Row],[Manufacturing Price]])</f>
        <v>324290.80000000005</v>
      </c>
      <c r="L207" s="3">
        <v>44075</v>
      </c>
      <c r="M207">
        <f>MONTH(Table62[[#This Row],[Date]])</f>
        <v>9</v>
      </c>
      <c r="N207" t="str">
        <f>TEXT(Table62[[#This Row],[Date]],"mmmm")</f>
        <v>September</v>
      </c>
      <c r="O207">
        <f>YEAR(Table62[[#This Row],[Date]])</f>
        <v>2020</v>
      </c>
    </row>
    <row r="208" spans="1:15" x14ac:dyDescent="0.3">
      <c r="A208" t="s">
        <v>26</v>
      </c>
      <c r="B208" t="s">
        <v>41</v>
      </c>
      <c r="C208" t="s">
        <v>32</v>
      </c>
      <c r="D208" t="s">
        <v>18</v>
      </c>
      <c r="E208" s="1">
        <v>217.70000000000002</v>
      </c>
      <c r="F208" s="2">
        <v>13938</v>
      </c>
      <c r="G208" s="2">
        <v>23230</v>
      </c>
      <c r="H208" s="2">
        <v>252858.55000000002</v>
      </c>
      <c r="I208" s="2">
        <f>Table62[[#This Row],[Units Sold]]*Table62[[#This Row],[Sale Price]]</f>
        <v>5057171</v>
      </c>
      <c r="J208" s="2">
        <f>Table62[[#This Row],[Manufacturing Price]]</f>
        <v>13938</v>
      </c>
      <c r="K208" s="2">
        <f>Table62[[#This Row],[ Sales]]-(Table62[[#This Row],[Units Sold]]*Table62[[#This Row],[Manufacturing Price]])</f>
        <v>2022868.4</v>
      </c>
      <c r="L208" s="3">
        <v>44470</v>
      </c>
      <c r="M208">
        <f>MONTH(Table62[[#This Row],[Date]])</f>
        <v>10</v>
      </c>
      <c r="N208" t="str">
        <f>TEXT(Table62[[#This Row],[Date]],"mmmm")</f>
        <v>October</v>
      </c>
      <c r="O208">
        <f>YEAR(Table62[[#This Row],[Date]])</f>
        <v>2021</v>
      </c>
    </row>
    <row r="209" spans="1:15" x14ac:dyDescent="0.3">
      <c r="A209" t="s">
        <v>7</v>
      </c>
      <c r="B209" t="s">
        <v>42</v>
      </c>
      <c r="C209" t="s">
        <v>32</v>
      </c>
      <c r="D209" t="s">
        <v>18</v>
      </c>
      <c r="E209" s="1">
        <v>151.4</v>
      </c>
      <c r="F209" s="2">
        <v>13938</v>
      </c>
      <c r="G209" s="2">
        <v>23230</v>
      </c>
      <c r="H209" s="2">
        <v>175851.1</v>
      </c>
      <c r="I209" s="2">
        <f>Table62[[#This Row],[Units Sold]]*Table62[[#This Row],[Sale Price]]</f>
        <v>3517022</v>
      </c>
      <c r="J209" s="2">
        <f>Table62[[#This Row],[Manufacturing Price]]</f>
        <v>13938</v>
      </c>
      <c r="K209" s="2">
        <f>Table62[[#This Row],[ Sales]]-(Table62[[#This Row],[Units Sold]]*Table62[[#This Row],[Manufacturing Price]])</f>
        <v>1406808.7999999998</v>
      </c>
      <c r="L209" s="3">
        <v>44105</v>
      </c>
      <c r="M209">
        <f>MONTH(Table62[[#This Row],[Date]])</f>
        <v>10</v>
      </c>
      <c r="N209" t="str">
        <f>TEXT(Table62[[#This Row],[Date]],"mmmm")</f>
        <v>October</v>
      </c>
      <c r="O209">
        <f>YEAR(Table62[[#This Row],[Date]])</f>
        <v>2020</v>
      </c>
    </row>
    <row r="210" spans="1:15" x14ac:dyDescent="0.3">
      <c r="A210" t="s">
        <v>26</v>
      </c>
      <c r="B210" t="s">
        <v>44</v>
      </c>
      <c r="C210" t="s">
        <v>27</v>
      </c>
      <c r="D210" t="s">
        <v>18</v>
      </c>
      <c r="E210" s="1">
        <v>186.5</v>
      </c>
      <c r="F210" s="2">
        <v>11999.4</v>
      </c>
      <c r="G210" s="2">
        <v>19999</v>
      </c>
      <c r="H210" s="2">
        <v>186490.67500000002</v>
      </c>
      <c r="I210" s="2">
        <f>Table62[[#This Row],[Units Sold]]*Table62[[#This Row],[Sale Price]]</f>
        <v>3729813.5</v>
      </c>
      <c r="J210" s="2">
        <f>Table62[[#This Row],[Manufacturing Price]]</f>
        <v>11999.4</v>
      </c>
      <c r="K210" s="2">
        <f>Table62[[#This Row],[ Sales]]-(Table62[[#This Row],[Units Sold]]*Table62[[#This Row],[Manufacturing Price]])</f>
        <v>1491925.4</v>
      </c>
      <c r="L210" s="3">
        <v>44228</v>
      </c>
      <c r="M210">
        <f>MONTH(Table62[[#This Row],[Date]])</f>
        <v>2</v>
      </c>
      <c r="N210" t="str">
        <f>TEXT(Table62[[#This Row],[Date]],"mmmm")</f>
        <v>February</v>
      </c>
      <c r="O210">
        <f>YEAR(Table62[[#This Row],[Date]])</f>
        <v>2021</v>
      </c>
    </row>
    <row r="211" spans="1:15" x14ac:dyDescent="0.3">
      <c r="A211" t="s">
        <v>8</v>
      </c>
      <c r="B211" t="s">
        <v>25</v>
      </c>
      <c r="C211" t="s">
        <v>27</v>
      </c>
      <c r="D211" t="s">
        <v>18</v>
      </c>
      <c r="E211" s="1">
        <v>107.4</v>
      </c>
      <c r="F211" s="2">
        <v>11999.4</v>
      </c>
      <c r="G211" s="2">
        <v>19999</v>
      </c>
      <c r="H211" s="2">
        <v>107394.63</v>
      </c>
      <c r="I211" s="2">
        <f>Table62[[#This Row],[Units Sold]]*Table62[[#This Row],[Sale Price]]</f>
        <v>2147892.6</v>
      </c>
      <c r="J211" s="2">
        <f>Table62[[#This Row],[Manufacturing Price]]</f>
        <v>11999.4</v>
      </c>
      <c r="K211" s="2">
        <f>Table62[[#This Row],[ Sales]]-(Table62[[#This Row],[Units Sold]]*Table62[[#This Row],[Manufacturing Price]])</f>
        <v>859157.04</v>
      </c>
      <c r="L211" s="3">
        <v>44287</v>
      </c>
      <c r="M211">
        <f>MONTH(Table62[[#This Row],[Date]])</f>
        <v>4</v>
      </c>
      <c r="N211" t="str">
        <f>TEXT(Table62[[#This Row],[Date]],"mmmm")</f>
        <v>April</v>
      </c>
      <c r="O211">
        <f>YEAR(Table62[[#This Row],[Date]])</f>
        <v>2021</v>
      </c>
    </row>
    <row r="212" spans="1:15" x14ac:dyDescent="0.3">
      <c r="A212" t="s">
        <v>26</v>
      </c>
      <c r="B212" t="s">
        <v>46</v>
      </c>
      <c r="C212" t="s">
        <v>27</v>
      </c>
      <c r="D212" t="s">
        <v>18</v>
      </c>
      <c r="E212" s="1">
        <v>190.70000000000002</v>
      </c>
      <c r="F212" s="2">
        <v>11999.4</v>
      </c>
      <c r="G212" s="2">
        <v>19999</v>
      </c>
      <c r="H212" s="2">
        <v>190690.46500000003</v>
      </c>
      <c r="I212" s="2">
        <f>Table62[[#This Row],[Units Sold]]*Table62[[#This Row],[Sale Price]]</f>
        <v>3813809.3000000003</v>
      </c>
      <c r="J212" s="2">
        <f>Table62[[#This Row],[Manufacturing Price]]</f>
        <v>11999.4</v>
      </c>
      <c r="K212" s="2">
        <f>Table62[[#This Row],[ Sales]]-(Table62[[#This Row],[Units Sold]]*Table62[[#This Row],[Manufacturing Price]])</f>
        <v>1525523.7200000002</v>
      </c>
      <c r="L212" s="3">
        <v>44440</v>
      </c>
      <c r="M212">
        <f>MONTH(Table62[[#This Row],[Date]])</f>
        <v>9</v>
      </c>
      <c r="N212" t="str">
        <f>TEXT(Table62[[#This Row],[Date]],"mmmm")</f>
        <v>September</v>
      </c>
      <c r="O212">
        <f>YEAR(Table62[[#This Row],[Date]])</f>
        <v>2021</v>
      </c>
    </row>
    <row r="213" spans="1:15" x14ac:dyDescent="0.3">
      <c r="A213" t="s">
        <v>7</v>
      </c>
      <c r="B213" t="s">
        <v>47</v>
      </c>
      <c r="C213" t="s">
        <v>27</v>
      </c>
      <c r="D213" t="s">
        <v>18</v>
      </c>
      <c r="E213" s="1">
        <v>67.100000000000009</v>
      </c>
      <c r="F213" s="2">
        <v>11999.4</v>
      </c>
      <c r="G213" s="2">
        <v>19999</v>
      </c>
      <c r="H213" s="2">
        <v>67096.645000000004</v>
      </c>
      <c r="I213" s="2">
        <f>Table62[[#This Row],[Units Sold]]*Table62[[#This Row],[Sale Price]]</f>
        <v>1341932.9000000001</v>
      </c>
      <c r="J213" s="2">
        <f>Table62[[#This Row],[Manufacturing Price]]</f>
        <v>11999.4</v>
      </c>
      <c r="K213" s="2">
        <f>Table62[[#This Row],[ Sales]]-(Table62[[#This Row],[Units Sold]]*Table62[[#This Row],[Manufacturing Price]])</f>
        <v>536773.16</v>
      </c>
      <c r="L213" s="3">
        <v>44105</v>
      </c>
      <c r="M213">
        <f>MONTH(Table62[[#This Row],[Date]])</f>
        <v>10</v>
      </c>
      <c r="N213" t="str">
        <f>TEXT(Table62[[#This Row],[Date]],"mmmm")</f>
        <v>October</v>
      </c>
      <c r="O213">
        <f>YEAR(Table62[[#This Row],[Date]])</f>
        <v>2020</v>
      </c>
    </row>
    <row r="214" spans="1:15" x14ac:dyDescent="0.3">
      <c r="A214" t="s">
        <v>26</v>
      </c>
      <c r="B214" t="s">
        <v>24</v>
      </c>
      <c r="C214" t="s">
        <v>27</v>
      </c>
      <c r="D214" t="s">
        <v>18</v>
      </c>
      <c r="E214" s="1">
        <v>177.8</v>
      </c>
      <c r="F214" s="2">
        <v>11999.4</v>
      </c>
      <c r="G214" s="2">
        <v>19999</v>
      </c>
      <c r="H214" s="2">
        <v>177791.11000000002</v>
      </c>
      <c r="I214" s="2">
        <f>Table62[[#This Row],[Units Sold]]*Table62[[#This Row],[Sale Price]]</f>
        <v>3555822.2</v>
      </c>
      <c r="J214" s="2">
        <f>Table62[[#This Row],[Manufacturing Price]]</f>
        <v>11999.4</v>
      </c>
      <c r="K214" s="2">
        <f>Table62[[#This Row],[ Sales]]-(Table62[[#This Row],[Units Sold]]*Table62[[#This Row],[Manufacturing Price]])</f>
        <v>1422328.88</v>
      </c>
      <c r="L214" s="3">
        <v>44166</v>
      </c>
      <c r="M214">
        <f>MONTH(Table62[[#This Row],[Date]])</f>
        <v>12</v>
      </c>
      <c r="N214" t="str">
        <f>TEXT(Table62[[#This Row],[Date]],"mmmm")</f>
        <v>December</v>
      </c>
      <c r="O214">
        <f>YEAR(Table62[[#This Row],[Date]])</f>
        <v>2020</v>
      </c>
    </row>
    <row r="215" spans="1:15" x14ac:dyDescent="0.3">
      <c r="A215" t="s">
        <v>26</v>
      </c>
      <c r="B215" t="s">
        <v>25</v>
      </c>
      <c r="C215" t="s">
        <v>29</v>
      </c>
      <c r="D215" t="s">
        <v>19</v>
      </c>
      <c r="E215" s="1">
        <v>115.9</v>
      </c>
      <c r="F215" s="2">
        <v>8999.4</v>
      </c>
      <c r="G215" s="2">
        <v>14999</v>
      </c>
      <c r="H215" s="2">
        <v>173838.41000000003</v>
      </c>
      <c r="I215" s="2">
        <f>Table62[[#This Row],[Units Sold]]*Table62[[#This Row],[Sale Price]]</f>
        <v>1738384.1</v>
      </c>
      <c r="J215" s="2">
        <f>Table62[[#This Row],[Manufacturing Price]]</f>
        <v>8999.4</v>
      </c>
      <c r="K215" s="2">
        <f>Table62[[#This Row],[ Sales]]-(Table62[[#This Row],[Units Sold]]*Table62[[#This Row],[Manufacturing Price]])</f>
        <v>695353.64000000013</v>
      </c>
      <c r="L215" s="3">
        <v>44105</v>
      </c>
      <c r="M215">
        <f>MONTH(Table62[[#This Row],[Date]])</f>
        <v>10</v>
      </c>
      <c r="N215" t="str">
        <f>TEXT(Table62[[#This Row],[Date]],"mmmm")</f>
        <v>October</v>
      </c>
      <c r="O215">
        <f>YEAR(Table62[[#This Row],[Date]])</f>
        <v>2020</v>
      </c>
    </row>
    <row r="216" spans="1:15" x14ac:dyDescent="0.3">
      <c r="A216" t="s">
        <v>26</v>
      </c>
      <c r="B216" t="s">
        <v>23</v>
      </c>
      <c r="C216" t="s">
        <v>30</v>
      </c>
      <c r="D216" t="s">
        <v>19</v>
      </c>
      <c r="E216" s="1">
        <v>137.20000000000002</v>
      </c>
      <c r="F216" s="2">
        <v>11999.4</v>
      </c>
      <c r="G216" s="2">
        <v>19999</v>
      </c>
      <c r="H216" s="2">
        <v>274386.28000000003</v>
      </c>
      <c r="I216" s="2">
        <f>Table62[[#This Row],[Units Sold]]*Table62[[#This Row],[Sale Price]]</f>
        <v>2743862.8000000003</v>
      </c>
      <c r="J216" s="2">
        <f>Table62[[#This Row],[Manufacturing Price]]</f>
        <v>11999.4</v>
      </c>
      <c r="K216" s="2">
        <f>Table62[[#This Row],[ Sales]]-(Table62[[#This Row],[Units Sold]]*Table62[[#This Row],[Manufacturing Price]])</f>
        <v>1097545.1200000001</v>
      </c>
      <c r="L216" s="3">
        <v>44197</v>
      </c>
      <c r="M216">
        <f>MONTH(Table62[[#This Row],[Date]])</f>
        <v>1</v>
      </c>
      <c r="N216" t="str">
        <f>TEXT(Table62[[#This Row],[Date]],"mmmm")</f>
        <v>January</v>
      </c>
      <c r="O216">
        <f>YEAR(Table62[[#This Row],[Date]])</f>
        <v>2021</v>
      </c>
    </row>
    <row r="217" spans="1:15" x14ac:dyDescent="0.3">
      <c r="A217" t="s">
        <v>26</v>
      </c>
      <c r="B217" t="s">
        <v>22</v>
      </c>
      <c r="C217" t="s">
        <v>30</v>
      </c>
      <c r="D217" t="s">
        <v>19</v>
      </c>
      <c r="E217" s="1">
        <v>234.9</v>
      </c>
      <c r="F217" s="2">
        <v>11999.4</v>
      </c>
      <c r="G217" s="2">
        <v>19999</v>
      </c>
      <c r="H217" s="2">
        <v>469776.51000000007</v>
      </c>
      <c r="I217" s="2">
        <f>Table62[[#This Row],[Units Sold]]*Table62[[#This Row],[Sale Price]]</f>
        <v>4697765.1000000006</v>
      </c>
      <c r="J217" s="2">
        <f>Table62[[#This Row],[Manufacturing Price]]</f>
        <v>11999.4</v>
      </c>
      <c r="K217" s="2">
        <f>Table62[[#This Row],[ Sales]]-(Table62[[#This Row],[Units Sold]]*Table62[[#This Row],[Manufacturing Price]])</f>
        <v>1879106.0400000005</v>
      </c>
      <c r="L217" s="3">
        <v>44075</v>
      </c>
      <c r="M217">
        <f>MONTH(Table62[[#This Row],[Date]])</f>
        <v>9</v>
      </c>
      <c r="N217" t="str">
        <f>TEXT(Table62[[#This Row],[Date]],"mmmm")</f>
        <v>September</v>
      </c>
      <c r="O217">
        <f>YEAR(Table62[[#This Row],[Date]])</f>
        <v>2020</v>
      </c>
    </row>
    <row r="218" spans="1:15" x14ac:dyDescent="0.3">
      <c r="A218" t="s">
        <v>26</v>
      </c>
      <c r="B218" t="s">
        <v>34</v>
      </c>
      <c r="C218" t="s">
        <v>30</v>
      </c>
      <c r="D218" t="s">
        <v>19</v>
      </c>
      <c r="E218" s="1">
        <v>268.90000000000003</v>
      </c>
      <c r="F218" s="2">
        <v>11999.4</v>
      </c>
      <c r="G218" s="2">
        <v>19999</v>
      </c>
      <c r="H218" s="2">
        <v>537773.1100000001</v>
      </c>
      <c r="I218" s="2">
        <f>Table62[[#This Row],[Units Sold]]*Table62[[#This Row],[Sale Price]]</f>
        <v>5377731.1000000006</v>
      </c>
      <c r="J218" s="2">
        <f>Table62[[#This Row],[Manufacturing Price]]</f>
        <v>11999.4</v>
      </c>
      <c r="K218" s="2">
        <f>Table62[[#This Row],[ Sales]]-(Table62[[#This Row],[Units Sold]]*Table62[[#This Row],[Manufacturing Price]])</f>
        <v>2151092.4400000004</v>
      </c>
      <c r="L218" s="3">
        <v>44470</v>
      </c>
      <c r="M218">
        <f>MONTH(Table62[[#This Row],[Date]])</f>
        <v>10</v>
      </c>
      <c r="N218" t="str">
        <f>TEXT(Table62[[#This Row],[Date]],"mmmm")</f>
        <v>October</v>
      </c>
      <c r="O218">
        <f>YEAR(Table62[[#This Row],[Date]])</f>
        <v>2021</v>
      </c>
    </row>
    <row r="219" spans="1:15" x14ac:dyDescent="0.3">
      <c r="A219" t="s">
        <v>9</v>
      </c>
      <c r="B219" t="s">
        <v>23</v>
      </c>
      <c r="C219" t="s">
        <v>30</v>
      </c>
      <c r="D219" t="s">
        <v>19</v>
      </c>
      <c r="E219" s="1">
        <v>243.10000000000002</v>
      </c>
      <c r="F219" s="2">
        <v>11999.4</v>
      </c>
      <c r="G219" s="2">
        <v>19999</v>
      </c>
      <c r="H219" s="2">
        <v>486175.69000000006</v>
      </c>
      <c r="I219" s="2">
        <f>Table62[[#This Row],[Units Sold]]*Table62[[#This Row],[Sale Price]]</f>
        <v>4861756.9000000004</v>
      </c>
      <c r="J219" s="2">
        <f>Table62[[#This Row],[Manufacturing Price]]</f>
        <v>11999.4</v>
      </c>
      <c r="K219" s="2">
        <f>Table62[[#This Row],[ Sales]]-(Table62[[#This Row],[Units Sold]]*Table62[[#This Row],[Manufacturing Price]])</f>
        <v>1944702.7600000002</v>
      </c>
      <c r="L219" s="3">
        <v>44531</v>
      </c>
      <c r="M219">
        <f>MONTH(Table62[[#This Row],[Date]])</f>
        <v>12</v>
      </c>
      <c r="N219" t="str">
        <f>TEXT(Table62[[#This Row],[Date]],"mmmm")</f>
        <v>December</v>
      </c>
      <c r="O219">
        <f>YEAR(Table62[[#This Row],[Date]])</f>
        <v>2021</v>
      </c>
    </row>
    <row r="220" spans="1:15" x14ac:dyDescent="0.3">
      <c r="A220" t="s">
        <v>9</v>
      </c>
      <c r="B220" t="s">
        <v>47</v>
      </c>
      <c r="C220" t="s">
        <v>31</v>
      </c>
      <c r="D220" t="s">
        <v>19</v>
      </c>
      <c r="E220" s="1">
        <v>243.10000000000002</v>
      </c>
      <c r="F220" s="2">
        <v>19794</v>
      </c>
      <c r="G220" s="2">
        <v>32990</v>
      </c>
      <c r="H220" s="2">
        <v>801986.90000000014</v>
      </c>
      <c r="I220" s="2">
        <f>Table62[[#This Row],[Units Sold]]*Table62[[#This Row],[Sale Price]]</f>
        <v>8019869.0000000009</v>
      </c>
      <c r="J220" s="2">
        <f>Table62[[#This Row],[Manufacturing Price]]</f>
        <v>19794</v>
      </c>
      <c r="K220" s="2">
        <f>Table62[[#This Row],[ Sales]]-(Table62[[#This Row],[Units Sold]]*Table62[[#This Row],[Manufacturing Price]])</f>
        <v>3207947.6000000006</v>
      </c>
      <c r="L220" s="3">
        <v>44531</v>
      </c>
      <c r="M220">
        <f>MONTH(Table62[[#This Row],[Date]])</f>
        <v>12</v>
      </c>
      <c r="N220" t="str">
        <f>TEXT(Table62[[#This Row],[Date]],"mmmm")</f>
        <v>December</v>
      </c>
      <c r="O220">
        <f>YEAR(Table62[[#This Row],[Date]])</f>
        <v>2021</v>
      </c>
    </row>
    <row r="221" spans="1:15" x14ac:dyDescent="0.3">
      <c r="A221" t="s">
        <v>26</v>
      </c>
      <c r="B221" t="s">
        <v>37</v>
      </c>
      <c r="C221" t="s">
        <v>32</v>
      </c>
      <c r="D221" t="s">
        <v>19</v>
      </c>
      <c r="E221" s="1">
        <v>268.90000000000003</v>
      </c>
      <c r="F221" s="2">
        <v>13938</v>
      </c>
      <c r="G221" s="2">
        <v>23230</v>
      </c>
      <c r="H221" s="2">
        <v>624654.70000000007</v>
      </c>
      <c r="I221" s="2">
        <f>Table62[[#This Row],[Units Sold]]*Table62[[#This Row],[Sale Price]]</f>
        <v>6246547.0000000009</v>
      </c>
      <c r="J221" s="2">
        <f>Table62[[#This Row],[Manufacturing Price]]</f>
        <v>13938</v>
      </c>
      <c r="K221" s="2">
        <f>Table62[[#This Row],[ Sales]]-(Table62[[#This Row],[Units Sold]]*Table62[[#This Row],[Manufacturing Price]])</f>
        <v>2498618.8000000003</v>
      </c>
      <c r="L221" s="3">
        <v>44470</v>
      </c>
      <c r="M221">
        <f>MONTH(Table62[[#This Row],[Date]])</f>
        <v>10</v>
      </c>
      <c r="N221" t="str">
        <f>TEXT(Table62[[#This Row],[Date]],"mmmm")</f>
        <v>October</v>
      </c>
      <c r="O221">
        <f>YEAR(Table62[[#This Row],[Date]])</f>
        <v>2021</v>
      </c>
    </row>
    <row r="222" spans="1:15" x14ac:dyDescent="0.3">
      <c r="A222" t="s">
        <v>26</v>
      </c>
      <c r="B222" t="s">
        <v>42</v>
      </c>
      <c r="C222" t="s">
        <v>27</v>
      </c>
      <c r="D222" t="s">
        <v>19</v>
      </c>
      <c r="E222" s="1">
        <v>168.3</v>
      </c>
      <c r="F222" s="2">
        <v>11999.4</v>
      </c>
      <c r="G222" s="2">
        <v>19999</v>
      </c>
      <c r="H222" s="2">
        <v>336583.17000000004</v>
      </c>
      <c r="I222" s="2">
        <f>Table62[[#This Row],[Units Sold]]*Table62[[#This Row],[Sale Price]]</f>
        <v>3365831.7</v>
      </c>
      <c r="J222" s="2">
        <f>Table62[[#This Row],[Manufacturing Price]]</f>
        <v>11999.4</v>
      </c>
      <c r="K222" s="2">
        <f>Table62[[#This Row],[ Sales]]-(Table62[[#This Row],[Units Sold]]*Table62[[#This Row],[Manufacturing Price]])</f>
        <v>1346332.6800000002</v>
      </c>
      <c r="L222" s="3">
        <v>44378</v>
      </c>
      <c r="M222">
        <f>MONTH(Table62[[#This Row],[Date]])</f>
        <v>7</v>
      </c>
      <c r="N222" t="str">
        <f>TEXT(Table62[[#This Row],[Date]],"mmmm")</f>
        <v>July</v>
      </c>
      <c r="O222">
        <f>YEAR(Table62[[#This Row],[Date]])</f>
        <v>2021</v>
      </c>
    </row>
    <row r="223" spans="1:15" x14ac:dyDescent="0.3">
      <c r="A223" t="s">
        <v>9</v>
      </c>
      <c r="B223" t="s">
        <v>43</v>
      </c>
      <c r="C223" t="s">
        <v>27</v>
      </c>
      <c r="D223" t="s">
        <v>19</v>
      </c>
      <c r="E223" s="1">
        <v>112.30000000000001</v>
      </c>
      <c r="F223" s="2">
        <v>11999.4</v>
      </c>
      <c r="G223" s="2">
        <v>19999</v>
      </c>
      <c r="H223" s="2">
        <v>224588.77000000002</v>
      </c>
      <c r="I223" s="2">
        <f>Table62[[#This Row],[Units Sold]]*Table62[[#This Row],[Sale Price]]</f>
        <v>2245887.7000000002</v>
      </c>
      <c r="J223" s="2">
        <f>Table62[[#This Row],[Manufacturing Price]]</f>
        <v>11999.4</v>
      </c>
      <c r="K223" s="2">
        <f>Table62[[#This Row],[ Sales]]-(Table62[[#This Row],[Units Sold]]*Table62[[#This Row],[Manufacturing Price]])</f>
        <v>898355.08000000007</v>
      </c>
      <c r="L223" s="3">
        <v>44409</v>
      </c>
      <c r="M223">
        <f>MONTH(Table62[[#This Row],[Date]])</f>
        <v>8</v>
      </c>
      <c r="N223" t="str">
        <f>TEXT(Table62[[#This Row],[Date]],"mmmm")</f>
        <v>August</v>
      </c>
      <c r="O223">
        <f>YEAR(Table62[[#This Row],[Date]])</f>
        <v>2021</v>
      </c>
    </row>
    <row r="224" spans="1:15" x14ac:dyDescent="0.3">
      <c r="A224" t="s">
        <v>26</v>
      </c>
      <c r="B224" t="s">
        <v>39</v>
      </c>
      <c r="C224" t="s">
        <v>27</v>
      </c>
      <c r="D224" t="s">
        <v>19</v>
      </c>
      <c r="E224" s="1">
        <v>115.9</v>
      </c>
      <c r="F224" s="2">
        <v>11999.4</v>
      </c>
      <c r="G224" s="2">
        <v>19999</v>
      </c>
      <c r="H224" s="2">
        <v>231788.41000000003</v>
      </c>
      <c r="I224" s="2">
        <f>Table62[[#This Row],[Units Sold]]*Table62[[#This Row],[Sale Price]]</f>
        <v>2317884.1</v>
      </c>
      <c r="J224" s="2">
        <f>Table62[[#This Row],[Manufacturing Price]]</f>
        <v>11999.4</v>
      </c>
      <c r="K224" s="2">
        <f>Table62[[#This Row],[ Sales]]-(Table62[[#This Row],[Units Sold]]*Table62[[#This Row],[Manufacturing Price]])</f>
        <v>927153.64000000013</v>
      </c>
      <c r="L224" s="3">
        <v>44105</v>
      </c>
      <c r="M224">
        <f>MONTH(Table62[[#This Row],[Date]])</f>
        <v>10</v>
      </c>
      <c r="N224" t="str">
        <f>TEXT(Table62[[#This Row],[Date]],"mmmm")</f>
        <v>October</v>
      </c>
      <c r="O224">
        <f>YEAR(Table62[[#This Row],[Date]])</f>
        <v>2020</v>
      </c>
    </row>
    <row r="225" spans="1:15" x14ac:dyDescent="0.3">
      <c r="A225" t="s">
        <v>9</v>
      </c>
      <c r="B225" t="s">
        <v>43</v>
      </c>
      <c r="C225" t="s">
        <v>28</v>
      </c>
      <c r="D225" t="s">
        <v>19</v>
      </c>
      <c r="E225" s="1">
        <v>186.5</v>
      </c>
      <c r="F225" s="2">
        <v>5579.4</v>
      </c>
      <c r="G225" s="2">
        <v>9299</v>
      </c>
      <c r="H225" s="2">
        <v>173426.35</v>
      </c>
      <c r="I225" s="2">
        <f>Table62[[#This Row],[Units Sold]]*Table62[[#This Row],[Sale Price]]</f>
        <v>1734263.5</v>
      </c>
      <c r="J225" s="2">
        <f>Table62[[#This Row],[Manufacturing Price]]</f>
        <v>5579.4</v>
      </c>
      <c r="K225" s="2">
        <f>Table62[[#This Row],[ Sales]]-(Table62[[#This Row],[Units Sold]]*Table62[[#This Row],[Manufacturing Price]])</f>
        <v>693705.4</v>
      </c>
      <c r="L225" s="3">
        <v>44228</v>
      </c>
      <c r="M225">
        <f>MONTH(Table62[[#This Row],[Date]])</f>
        <v>2</v>
      </c>
      <c r="N225" t="str">
        <f>TEXT(Table62[[#This Row],[Date]],"mmmm")</f>
        <v>February</v>
      </c>
      <c r="O225">
        <f>YEAR(Table62[[#This Row],[Date]])</f>
        <v>2021</v>
      </c>
    </row>
    <row r="226" spans="1:15" x14ac:dyDescent="0.3">
      <c r="A226" t="s">
        <v>9</v>
      </c>
      <c r="B226" t="s">
        <v>41</v>
      </c>
      <c r="C226" t="s">
        <v>28</v>
      </c>
      <c r="D226" t="s">
        <v>19</v>
      </c>
      <c r="E226" s="1">
        <v>111.60000000000001</v>
      </c>
      <c r="F226" s="2">
        <v>5579.4</v>
      </c>
      <c r="G226" s="2">
        <v>9299</v>
      </c>
      <c r="H226" s="2">
        <v>103776.84000000001</v>
      </c>
      <c r="I226" s="2">
        <f>Table62[[#This Row],[Units Sold]]*Table62[[#This Row],[Sale Price]]</f>
        <v>1037768.4</v>
      </c>
      <c r="J226" s="2">
        <f>Table62[[#This Row],[Manufacturing Price]]</f>
        <v>5579.4</v>
      </c>
      <c r="K226" s="2">
        <f>Table62[[#This Row],[ Sales]]-(Table62[[#This Row],[Units Sold]]*Table62[[#This Row],[Manufacturing Price]])</f>
        <v>415107.36</v>
      </c>
      <c r="L226" s="3">
        <v>44228</v>
      </c>
      <c r="M226">
        <f>MONTH(Table62[[#This Row],[Date]])</f>
        <v>2</v>
      </c>
      <c r="N226" t="str">
        <f>TEXT(Table62[[#This Row],[Date]],"mmmm")</f>
        <v>February</v>
      </c>
      <c r="O226">
        <f>YEAR(Table62[[#This Row],[Date]])</f>
        <v>2021</v>
      </c>
    </row>
    <row r="227" spans="1:15" x14ac:dyDescent="0.3">
      <c r="A227" t="s">
        <v>26</v>
      </c>
      <c r="B227" t="s">
        <v>42</v>
      </c>
      <c r="C227" t="s">
        <v>28</v>
      </c>
      <c r="D227" t="s">
        <v>19</v>
      </c>
      <c r="E227" s="1">
        <v>156.30000000000001</v>
      </c>
      <c r="F227" s="2">
        <v>5579.4</v>
      </c>
      <c r="G227" s="2">
        <v>9299</v>
      </c>
      <c r="H227" s="2">
        <v>145343.37000000002</v>
      </c>
      <c r="I227" s="2">
        <f>Table62[[#This Row],[Units Sold]]*Table62[[#This Row],[Sale Price]]</f>
        <v>1453433.7000000002</v>
      </c>
      <c r="J227" s="2">
        <f>Table62[[#This Row],[Manufacturing Price]]</f>
        <v>5579.4</v>
      </c>
      <c r="K227" s="2">
        <f>Table62[[#This Row],[ Sales]]-(Table62[[#This Row],[Units Sold]]*Table62[[#This Row],[Manufacturing Price]])</f>
        <v>581373.48000000021</v>
      </c>
      <c r="L227" s="3">
        <v>44317</v>
      </c>
      <c r="M227">
        <f>MONTH(Table62[[#This Row],[Date]])</f>
        <v>5</v>
      </c>
      <c r="N227" t="str">
        <f>TEXT(Table62[[#This Row],[Date]],"mmmm")</f>
        <v>May</v>
      </c>
      <c r="O227">
        <f>YEAR(Table62[[#This Row],[Date]])</f>
        <v>2021</v>
      </c>
    </row>
    <row r="228" spans="1:15" x14ac:dyDescent="0.3">
      <c r="A228" t="s">
        <v>6</v>
      </c>
      <c r="B228" t="s">
        <v>44</v>
      </c>
      <c r="C228" t="s">
        <v>28</v>
      </c>
      <c r="D228" t="s">
        <v>19</v>
      </c>
      <c r="E228" s="1">
        <v>99.100000000000009</v>
      </c>
      <c r="F228" s="2">
        <v>5579.4</v>
      </c>
      <c r="G228" s="2">
        <v>9299</v>
      </c>
      <c r="H228" s="2">
        <v>92153.090000000011</v>
      </c>
      <c r="I228" s="2">
        <f>Table62[[#This Row],[Units Sold]]*Table62[[#This Row],[Sale Price]]</f>
        <v>921530.9</v>
      </c>
      <c r="J228" s="2">
        <f>Table62[[#This Row],[Manufacturing Price]]</f>
        <v>5579.4</v>
      </c>
      <c r="K228" s="2">
        <f>Table62[[#This Row],[ Sales]]-(Table62[[#This Row],[Units Sold]]*Table62[[#This Row],[Manufacturing Price]])</f>
        <v>368612.36</v>
      </c>
      <c r="L228" s="3">
        <v>44348</v>
      </c>
      <c r="M228">
        <f>MONTH(Table62[[#This Row],[Date]])</f>
        <v>6</v>
      </c>
      <c r="N228" t="str">
        <f>TEXT(Table62[[#This Row],[Date]],"mmmm")</f>
        <v>June</v>
      </c>
      <c r="O228">
        <f>YEAR(Table62[[#This Row],[Date]])</f>
        <v>2021</v>
      </c>
    </row>
    <row r="229" spans="1:15" x14ac:dyDescent="0.3">
      <c r="A229" t="s">
        <v>26</v>
      </c>
      <c r="B229" t="s">
        <v>25</v>
      </c>
      <c r="C229" t="s">
        <v>28</v>
      </c>
      <c r="D229" t="s">
        <v>19</v>
      </c>
      <c r="E229" s="1">
        <v>101.60000000000001</v>
      </c>
      <c r="F229" s="2">
        <v>5579.4</v>
      </c>
      <c r="G229" s="2">
        <v>9299</v>
      </c>
      <c r="H229" s="2">
        <v>94477.840000000011</v>
      </c>
      <c r="I229" s="2">
        <f>Table62[[#This Row],[Units Sold]]*Table62[[#This Row],[Sale Price]]</f>
        <v>944778.4</v>
      </c>
      <c r="J229" s="2">
        <f>Table62[[#This Row],[Manufacturing Price]]</f>
        <v>5579.4</v>
      </c>
      <c r="K229" s="2">
        <f>Table62[[#This Row],[ Sales]]-(Table62[[#This Row],[Units Sold]]*Table62[[#This Row],[Manufacturing Price]])</f>
        <v>377911.36</v>
      </c>
      <c r="L229" s="3">
        <v>44136</v>
      </c>
      <c r="M229">
        <f>MONTH(Table62[[#This Row],[Date]])</f>
        <v>11</v>
      </c>
      <c r="N229" t="str">
        <f>TEXT(Table62[[#This Row],[Date]],"mmmm")</f>
        <v>November</v>
      </c>
      <c r="O229">
        <f>YEAR(Table62[[#This Row],[Date]])</f>
        <v>2020</v>
      </c>
    </row>
    <row r="230" spans="1:15" x14ac:dyDescent="0.3">
      <c r="A230" t="s">
        <v>7</v>
      </c>
      <c r="B230" t="s">
        <v>46</v>
      </c>
      <c r="C230" t="s">
        <v>28</v>
      </c>
      <c r="D230" t="s">
        <v>19</v>
      </c>
      <c r="E230" s="1">
        <v>279.10000000000002</v>
      </c>
      <c r="F230" s="2">
        <v>5579.4</v>
      </c>
      <c r="G230" s="2">
        <v>9299</v>
      </c>
      <c r="H230" s="2">
        <v>259535.09000000005</v>
      </c>
      <c r="I230" s="2">
        <f>Table62[[#This Row],[Units Sold]]*Table62[[#This Row],[Sale Price]]</f>
        <v>2595350.9000000004</v>
      </c>
      <c r="J230" s="2">
        <f>Table62[[#This Row],[Manufacturing Price]]</f>
        <v>5579.4</v>
      </c>
      <c r="K230" s="2">
        <f>Table62[[#This Row],[ Sales]]-(Table62[[#This Row],[Units Sold]]*Table62[[#This Row],[Manufacturing Price]])</f>
        <v>1038140.3600000003</v>
      </c>
      <c r="L230" s="3">
        <v>44501</v>
      </c>
      <c r="M230">
        <f>MONTH(Table62[[#This Row],[Date]])</f>
        <v>11</v>
      </c>
      <c r="N230" t="str">
        <f>TEXT(Table62[[#This Row],[Date]],"mmmm")</f>
        <v>November</v>
      </c>
      <c r="O230">
        <f>YEAR(Table62[[#This Row],[Date]])</f>
        <v>2021</v>
      </c>
    </row>
    <row r="231" spans="1:15" x14ac:dyDescent="0.3">
      <c r="A231" t="s">
        <v>26</v>
      </c>
      <c r="B231" t="s">
        <v>47</v>
      </c>
      <c r="C231" t="s">
        <v>28</v>
      </c>
      <c r="D231" t="s">
        <v>19</v>
      </c>
      <c r="E231" s="1">
        <v>57</v>
      </c>
      <c r="F231" s="2">
        <v>5579.4</v>
      </c>
      <c r="G231" s="2">
        <v>9299</v>
      </c>
      <c r="H231" s="2">
        <v>53004.3</v>
      </c>
      <c r="I231" s="2">
        <f>Table62[[#This Row],[Units Sold]]*Table62[[#This Row],[Sale Price]]</f>
        <v>530043</v>
      </c>
      <c r="J231" s="2">
        <f>Table62[[#This Row],[Manufacturing Price]]</f>
        <v>5579.4</v>
      </c>
      <c r="K231" s="2">
        <f>Table62[[#This Row],[ Sales]]-(Table62[[#This Row],[Units Sold]]*Table62[[#This Row],[Manufacturing Price]])</f>
        <v>212017.2</v>
      </c>
      <c r="L231" s="3">
        <v>44531</v>
      </c>
      <c r="M231">
        <f>MONTH(Table62[[#This Row],[Date]])</f>
        <v>12</v>
      </c>
      <c r="N231" t="str">
        <f>TEXT(Table62[[#This Row],[Date]],"mmmm")</f>
        <v>December</v>
      </c>
      <c r="O231">
        <f>YEAR(Table62[[#This Row],[Date]])</f>
        <v>2021</v>
      </c>
    </row>
    <row r="232" spans="1:15" x14ac:dyDescent="0.3">
      <c r="A232" t="s">
        <v>26</v>
      </c>
      <c r="B232" t="s">
        <v>24</v>
      </c>
      <c r="C232" t="s">
        <v>28</v>
      </c>
      <c r="D232" t="s">
        <v>19</v>
      </c>
      <c r="E232" s="1">
        <v>248.70000000000002</v>
      </c>
      <c r="F232" s="2">
        <v>5579.4</v>
      </c>
      <c r="G232" s="2">
        <v>9299</v>
      </c>
      <c r="H232" s="2">
        <v>231266.13000000003</v>
      </c>
      <c r="I232" s="2">
        <f>Table62[[#This Row],[Units Sold]]*Table62[[#This Row],[Sale Price]]</f>
        <v>2312661.3000000003</v>
      </c>
      <c r="J232" s="2">
        <f>Table62[[#This Row],[Manufacturing Price]]</f>
        <v>5579.4</v>
      </c>
      <c r="K232" s="2">
        <f>Table62[[#This Row],[ Sales]]-(Table62[[#This Row],[Units Sold]]*Table62[[#This Row],[Manufacturing Price]])</f>
        <v>925064.52000000025</v>
      </c>
      <c r="L232" s="3">
        <v>44531</v>
      </c>
      <c r="M232">
        <f>MONTH(Table62[[#This Row],[Date]])</f>
        <v>12</v>
      </c>
      <c r="N232" t="str">
        <f>TEXT(Table62[[#This Row],[Date]],"mmmm")</f>
        <v>December</v>
      </c>
      <c r="O232">
        <f>YEAR(Table62[[#This Row],[Date]])</f>
        <v>2021</v>
      </c>
    </row>
    <row r="233" spans="1:15" x14ac:dyDescent="0.3">
      <c r="A233" t="s">
        <v>26</v>
      </c>
      <c r="B233" t="s">
        <v>25</v>
      </c>
      <c r="C233" t="s">
        <v>29</v>
      </c>
      <c r="D233" t="s">
        <v>19</v>
      </c>
      <c r="E233" s="1">
        <v>138.45000000000002</v>
      </c>
      <c r="F233" s="2">
        <v>8999.4</v>
      </c>
      <c r="G233" s="2">
        <v>14999</v>
      </c>
      <c r="H233" s="2">
        <v>207661.15500000003</v>
      </c>
      <c r="I233" s="2">
        <f>Table62[[#This Row],[Units Sold]]*Table62[[#This Row],[Sale Price]]</f>
        <v>2076611.5500000003</v>
      </c>
      <c r="J233" s="2">
        <f>Table62[[#This Row],[Manufacturing Price]]</f>
        <v>8999.4</v>
      </c>
      <c r="K233" s="2">
        <f>Table62[[#This Row],[ Sales]]-(Table62[[#This Row],[Units Sold]]*Table62[[#This Row],[Manufacturing Price]])</f>
        <v>830644.62000000011</v>
      </c>
      <c r="L233" s="3">
        <v>44197</v>
      </c>
      <c r="M233">
        <f>MONTH(Table62[[#This Row],[Date]])</f>
        <v>1</v>
      </c>
      <c r="N233" t="str">
        <f>TEXT(Table62[[#This Row],[Date]],"mmmm")</f>
        <v>January</v>
      </c>
      <c r="O233">
        <f>YEAR(Table62[[#This Row],[Date]])</f>
        <v>2021</v>
      </c>
    </row>
    <row r="234" spans="1:15" x14ac:dyDescent="0.3">
      <c r="A234" t="s">
        <v>8</v>
      </c>
      <c r="B234" t="s">
        <v>23</v>
      </c>
      <c r="C234" t="s">
        <v>29</v>
      </c>
      <c r="D234" t="s">
        <v>19</v>
      </c>
      <c r="E234" s="1">
        <v>362.70000000000005</v>
      </c>
      <c r="F234" s="2">
        <v>8999.4</v>
      </c>
      <c r="G234" s="2">
        <v>14999</v>
      </c>
      <c r="H234" s="2">
        <v>544013.7300000001</v>
      </c>
      <c r="I234" s="2">
        <f>Table62[[#This Row],[Units Sold]]*Table62[[#This Row],[Sale Price]]</f>
        <v>5440137.3000000007</v>
      </c>
      <c r="J234" s="2">
        <f>Table62[[#This Row],[Manufacturing Price]]</f>
        <v>8999.4</v>
      </c>
      <c r="K234" s="2">
        <f>Table62[[#This Row],[ Sales]]-(Table62[[#This Row],[Units Sold]]*Table62[[#This Row],[Manufacturing Price]])</f>
        <v>2176054.9200000004</v>
      </c>
      <c r="L234" s="3">
        <v>44378</v>
      </c>
      <c r="M234">
        <f>MONTH(Table62[[#This Row],[Date]])</f>
        <v>7</v>
      </c>
      <c r="N234" t="str">
        <f>TEXT(Table62[[#This Row],[Date]],"mmmm")</f>
        <v>July</v>
      </c>
      <c r="O234">
        <f>YEAR(Table62[[#This Row],[Date]])</f>
        <v>2021</v>
      </c>
    </row>
    <row r="235" spans="1:15" x14ac:dyDescent="0.3">
      <c r="A235" t="s">
        <v>26</v>
      </c>
      <c r="B235" t="s">
        <v>22</v>
      </c>
      <c r="C235" t="s">
        <v>29</v>
      </c>
      <c r="D235" t="s">
        <v>19</v>
      </c>
      <c r="E235" s="1">
        <v>72</v>
      </c>
      <c r="F235" s="2">
        <v>8999.4</v>
      </c>
      <c r="G235" s="2">
        <v>14999</v>
      </c>
      <c r="H235" s="2">
        <v>107992.8</v>
      </c>
      <c r="I235" s="2">
        <f>Table62[[#This Row],[Units Sold]]*Table62[[#This Row],[Sale Price]]</f>
        <v>1079928</v>
      </c>
      <c r="J235" s="2">
        <f>Table62[[#This Row],[Manufacturing Price]]</f>
        <v>8999.4</v>
      </c>
      <c r="K235" s="2">
        <f>Table62[[#This Row],[ Sales]]-(Table62[[#This Row],[Units Sold]]*Table62[[#This Row],[Manufacturing Price]])</f>
        <v>431971.20000000007</v>
      </c>
      <c r="L235" s="3">
        <v>44075</v>
      </c>
      <c r="M235">
        <f>MONTH(Table62[[#This Row],[Date]])</f>
        <v>9</v>
      </c>
      <c r="N235" t="str">
        <f>TEXT(Table62[[#This Row],[Date]],"mmmm")</f>
        <v>September</v>
      </c>
      <c r="O235">
        <f>YEAR(Table62[[#This Row],[Date]])</f>
        <v>2020</v>
      </c>
    </row>
    <row r="236" spans="1:15" x14ac:dyDescent="0.3">
      <c r="A236" t="s">
        <v>9</v>
      </c>
      <c r="B236" t="s">
        <v>34</v>
      </c>
      <c r="C236" t="s">
        <v>29</v>
      </c>
      <c r="D236" t="s">
        <v>19</v>
      </c>
      <c r="E236" s="1">
        <v>234.20000000000002</v>
      </c>
      <c r="F236" s="2">
        <v>8999.4</v>
      </c>
      <c r="G236" s="2">
        <v>14999</v>
      </c>
      <c r="H236" s="2">
        <v>351276.58000000007</v>
      </c>
      <c r="I236" s="2">
        <f>Table62[[#This Row],[Units Sold]]*Table62[[#This Row],[Sale Price]]</f>
        <v>3512765.8000000003</v>
      </c>
      <c r="J236" s="2">
        <f>Table62[[#This Row],[Manufacturing Price]]</f>
        <v>8999.4</v>
      </c>
      <c r="K236" s="2">
        <f>Table62[[#This Row],[ Sales]]-(Table62[[#This Row],[Units Sold]]*Table62[[#This Row],[Manufacturing Price]])</f>
        <v>1405106.3200000003</v>
      </c>
      <c r="L236" s="3">
        <v>44501</v>
      </c>
      <c r="M236">
        <f>MONTH(Table62[[#This Row],[Date]])</f>
        <v>11</v>
      </c>
      <c r="N236" t="str">
        <f>TEXT(Table62[[#This Row],[Date]],"mmmm")</f>
        <v>November</v>
      </c>
      <c r="O236">
        <f>YEAR(Table62[[#This Row],[Date]])</f>
        <v>2021</v>
      </c>
    </row>
    <row r="237" spans="1:15" x14ac:dyDescent="0.3">
      <c r="A237" t="s">
        <v>6</v>
      </c>
      <c r="B237" t="s">
        <v>23</v>
      </c>
      <c r="C237" t="s">
        <v>29</v>
      </c>
      <c r="D237" t="s">
        <v>19</v>
      </c>
      <c r="E237" s="1">
        <v>110</v>
      </c>
      <c r="F237" s="2">
        <v>8999.4</v>
      </c>
      <c r="G237" s="2">
        <v>14999</v>
      </c>
      <c r="H237" s="2">
        <v>164989</v>
      </c>
      <c r="I237" s="2">
        <f>Table62[[#This Row],[Units Sold]]*Table62[[#This Row],[Sale Price]]</f>
        <v>1649890</v>
      </c>
      <c r="J237" s="2">
        <f>Table62[[#This Row],[Manufacturing Price]]</f>
        <v>8999.4</v>
      </c>
      <c r="K237" s="2">
        <f>Table62[[#This Row],[ Sales]]-(Table62[[#This Row],[Units Sold]]*Table62[[#This Row],[Manufacturing Price]])</f>
        <v>659956</v>
      </c>
      <c r="L237" s="3">
        <v>44166</v>
      </c>
      <c r="M237">
        <f>MONTH(Table62[[#This Row],[Date]])</f>
        <v>12</v>
      </c>
      <c r="N237" t="str">
        <f>TEXT(Table62[[#This Row],[Date]],"mmmm")</f>
        <v>December</v>
      </c>
      <c r="O237">
        <f>YEAR(Table62[[#This Row],[Date]])</f>
        <v>2020</v>
      </c>
    </row>
    <row r="238" spans="1:15" x14ac:dyDescent="0.3">
      <c r="A238" t="s">
        <v>26</v>
      </c>
      <c r="B238" t="s">
        <v>47</v>
      </c>
      <c r="C238" t="s">
        <v>30</v>
      </c>
      <c r="D238" t="s">
        <v>19</v>
      </c>
      <c r="E238" s="1">
        <v>130.30000000000001</v>
      </c>
      <c r="F238" s="2">
        <v>11999.4</v>
      </c>
      <c r="G238" s="2">
        <v>19999</v>
      </c>
      <c r="H238" s="2">
        <v>260586.97000000003</v>
      </c>
      <c r="I238" s="2">
        <f>Table62[[#This Row],[Units Sold]]*Table62[[#This Row],[Sale Price]]</f>
        <v>2605869.7000000002</v>
      </c>
      <c r="J238" s="2">
        <f>Table62[[#This Row],[Manufacturing Price]]</f>
        <v>11999.4</v>
      </c>
      <c r="K238" s="2">
        <f>Table62[[#This Row],[ Sales]]-(Table62[[#This Row],[Units Sold]]*Table62[[#This Row],[Manufacturing Price]])</f>
        <v>1042347.8800000001</v>
      </c>
      <c r="L238" s="3">
        <v>44228</v>
      </c>
      <c r="M238">
        <f>MONTH(Table62[[#This Row],[Date]])</f>
        <v>2</v>
      </c>
      <c r="N238" t="str">
        <f>TEXT(Table62[[#This Row],[Date]],"mmmm")</f>
        <v>February</v>
      </c>
      <c r="O238">
        <f>YEAR(Table62[[#This Row],[Date]])</f>
        <v>2021</v>
      </c>
    </row>
    <row r="239" spans="1:15" x14ac:dyDescent="0.3">
      <c r="A239" t="s">
        <v>8</v>
      </c>
      <c r="B239" t="s">
        <v>37</v>
      </c>
      <c r="C239" t="s">
        <v>30</v>
      </c>
      <c r="D239" t="s">
        <v>19</v>
      </c>
      <c r="E239" s="1">
        <v>299.2</v>
      </c>
      <c r="F239" s="2">
        <v>11999.4</v>
      </c>
      <c r="G239" s="2">
        <v>19999</v>
      </c>
      <c r="H239" s="2">
        <v>598370.07999999996</v>
      </c>
      <c r="I239" s="2">
        <f>Table62[[#This Row],[Units Sold]]*Table62[[#This Row],[Sale Price]]</f>
        <v>5983700.7999999998</v>
      </c>
      <c r="J239" s="2">
        <f>Table62[[#This Row],[Manufacturing Price]]</f>
        <v>11999.4</v>
      </c>
      <c r="K239" s="2">
        <f>Table62[[#This Row],[ Sales]]-(Table62[[#This Row],[Units Sold]]*Table62[[#This Row],[Manufacturing Price]])</f>
        <v>2393480.3199999998</v>
      </c>
      <c r="L239" s="3">
        <v>44256</v>
      </c>
      <c r="M239">
        <f>MONTH(Table62[[#This Row],[Date]])</f>
        <v>3</v>
      </c>
      <c r="N239" t="str">
        <f>TEXT(Table62[[#This Row],[Date]],"mmmm")</f>
        <v>March</v>
      </c>
      <c r="O239">
        <f>YEAR(Table62[[#This Row],[Date]])</f>
        <v>2021</v>
      </c>
    </row>
    <row r="240" spans="1:15" x14ac:dyDescent="0.3">
      <c r="A240" t="s">
        <v>8</v>
      </c>
      <c r="B240" t="s">
        <v>42</v>
      </c>
      <c r="C240" t="s">
        <v>30</v>
      </c>
      <c r="D240" t="s">
        <v>19</v>
      </c>
      <c r="E240" s="1">
        <v>238.5</v>
      </c>
      <c r="F240" s="2">
        <v>11999.4</v>
      </c>
      <c r="G240" s="2">
        <v>19999</v>
      </c>
      <c r="H240" s="2">
        <v>476976.15</v>
      </c>
      <c r="I240" s="2">
        <f>Table62[[#This Row],[Units Sold]]*Table62[[#This Row],[Sale Price]]</f>
        <v>4769761.5</v>
      </c>
      <c r="J240" s="2">
        <f>Table62[[#This Row],[Manufacturing Price]]</f>
        <v>11999.4</v>
      </c>
      <c r="K240" s="2">
        <f>Table62[[#This Row],[ Sales]]-(Table62[[#This Row],[Units Sold]]*Table62[[#This Row],[Manufacturing Price]])</f>
        <v>1907904.6</v>
      </c>
      <c r="L240" s="3">
        <v>44256</v>
      </c>
      <c r="M240">
        <f>MONTH(Table62[[#This Row],[Date]])</f>
        <v>3</v>
      </c>
      <c r="N240" t="str">
        <f>TEXT(Table62[[#This Row],[Date]],"mmmm")</f>
        <v>March</v>
      </c>
      <c r="O240">
        <f>YEAR(Table62[[#This Row],[Date]])</f>
        <v>2021</v>
      </c>
    </row>
    <row r="241" spans="1:15" x14ac:dyDescent="0.3">
      <c r="A241" t="s">
        <v>6</v>
      </c>
      <c r="B241" t="s">
        <v>43</v>
      </c>
      <c r="C241" t="s">
        <v>30</v>
      </c>
      <c r="D241" t="s">
        <v>19</v>
      </c>
      <c r="E241" s="1">
        <v>160.70000000000002</v>
      </c>
      <c r="F241" s="2">
        <v>11999.4</v>
      </c>
      <c r="G241" s="2">
        <v>19999</v>
      </c>
      <c r="H241" s="2">
        <v>321383.93000000005</v>
      </c>
      <c r="I241" s="2">
        <f>Table62[[#This Row],[Units Sold]]*Table62[[#This Row],[Sale Price]]</f>
        <v>3213839.3000000003</v>
      </c>
      <c r="J241" s="2">
        <f>Table62[[#This Row],[Manufacturing Price]]</f>
        <v>11999.4</v>
      </c>
      <c r="K241" s="2">
        <f>Table62[[#This Row],[ Sales]]-(Table62[[#This Row],[Units Sold]]*Table62[[#This Row],[Manufacturing Price]])</f>
        <v>1285535.7200000002</v>
      </c>
      <c r="L241" s="3">
        <v>44287</v>
      </c>
      <c r="M241">
        <f>MONTH(Table62[[#This Row],[Date]])</f>
        <v>4</v>
      </c>
      <c r="N241" t="str">
        <f>TEXT(Table62[[#This Row],[Date]],"mmmm")</f>
        <v>April</v>
      </c>
      <c r="O241">
        <f>YEAR(Table62[[#This Row],[Date]])</f>
        <v>2021</v>
      </c>
    </row>
    <row r="242" spans="1:15" x14ac:dyDescent="0.3">
      <c r="A242" t="s">
        <v>26</v>
      </c>
      <c r="B242" t="s">
        <v>39</v>
      </c>
      <c r="C242" t="s">
        <v>30</v>
      </c>
      <c r="D242" t="s">
        <v>19</v>
      </c>
      <c r="E242" s="1">
        <v>232.70000000000002</v>
      </c>
      <c r="F242" s="2">
        <v>11999.4</v>
      </c>
      <c r="G242" s="2">
        <v>19999</v>
      </c>
      <c r="H242" s="2">
        <v>465376.7300000001</v>
      </c>
      <c r="I242" s="2">
        <f>Table62[[#This Row],[Units Sold]]*Table62[[#This Row],[Sale Price]]</f>
        <v>4653767.3000000007</v>
      </c>
      <c r="J242" s="2">
        <f>Table62[[#This Row],[Manufacturing Price]]</f>
        <v>11999.4</v>
      </c>
      <c r="K242" s="2">
        <f>Table62[[#This Row],[ Sales]]-(Table62[[#This Row],[Units Sold]]*Table62[[#This Row],[Manufacturing Price]])</f>
        <v>1861506.9200000009</v>
      </c>
      <c r="L242" s="3">
        <v>44317</v>
      </c>
      <c r="M242">
        <f>MONTH(Table62[[#This Row],[Date]])</f>
        <v>5</v>
      </c>
      <c r="N242" t="str">
        <f>TEXT(Table62[[#This Row],[Date]],"mmmm")</f>
        <v>May</v>
      </c>
      <c r="O242">
        <f>YEAR(Table62[[#This Row],[Date]])</f>
        <v>2021</v>
      </c>
    </row>
    <row r="243" spans="1:15" x14ac:dyDescent="0.3">
      <c r="A243" t="s">
        <v>6</v>
      </c>
      <c r="B243" t="s">
        <v>43</v>
      </c>
      <c r="C243" t="s">
        <v>30</v>
      </c>
      <c r="D243" t="s">
        <v>19</v>
      </c>
      <c r="E243" s="1">
        <v>99.100000000000009</v>
      </c>
      <c r="F243" s="2">
        <v>11999.4</v>
      </c>
      <c r="G243" s="2">
        <v>19999</v>
      </c>
      <c r="H243" s="2">
        <v>198190.09000000003</v>
      </c>
      <c r="I243" s="2">
        <f>Table62[[#This Row],[Units Sold]]*Table62[[#This Row],[Sale Price]]</f>
        <v>1981900.9000000001</v>
      </c>
      <c r="J243" s="2">
        <f>Table62[[#This Row],[Manufacturing Price]]</f>
        <v>11999.4</v>
      </c>
      <c r="K243" s="2">
        <f>Table62[[#This Row],[ Sales]]-(Table62[[#This Row],[Units Sold]]*Table62[[#This Row],[Manufacturing Price]])</f>
        <v>792760.3600000001</v>
      </c>
      <c r="L243" s="3">
        <v>44348</v>
      </c>
      <c r="M243">
        <f>MONTH(Table62[[#This Row],[Date]])</f>
        <v>6</v>
      </c>
      <c r="N243" t="str">
        <f>TEXT(Table62[[#This Row],[Date]],"mmmm")</f>
        <v>June</v>
      </c>
      <c r="O243">
        <f>YEAR(Table62[[#This Row],[Date]])</f>
        <v>2021</v>
      </c>
    </row>
    <row r="244" spans="1:15" x14ac:dyDescent="0.3">
      <c r="A244" t="s">
        <v>26</v>
      </c>
      <c r="B244" t="s">
        <v>41</v>
      </c>
      <c r="C244" t="s">
        <v>30</v>
      </c>
      <c r="D244" t="s">
        <v>19</v>
      </c>
      <c r="E244" s="1">
        <v>60.2</v>
      </c>
      <c r="F244" s="2">
        <v>11999.4</v>
      </c>
      <c r="G244" s="2">
        <v>19999</v>
      </c>
      <c r="H244" s="2">
        <v>120393.98000000001</v>
      </c>
      <c r="I244" s="2">
        <f>Table62[[#This Row],[Units Sold]]*Table62[[#This Row],[Sale Price]]</f>
        <v>1203939.8</v>
      </c>
      <c r="J244" s="2">
        <f>Table62[[#This Row],[Manufacturing Price]]</f>
        <v>11999.4</v>
      </c>
      <c r="K244" s="2">
        <f>Table62[[#This Row],[ Sales]]-(Table62[[#This Row],[Units Sold]]*Table62[[#This Row],[Manufacturing Price]])</f>
        <v>481575.92000000004</v>
      </c>
      <c r="L244" s="3">
        <v>44348</v>
      </c>
      <c r="M244">
        <f>MONTH(Table62[[#This Row],[Date]])</f>
        <v>6</v>
      </c>
      <c r="N244" t="str">
        <f>TEXT(Table62[[#This Row],[Date]],"mmmm")</f>
        <v>June</v>
      </c>
      <c r="O244">
        <f>YEAR(Table62[[#This Row],[Date]])</f>
        <v>2021</v>
      </c>
    </row>
    <row r="245" spans="1:15" x14ac:dyDescent="0.3">
      <c r="A245" t="s">
        <v>7</v>
      </c>
      <c r="B245" t="s">
        <v>42</v>
      </c>
      <c r="C245" t="s">
        <v>30</v>
      </c>
      <c r="D245" t="s">
        <v>19</v>
      </c>
      <c r="E245" s="1">
        <v>262</v>
      </c>
      <c r="F245" s="2">
        <v>11999.4</v>
      </c>
      <c r="G245" s="2">
        <v>19999</v>
      </c>
      <c r="H245" s="2">
        <v>523973.80000000005</v>
      </c>
      <c r="I245" s="2">
        <f>Table62[[#This Row],[Units Sold]]*Table62[[#This Row],[Sale Price]]</f>
        <v>5239738</v>
      </c>
      <c r="J245" s="2">
        <f>Table62[[#This Row],[Manufacturing Price]]</f>
        <v>11999.4</v>
      </c>
      <c r="K245" s="2">
        <f>Table62[[#This Row],[ Sales]]-(Table62[[#This Row],[Units Sold]]*Table62[[#This Row],[Manufacturing Price]])</f>
        <v>2095895.2000000002</v>
      </c>
      <c r="L245" s="3">
        <v>44440</v>
      </c>
      <c r="M245">
        <f>MONTH(Table62[[#This Row],[Date]])</f>
        <v>9</v>
      </c>
      <c r="N245" t="str">
        <f>TEXT(Table62[[#This Row],[Date]],"mmmm")</f>
        <v>September</v>
      </c>
      <c r="O245">
        <f>YEAR(Table62[[#This Row],[Date]])</f>
        <v>2021</v>
      </c>
    </row>
    <row r="246" spans="1:15" x14ac:dyDescent="0.3">
      <c r="A246" t="s">
        <v>26</v>
      </c>
      <c r="B246" t="s">
        <v>44</v>
      </c>
      <c r="C246" t="s">
        <v>30</v>
      </c>
      <c r="D246" t="s">
        <v>19</v>
      </c>
      <c r="E246" s="1">
        <v>122.80000000000001</v>
      </c>
      <c r="F246" s="2">
        <v>11999.4</v>
      </c>
      <c r="G246" s="2">
        <v>19999</v>
      </c>
      <c r="H246" s="2">
        <v>245587.72000000003</v>
      </c>
      <c r="I246" s="2">
        <f>Table62[[#This Row],[Units Sold]]*Table62[[#This Row],[Sale Price]]</f>
        <v>2455877.2000000002</v>
      </c>
      <c r="J246" s="2">
        <f>Table62[[#This Row],[Manufacturing Price]]</f>
        <v>11999.4</v>
      </c>
      <c r="K246" s="2">
        <f>Table62[[#This Row],[ Sales]]-(Table62[[#This Row],[Units Sold]]*Table62[[#This Row],[Manufacturing Price]])</f>
        <v>982350.88000000012</v>
      </c>
      <c r="L246" s="3">
        <v>44105</v>
      </c>
      <c r="M246">
        <f>MONTH(Table62[[#This Row],[Date]])</f>
        <v>10</v>
      </c>
      <c r="N246" t="str">
        <f>TEXT(Table62[[#This Row],[Date]],"mmmm")</f>
        <v>October</v>
      </c>
      <c r="O246">
        <f>YEAR(Table62[[#This Row],[Date]])</f>
        <v>2020</v>
      </c>
    </row>
    <row r="247" spans="1:15" x14ac:dyDescent="0.3">
      <c r="A247" t="s">
        <v>26</v>
      </c>
      <c r="B247" t="s">
        <v>25</v>
      </c>
      <c r="C247" t="s">
        <v>30</v>
      </c>
      <c r="D247" t="s">
        <v>19</v>
      </c>
      <c r="E247" s="1">
        <v>138.9</v>
      </c>
      <c r="F247" s="2">
        <v>11999.4</v>
      </c>
      <c r="G247" s="2">
        <v>19999</v>
      </c>
      <c r="H247" s="2">
        <v>277786.11000000004</v>
      </c>
      <c r="I247" s="2">
        <f>Table62[[#This Row],[Units Sold]]*Table62[[#This Row],[Sale Price]]</f>
        <v>2777861.1</v>
      </c>
      <c r="J247" s="2">
        <f>Table62[[#This Row],[Manufacturing Price]]</f>
        <v>11999.4</v>
      </c>
      <c r="K247" s="2">
        <f>Table62[[#This Row],[ Sales]]-(Table62[[#This Row],[Units Sold]]*Table62[[#This Row],[Manufacturing Price]])</f>
        <v>1111144.4400000002</v>
      </c>
      <c r="L247" s="3">
        <v>44105</v>
      </c>
      <c r="M247">
        <f>MONTH(Table62[[#This Row],[Date]])</f>
        <v>10</v>
      </c>
      <c r="N247" t="str">
        <f>TEXT(Table62[[#This Row],[Date]],"mmmm")</f>
        <v>October</v>
      </c>
      <c r="O247">
        <f>YEAR(Table62[[#This Row],[Date]])</f>
        <v>2020</v>
      </c>
    </row>
    <row r="248" spans="1:15" x14ac:dyDescent="0.3">
      <c r="A248" t="s">
        <v>8</v>
      </c>
      <c r="B248" t="s">
        <v>46</v>
      </c>
      <c r="C248" t="s">
        <v>30</v>
      </c>
      <c r="D248" t="s">
        <v>19</v>
      </c>
      <c r="E248" s="1">
        <v>86.100000000000009</v>
      </c>
      <c r="F248" s="2">
        <v>11999.4</v>
      </c>
      <c r="G248" s="2">
        <v>19999</v>
      </c>
      <c r="H248" s="2">
        <v>172191.39</v>
      </c>
      <c r="I248" s="2">
        <f>Table62[[#This Row],[Units Sold]]*Table62[[#This Row],[Sale Price]]</f>
        <v>1721913.9000000001</v>
      </c>
      <c r="J248" s="2">
        <f>Table62[[#This Row],[Manufacturing Price]]</f>
        <v>11999.4</v>
      </c>
      <c r="K248" s="2">
        <f>Table62[[#This Row],[ Sales]]-(Table62[[#This Row],[Units Sold]]*Table62[[#This Row],[Manufacturing Price]])</f>
        <v>688765.56</v>
      </c>
      <c r="L248" s="3">
        <v>44470</v>
      </c>
      <c r="M248">
        <f>MONTH(Table62[[#This Row],[Date]])</f>
        <v>10</v>
      </c>
      <c r="N248" t="str">
        <f>TEXT(Table62[[#This Row],[Date]],"mmmm")</f>
        <v>October</v>
      </c>
      <c r="O248">
        <f>YEAR(Table62[[#This Row],[Date]])</f>
        <v>2021</v>
      </c>
    </row>
    <row r="249" spans="1:15" x14ac:dyDescent="0.3">
      <c r="A249" t="s">
        <v>8</v>
      </c>
      <c r="B249" t="s">
        <v>47</v>
      </c>
      <c r="C249" t="s">
        <v>30</v>
      </c>
      <c r="D249" t="s">
        <v>19</v>
      </c>
      <c r="E249" s="1">
        <v>70.400000000000006</v>
      </c>
      <c r="F249" s="2">
        <v>11999.4</v>
      </c>
      <c r="G249" s="2">
        <v>19999</v>
      </c>
      <c r="H249" s="2">
        <v>140792.96000000002</v>
      </c>
      <c r="I249" s="2">
        <f>Table62[[#This Row],[Units Sold]]*Table62[[#This Row],[Sale Price]]</f>
        <v>1407929.6</v>
      </c>
      <c r="J249" s="2">
        <f>Table62[[#This Row],[Manufacturing Price]]</f>
        <v>11999.4</v>
      </c>
      <c r="K249" s="2">
        <f>Table62[[#This Row],[ Sales]]-(Table62[[#This Row],[Units Sold]]*Table62[[#This Row],[Manufacturing Price]])</f>
        <v>563171.84000000008</v>
      </c>
      <c r="L249" s="3">
        <v>44105</v>
      </c>
      <c r="M249">
        <f>MONTH(Table62[[#This Row],[Date]])</f>
        <v>10</v>
      </c>
      <c r="N249" t="str">
        <f>TEXT(Table62[[#This Row],[Date]],"mmmm")</f>
        <v>October</v>
      </c>
      <c r="O249">
        <f>YEAR(Table62[[#This Row],[Date]])</f>
        <v>2020</v>
      </c>
    </row>
    <row r="250" spans="1:15" x14ac:dyDescent="0.3">
      <c r="A250" t="s">
        <v>26</v>
      </c>
      <c r="B250" t="s">
        <v>24</v>
      </c>
      <c r="C250" t="s">
        <v>30</v>
      </c>
      <c r="D250" t="s">
        <v>19</v>
      </c>
      <c r="E250" s="1">
        <v>180.20000000000002</v>
      </c>
      <c r="F250" s="2">
        <v>11999.4</v>
      </c>
      <c r="G250" s="2">
        <v>19999</v>
      </c>
      <c r="H250" s="2">
        <v>360381.98000000004</v>
      </c>
      <c r="I250" s="2">
        <f>Table62[[#This Row],[Units Sold]]*Table62[[#This Row],[Sale Price]]</f>
        <v>3603819.8000000003</v>
      </c>
      <c r="J250" s="2">
        <f>Table62[[#This Row],[Manufacturing Price]]</f>
        <v>11999.4</v>
      </c>
      <c r="K250" s="2">
        <f>Table62[[#This Row],[ Sales]]-(Table62[[#This Row],[Units Sold]]*Table62[[#This Row],[Manufacturing Price]])</f>
        <v>1441527.92</v>
      </c>
      <c r="L250" s="3">
        <v>44166</v>
      </c>
      <c r="M250">
        <f>MONTH(Table62[[#This Row],[Date]])</f>
        <v>12</v>
      </c>
      <c r="N250" t="str">
        <f>TEXT(Table62[[#This Row],[Date]],"mmmm")</f>
        <v>December</v>
      </c>
      <c r="O250">
        <f>YEAR(Table62[[#This Row],[Date]])</f>
        <v>2020</v>
      </c>
    </row>
    <row r="251" spans="1:15" x14ac:dyDescent="0.3">
      <c r="A251" t="s">
        <v>26</v>
      </c>
      <c r="B251" t="s">
        <v>25</v>
      </c>
      <c r="C251" t="s">
        <v>30</v>
      </c>
      <c r="D251" t="s">
        <v>19</v>
      </c>
      <c r="E251" s="1">
        <v>266.3</v>
      </c>
      <c r="F251" s="2">
        <v>11999.4</v>
      </c>
      <c r="G251" s="2">
        <v>19999</v>
      </c>
      <c r="H251" s="2">
        <v>532573.37</v>
      </c>
      <c r="I251" s="2">
        <f>Table62[[#This Row],[Units Sold]]*Table62[[#This Row],[Sale Price]]</f>
        <v>5325733.7</v>
      </c>
      <c r="J251" s="2">
        <f>Table62[[#This Row],[Manufacturing Price]]</f>
        <v>11999.4</v>
      </c>
      <c r="K251" s="2">
        <f>Table62[[#This Row],[ Sales]]-(Table62[[#This Row],[Units Sold]]*Table62[[#This Row],[Manufacturing Price]])</f>
        <v>2130293.48</v>
      </c>
      <c r="L251" s="3">
        <v>44531</v>
      </c>
      <c r="M251">
        <f>MONTH(Table62[[#This Row],[Date]])</f>
        <v>12</v>
      </c>
      <c r="N251" t="str">
        <f>TEXT(Table62[[#This Row],[Date]],"mmmm")</f>
        <v>December</v>
      </c>
      <c r="O251">
        <f>YEAR(Table62[[#This Row],[Date]])</f>
        <v>2021</v>
      </c>
    </row>
    <row r="252" spans="1:15" x14ac:dyDescent="0.3">
      <c r="A252" t="s">
        <v>26</v>
      </c>
      <c r="B252" t="s">
        <v>23</v>
      </c>
      <c r="C252" t="s">
        <v>30</v>
      </c>
      <c r="D252" t="s">
        <v>19</v>
      </c>
      <c r="E252" s="1">
        <v>213.60000000000002</v>
      </c>
      <c r="F252" s="2">
        <v>11999.4</v>
      </c>
      <c r="G252" s="2">
        <v>19999</v>
      </c>
      <c r="H252" s="2">
        <v>427178.64000000007</v>
      </c>
      <c r="I252" s="2">
        <f>Table62[[#This Row],[Units Sold]]*Table62[[#This Row],[Sale Price]]</f>
        <v>4271786.4000000004</v>
      </c>
      <c r="J252" s="2">
        <f>Table62[[#This Row],[Manufacturing Price]]</f>
        <v>11999.4</v>
      </c>
      <c r="K252" s="2">
        <f>Table62[[#This Row],[ Sales]]-(Table62[[#This Row],[Units Sold]]*Table62[[#This Row],[Manufacturing Price]])</f>
        <v>1708714.56</v>
      </c>
      <c r="L252" s="3">
        <v>44166</v>
      </c>
      <c r="M252">
        <f>MONTH(Table62[[#This Row],[Date]])</f>
        <v>12</v>
      </c>
      <c r="N252" t="str">
        <f>TEXT(Table62[[#This Row],[Date]],"mmmm")</f>
        <v>December</v>
      </c>
      <c r="O252">
        <f>YEAR(Table62[[#This Row],[Date]])</f>
        <v>2020</v>
      </c>
    </row>
    <row r="253" spans="1:15" x14ac:dyDescent="0.3">
      <c r="A253" t="s">
        <v>7</v>
      </c>
      <c r="B253" t="s">
        <v>22</v>
      </c>
      <c r="C253" t="s">
        <v>30</v>
      </c>
      <c r="D253" t="s">
        <v>19</v>
      </c>
      <c r="E253" s="1">
        <v>211.60000000000002</v>
      </c>
      <c r="F253" s="2">
        <v>11999.4</v>
      </c>
      <c r="G253" s="2">
        <v>19999</v>
      </c>
      <c r="H253" s="2">
        <v>423178.84000000008</v>
      </c>
      <c r="I253" s="2">
        <f>Table62[[#This Row],[Units Sold]]*Table62[[#This Row],[Sale Price]]</f>
        <v>4231788.4000000004</v>
      </c>
      <c r="J253" s="2">
        <f>Table62[[#This Row],[Manufacturing Price]]</f>
        <v>11999.4</v>
      </c>
      <c r="K253" s="2">
        <f>Table62[[#This Row],[ Sales]]-(Table62[[#This Row],[Units Sold]]*Table62[[#This Row],[Manufacturing Price]])</f>
        <v>1692715.3600000003</v>
      </c>
      <c r="L253" s="3">
        <v>44166</v>
      </c>
      <c r="M253">
        <f>MONTH(Table62[[#This Row],[Date]])</f>
        <v>12</v>
      </c>
      <c r="N253" t="str">
        <f>TEXT(Table62[[#This Row],[Date]],"mmmm")</f>
        <v>December</v>
      </c>
      <c r="O253">
        <f>YEAR(Table62[[#This Row],[Date]])</f>
        <v>2020</v>
      </c>
    </row>
    <row r="254" spans="1:15" x14ac:dyDescent="0.3">
      <c r="A254" t="s">
        <v>7</v>
      </c>
      <c r="B254" t="s">
        <v>34</v>
      </c>
      <c r="C254" t="s">
        <v>31</v>
      </c>
      <c r="D254" t="s">
        <v>19</v>
      </c>
      <c r="E254" s="1">
        <v>55.5</v>
      </c>
      <c r="F254" s="2">
        <v>19794</v>
      </c>
      <c r="G254" s="2">
        <v>32990</v>
      </c>
      <c r="H254" s="2">
        <v>183094.5</v>
      </c>
      <c r="I254" s="2">
        <f>Table62[[#This Row],[Units Sold]]*Table62[[#This Row],[Sale Price]]</f>
        <v>1830945</v>
      </c>
      <c r="J254" s="2">
        <f>Table62[[#This Row],[Manufacturing Price]]</f>
        <v>19794</v>
      </c>
      <c r="K254" s="2">
        <f>Table62[[#This Row],[ Sales]]-(Table62[[#This Row],[Units Sold]]*Table62[[#This Row],[Manufacturing Price]])</f>
        <v>732378</v>
      </c>
      <c r="L254" s="3">
        <v>44197</v>
      </c>
      <c r="M254">
        <f>MONTH(Table62[[#This Row],[Date]])</f>
        <v>1</v>
      </c>
      <c r="N254" t="str">
        <f>TEXT(Table62[[#This Row],[Date]],"mmmm")</f>
        <v>January</v>
      </c>
      <c r="O254">
        <f>YEAR(Table62[[#This Row],[Date]])</f>
        <v>2021</v>
      </c>
    </row>
    <row r="255" spans="1:15" x14ac:dyDescent="0.3">
      <c r="A255" t="s">
        <v>7</v>
      </c>
      <c r="B255" t="s">
        <v>23</v>
      </c>
      <c r="C255" t="s">
        <v>31</v>
      </c>
      <c r="D255" t="s">
        <v>19</v>
      </c>
      <c r="E255" s="1">
        <v>286.10000000000002</v>
      </c>
      <c r="F255" s="2">
        <v>19794</v>
      </c>
      <c r="G255" s="2">
        <v>32990</v>
      </c>
      <c r="H255" s="2">
        <v>943843.9</v>
      </c>
      <c r="I255" s="2">
        <f>Table62[[#This Row],[Units Sold]]*Table62[[#This Row],[Sale Price]]</f>
        <v>9438439</v>
      </c>
      <c r="J255" s="2">
        <f>Table62[[#This Row],[Manufacturing Price]]</f>
        <v>19794</v>
      </c>
      <c r="K255" s="2">
        <f>Table62[[#This Row],[ Sales]]-(Table62[[#This Row],[Units Sold]]*Table62[[#This Row],[Manufacturing Price]])</f>
        <v>3775375.5999999996</v>
      </c>
      <c r="L255" s="3">
        <v>44197</v>
      </c>
      <c r="M255">
        <f>MONTH(Table62[[#This Row],[Date]])</f>
        <v>1</v>
      </c>
      <c r="N255" t="str">
        <f>TEXT(Table62[[#This Row],[Date]],"mmmm")</f>
        <v>January</v>
      </c>
      <c r="O255">
        <f>YEAR(Table62[[#This Row],[Date]])</f>
        <v>2021</v>
      </c>
    </row>
    <row r="256" spans="1:15" x14ac:dyDescent="0.3">
      <c r="A256" t="s">
        <v>8</v>
      </c>
      <c r="B256" t="s">
        <v>47</v>
      </c>
      <c r="C256" t="s">
        <v>31</v>
      </c>
      <c r="D256" t="s">
        <v>19</v>
      </c>
      <c r="E256" s="1">
        <v>80.7</v>
      </c>
      <c r="F256" s="2">
        <v>19794</v>
      </c>
      <c r="G256" s="2">
        <v>32990</v>
      </c>
      <c r="H256" s="2">
        <v>266229.3</v>
      </c>
      <c r="I256" s="2">
        <f>Table62[[#This Row],[Units Sold]]*Table62[[#This Row],[Sale Price]]</f>
        <v>2662293</v>
      </c>
      <c r="J256" s="2">
        <f>Table62[[#This Row],[Manufacturing Price]]</f>
        <v>19794</v>
      </c>
      <c r="K256" s="2">
        <f>Table62[[#This Row],[ Sales]]-(Table62[[#This Row],[Units Sold]]*Table62[[#This Row],[Manufacturing Price]])</f>
        <v>1064917.2</v>
      </c>
      <c r="L256" s="3">
        <v>44228</v>
      </c>
      <c r="M256">
        <f>MONTH(Table62[[#This Row],[Date]])</f>
        <v>2</v>
      </c>
      <c r="N256" t="str">
        <f>TEXT(Table62[[#This Row],[Date]],"mmmm")</f>
        <v>February</v>
      </c>
      <c r="O256">
        <f>YEAR(Table62[[#This Row],[Date]])</f>
        <v>2021</v>
      </c>
    </row>
    <row r="257" spans="1:15" x14ac:dyDescent="0.3">
      <c r="A257" t="s">
        <v>26</v>
      </c>
      <c r="B257" t="s">
        <v>37</v>
      </c>
      <c r="C257" t="s">
        <v>31</v>
      </c>
      <c r="D257" t="s">
        <v>19</v>
      </c>
      <c r="E257" s="1">
        <v>60.2</v>
      </c>
      <c r="F257" s="2">
        <v>19794</v>
      </c>
      <c r="G257" s="2">
        <v>32990</v>
      </c>
      <c r="H257" s="2">
        <v>198599.80000000002</v>
      </c>
      <c r="I257" s="2">
        <f>Table62[[#This Row],[Units Sold]]*Table62[[#This Row],[Sale Price]]</f>
        <v>1985998</v>
      </c>
      <c r="J257" s="2">
        <f>Table62[[#This Row],[Manufacturing Price]]</f>
        <v>19794</v>
      </c>
      <c r="K257" s="2">
        <f>Table62[[#This Row],[ Sales]]-(Table62[[#This Row],[Units Sold]]*Table62[[#This Row],[Manufacturing Price]])</f>
        <v>794399.2</v>
      </c>
      <c r="L257" s="3">
        <v>44348</v>
      </c>
      <c r="M257">
        <f>MONTH(Table62[[#This Row],[Date]])</f>
        <v>6</v>
      </c>
      <c r="N257" t="str">
        <f>TEXT(Table62[[#This Row],[Date]],"mmmm")</f>
        <v>June</v>
      </c>
      <c r="O257">
        <f>YEAR(Table62[[#This Row],[Date]])</f>
        <v>2021</v>
      </c>
    </row>
    <row r="258" spans="1:15" x14ac:dyDescent="0.3">
      <c r="A258" t="s">
        <v>26</v>
      </c>
      <c r="B258" t="s">
        <v>42</v>
      </c>
      <c r="C258" t="s">
        <v>31</v>
      </c>
      <c r="D258" t="s">
        <v>19</v>
      </c>
      <c r="E258" s="1">
        <v>283.2</v>
      </c>
      <c r="F258" s="2">
        <v>19794</v>
      </c>
      <c r="G258" s="2">
        <v>32990</v>
      </c>
      <c r="H258" s="2">
        <v>934276.8</v>
      </c>
      <c r="I258" s="2">
        <f>Table62[[#This Row],[Units Sold]]*Table62[[#This Row],[Sale Price]]</f>
        <v>9342768</v>
      </c>
      <c r="J258" s="2">
        <f>Table62[[#This Row],[Manufacturing Price]]</f>
        <v>19794</v>
      </c>
      <c r="K258" s="2">
        <f>Table62[[#This Row],[ Sales]]-(Table62[[#This Row],[Units Sold]]*Table62[[#This Row],[Manufacturing Price]])</f>
        <v>3737107.2</v>
      </c>
      <c r="L258" s="3">
        <v>44409</v>
      </c>
      <c r="M258">
        <f>MONTH(Table62[[#This Row],[Date]])</f>
        <v>8</v>
      </c>
      <c r="N258" t="str">
        <f>TEXT(Table62[[#This Row],[Date]],"mmmm")</f>
        <v>August</v>
      </c>
      <c r="O258">
        <f>YEAR(Table62[[#This Row],[Date]])</f>
        <v>2021</v>
      </c>
    </row>
    <row r="259" spans="1:15" x14ac:dyDescent="0.3">
      <c r="A259" t="s">
        <v>26</v>
      </c>
      <c r="B259" t="s">
        <v>43</v>
      </c>
      <c r="C259" t="s">
        <v>31</v>
      </c>
      <c r="D259" t="s">
        <v>19</v>
      </c>
      <c r="E259" s="1">
        <v>157.9</v>
      </c>
      <c r="F259" s="2">
        <v>19794</v>
      </c>
      <c r="G259" s="2">
        <v>32990</v>
      </c>
      <c r="H259" s="2">
        <v>520912.10000000003</v>
      </c>
      <c r="I259" s="2">
        <f>Table62[[#This Row],[Units Sold]]*Table62[[#This Row],[Sale Price]]</f>
        <v>5209121</v>
      </c>
      <c r="J259" s="2">
        <f>Table62[[#This Row],[Manufacturing Price]]</f>
        <v>19794</v>
      </c>
      <c r="K259" s="2">
        <f>Table62[[#This Row],[ Sales]]-(Table62[[#This Row],[Units Sold]]*Table62[[#This Row],[Manufacturing Price]])</f>
        <v>2083648.4</v>
      </c>
      <c r="L259" s="3">
        <v>44409</v>
      </c>
      <c r="M259">
        <f>MONTH(Table62[[#This Row],[Date]])</f>
        <v>8</v>
      </c>
      <c r="N259" t="str">
        <f>TEXT(Table62[[#This Row],[Date]],"mmmm")</f>
        <v>August</v>
      </c>
      <c r="O259">
        <f>YEAR(Table62[[#This Row],[Date]])</f>
        <v>2021</v>
      </c>
    </row>
    <row r="260" spans="1:15" x14ac:dyDescent="0.3">
      <c r="A260" t="s">
        <v>8</v>
      </c>
      <c r="B260" t="s">
        <v>39</v>
      </c>
      <c r="C260" t="s">
        <v>31</v>
      </c>
      <c r="D260" t="s">
        <v>19</v>
      </c>
      <c r="E260" s="1">
        <v>86.100000000000009</v>
      </c>
      <c r="F260" s="2">
        <v>19794</v>
      </c>
      <c r="G260" s="2">
        <v>32990</v>
      </c>
      <c r="H260" s="2">
        <v>284043.90000000008</v>
      </c>
      <c r="I260" s="2">
        <f>Table62[[#This Row],[Units Sold]]*Table62[[#This Row],[Sale Price]]</f>
        <v>2840439.0000000005</v>
      </c>
      <c r="J260" s="2">
        <f>Table62[[#This Row],[Manufacturing Price]]</f>
        <v>19794</v>
      </c>
      <c r="K260" s="2">
        <f>Table62[[#This Row],[ Sales]]-(Table62[[#This Row],[Units Sold]]*Table62[[#This Row],[Manufacturing Price]])</f>
        <v>1136175.6000000003</v>
      </c>
      <c r="L260" s="3">
        <v>44470</v>
      </c>
      <c r="M260">
        <f>MONTH(Table62[[#This Row],[Date]])</f>
        <v>10</v>
      </c>
      <c r="N260" t="str">
        <f>TEXT(Table62[[#This Row],[Date]],"mmmm")</f>
        <v>October</v>
      </c>
      <c r="O260">
        <f>YEAR(Table62[[#This Row],[Date]])</f>
        <v>2021</v>
      </c>
    </row>
    <row r="261" spans="1:15" x14ac:dyDescent="0.3">
      <c r="A261" t="s">
        <v>8</v>
      </c>
      <c r="B261" t="s">
        <v>40</v>
      </c>
      <c r="C261" t="s">
        <v>31</v>
      </c>
      <c r="D261" t="s">
        <v>19</v>
      </c>
      <c r="E261" s="1">
        <v>70.400000000000006</v>
      </c>
      <c r="F261" s="2">
        <v>19794</v>
      </c>
      <c r="G261" s="2">
        <v>32990</v>
      </c>
      <c r="H261" s="2">
        <v>232249.60000000001</v>
      </c>
      <c r="I261" s="2">
        <f>Table62[[#This Row],[Units Sold]]*Table62[[#This Row],[Sale Price]]</f>
        <v>2322496</v>
      </c>
      <c r="J261" s="2">
        <f>Table62[[#This Row],[Manufacturing Price]]</f>
        <v>19794</v>
      </c>
      <c r="K261" s="2">
        <f>Table62[[#This Row],[ Sales]]-(Table62[[#This Row],[Units Sold]]*Table62[[#This Row],[Manufacturing Price]])</f>
        <v>928998.39999999991</v>
      </c>
      <c r="L261" s="3">
        <v>44105</v>
      </c>
      <c r="M261">
        <f>MONTH(Table62[[#This Row],[Date]])</f>
        <v>10</v>
      </c>
      <c r="N261" t="str">
        <f>TEXT(Table62[[#This Row],[Date]],"mmmm")</f>
        <v>October</v>
      </c>
      <c r="O261">
        <f>YEAR(Table62[[#This Row],[Date]])</f>
        <v>2020</v>
      </c>
    </row>
    <row r="262" spans="1:15" x14ac:dyDescent="0.3">
      <c r="A262" t="s">
        <v>26</v>
      </c>
      <c r="B262" t="s">
        <v>41</v>
      </c>
      <c r="C262" t="s">
        <v>31</v>
      </c>
      <c r="D262" t="s">
        <v>19</v>
      </c>
      <c r="E262" s="1">
        <v>103.30000000000001</v>
      </c>
      <c r="F262" s="2">
        <v>19794</v>
      </c>
      <c r="G262" s="2">
        <v>32990</v>
      </c>
      <c r="H262" s="2">
        <v>340786.70000000007</v>
      </c>
      <c r="I262" s="2">
        <f>Table62[[#This Row],[Units Sold]]*Table62[[#This Row],[Sale Price]]</f>
        <v>3407867.0000000005</v>
      </c>
      <c r="J262" s="2">
        <f>Table62[[#This Row],[Manufacturing Price]]</f>
        <v>19794</v>
      </c>
      <c r="K262" s="2">
        <f>Table62[[#This Row],[ Sales]]-(Table62[[#This Row],[Units Sold]]*Table62[[#This Row],[Manufacturing Price]])</f>
        <v>1363146.8000000003</v>
      </c>
      <c r="L262" s="3">
        <v>44166</v>
      </c>
      <c r="M262">
        <f>MONTH(Table62[[#This Row],[Date]])</f>
        <v>12</v>
      </c>
      <c r="N262" t="str">
        <f>TEXT(Table62[[#This Row],[Date]],"mmmm")</f>
        <v>December</v>
      </c>
      <c r="O262">
        <f>YEAR(Table62[[#This Row],[Date]])</f>
        <v>2020</v>
      </c>
    </row>
    <row r="263" spans="1:15" x14ac:dyDescent="0.3">
      <c r="A263" t="s">
        <v>6</v>
      </c>
      <c r="B263" t="s">
        <v>42</v>
      </c>
      <c r="C263" t="s">
        <v>31</v>
      </c>
      <c r="D263" t="s">
        <v>19</v>
      </c>
      <c r="E263" s="1">
        <v>125</v>
      </c>
      <c r="F263" s="2">
        <v>19794</v>
      </c>
      <c r="G263" s="2">
        <v>32990</v>
      </c>
      <c r="H263" s="2">
        <v>412375</v>
      </c>
      <c r="I263" s="2">
        <f>Table62[[#This Row],[Units Sold]]*Table62[[#This Row],[Sale Price]]</f>
        <v>4123750</v>
      </c>
      <c r="J263" s="2">
        <f>Table62[[#This Row],[Manufacturing Price]]</f>
        <v>19794</v>
      </c>
      <c r="K263" s="2">
        <f>Table62[[#This Row],[ Sales]]-(Table62[[#This Row],[Units Sold]]*Table62[[#This Row],[Manufacturing Price]])</f>
        <v>1649500</v>
      </c>
      <c r="L263" s="3">
        <v>44531</v>
      </c>
      <c r="M263">
        <f>MONTH(Table62[[#This Row],[Date]])</f>
        <v>12</v>
      </c>
      <c r="N263" t="str">
        <f>TEXT(Table62[[#This Row],[Date]],"mmmm")</f>
        <v>December</v>
      </c>
      <c r="O263">
        <f>YEAR(Table62[[#This Row],[Date]])</f>
        <v>2021</v>
      </c>
    </row>
    <row r="264" spans="1:15" x14ac:dyDescent="0.3">
      <c r="A264" t="s">
        <v>26</v>
      </c>
      <c r="B264" t="s">
        <v>44</v>
      </c>
      <c r="C264" t="s">
        <v>32</v>
      </c>
      <c r="D264" t="s">
        <v>19</v>
      </c>
      <c r="E264" s="1">
        <v>138.9</v>
      </c>
      <c r="F264" s="2">
        <v>13938</v>
      </c>
      <c r="G264" s="2">
        <v>23230</v>
      </c>
      <c r="H264" s="2">
        <v>322664.7</v>
      </c>
      <c r="I264" s="2">
        <f>Table62[[#This Row],[Units Sold]]*Table62[[#This Row],[Sale Price]]</f>
        <v>3226647</v>
      </c>
      <c r="J264" s="2">
        <f>Table62[[#This Row],[Manufacturing Price]]</f>
        <v>13938</v>
      </c>
      <c r="K264" s="2">
        <f>Table62[[#This Row],[ Sales]]-(Table62[[#This Row],[Units Sold]]*Table62[[#This Row],[Manufacturing Price]])</f>
        <v>1290658.7999999998</v>
      </c>
      <c r="L264" s="3">
        <v>44105</v>
      </c>
      <c r="M264">
        <f>MONTH(Table62[[#This Row],[Date]])</f>
        <v>10</v>
      </c>
      <c r="N264" t="str">
        <f>TEXT(Table62[[#This Row],[Date]],"mmmm")</f>
        <v>October</v>
      </c>
      <c r="O264">
        <f>YEAR(Table62[[#This Row],[Date]])</f>
        <v>2020</v>
      </c>
    </row>
    <row r="265" spans="1:15" x14ac:dyDescent="0.3">
      <c r="A265" t="s">
        <v>26</v>
      </c>
      <c r="B265" t="s">
        <v>25</v>
      </c>
      <c r="C265" t="s">
        <v>32</v>
      </c>
      <c r="D265" t="s">
        <v>19</v>
      </c>
      <c r="E265" s="1">
        <v>126.5</v>
      </c>
      <c r="F265" s="2">
        <v>13938</v>
      </c>
      <c r="G265" s="2">
        <v>23230</v>
      </c>
      <c r="H265" s="2">
        <v>293859.5</v>
      </c>
      <c r="I265" s="2">
        <f>Table62[[#This Row],[Units Sold]]*Table62[[#This Row],[Sale Price]]</f>
        <v>2938595</v>
      </c>
      <c r="J265" s="2">
        <f>Table62[[#This Row],[Manufacturing Price]]</f>
        <v>13938</v>
      </c>
      <c r="K265" s="2">
        <f>Table62[[#This Row],[ Sales]]-(Table62[[#This Row],[Units Sold]]*Table62[[#This Row],[Manufacturing Price]])</f>
        <v>1175438</v>
      </c>
      <c r="L265" s="3">
        <v>44136</v>
      </c>
      <c r="M265">
        <f>MONTH(Table62[[#This Row],[Date]])</f>
        <v>11</v>
      </c>
      <c r="N265" t="str">
        <f>TEXT(Table62[[#This Row],[Date]],"mmmm")</f>
        <v>November</v>
      </c>
      <c r="O265">
        <f>YEAR(Table62[[#This Row],[Date]])</f>
        <v>2020</v>
      </c>
    </row>
    <row r="266" spans="1:15" x14ac:dyDescent="0.3">
      <c r="A266" t="s">
        <v>26</v>
      </c>
      <c r="B266" t="s">
        <v>46</v>
      </c>
      <c r="C266" t="s">
        <v>32</v>
      </c>
      <c r="D266" t="s">
        <v>19</v>
      </c>
      <c r="E266" s="1">
        <v>229.70000000000002</v>
      </c>
      <c r="F266" s="2">
        <v>13938</v>
      </c>
      <c r="G266" s="2">
        <v>23230</v>
      </c>
      <c r="H266" s="2">
        <v>533593.1</v>
      </c>
      <c r="I266" s="2">
        <f>Table62[[#This Row],[Units Sold]]*Table62[[#This Row],[Sale Price]]</f>
        <v>5335931</v>
      </c>
      <c r="J266" s="2">
        <f>Table62[[#This Row],[Manufacturing Price]]</f>
        <v>13938</v>
      </c>
      <c r="K266" s="2">
        <f>Table62[[#This Row],[ Sales]]-(Table62[[#This Row],[Units Sold]]*Table62[[#This Row],[Manufacturing Price]])</f>
        <v>2134372.4</v>
      </c>
      <c r="L266" s="3">
        <v>44136</v>
      </c>
      <c r="M266">
        <f>MONTH(Table62[[#This Row],[Date]])</f>
        <v>11</v>
      </c>
      <c r="N266" t="str">
        <f>TEXT(Table62[[#This Row],[Date]],"mmmm")</f>
        <v>November</v>
      </c>
      <c r="O266">
        <f>YEAR(Table62[[#This Row],[Date]])</f>
        <v>2020</v>
      </c>
    </row>
    <row r="267" spans="1:15" x14ac:dyDescent="0.3">
      <c r="A267" t="s">
        <v>26</v>
      </c>
      <c r="B267" t="s">
        <v>47</v>
      </c>
      <c r="C267" t="s">
        <v>32</v>
      </c>
      <c r="D267" t="s">
        <v>19</v>
      </c>
      <c r="E267" s="1">
        <v>266.3</v>
      </c>
      <c r="F267" s="2">
        <v>13938</v>
      </c>
      <c r="G267" s="2">
        <v>23230</v>
      </c>
      <c r="H267" s="2">
        <v>618614.9</v>
      </c>
      <c r="I267" s="2">
        <f>Table62[[#This Row],[Units Sold]]*Table62[[#This Row],[Sale Price]]</f>
        <v>6186149</v>
      </c>
      <c r="J267" s="2">
        <f>Table62[[#This Row],[Manufacturing Price]]</f>
        <v>13938</v>
      </c>
      <c r="K267" s="2">
        <f>Table62[[#This Row],[ Sales]]-(Table62[[#This Row],[Units Sold]]*Table62[[#This Row],[Manufacturing Price]])</f>
        <v>2474459.5999999996</v>
      </c>
      <c r="L267" s="3">
        <v>44531</v>
      </c>
      <c r="M267">
        <f>MONTH(Table62[[#This Row],[Date]])</f>
        <v>12</v>
      </c>
      <c r="N267" t="str">
        <f>TEXT(Table62[[#This Row],[Date]],"mmmm")</f>
        <v>December</v>
      </c>
      <c r="O267">
        <f>YEAR(Table62[[#This Row],[Date]])</f>
        <v>2021</v>
      </c>
    </row>
    <row r="268" spans="1:15" x14ac:dyDescent="0.3">
      <c r="A268" t="s">
        <v>26</v>
      </c>
      <c r="B268" t="s">
        <v>24</v>
      </c>
      <c r="C268" t="s">
        <v>32</v>
      </c>
      <c r="D268" t="s">
        <v>19</v>
      </c>
      <c r="E268" s="1">
        <v>57</v>
      </c>
      <c r="F268" s="2">
        <v>13938</v>
      </c>
      <c r="G268" s="2">
        <v>23230</v>
      </c>
      <c r="H268" s="2">
        <v>132411</v>
      </c>
      <c r="I268" s="2">
        <f>Table62[[#This Row],[Units Sold]]*Table62[[#This Row],[Sale Price]]</f>
        <v>1324110</v>
      </c>
      <c r="J268" s="2">
        <f>Table62[[#This Row],[Manufacturing Price]]</f>
        <v>13938</v>
      </c>
      <c r="K268" s="2">
        <f>Table62[[#This Row],[ Sales]]-(Table62[[#This Row],[Units Sold]]*Table62[[#This Row],[Manufacturing Price]])</f>
        <v>529644</v>
      </c>
      <c r="L268" s="3">
        <v>44531</v>
      </c>
      <c r="M268">
        <f>MONTH(Table62[[#This Row],[Date]])</f>
        <v>12</v>
      </c>
      <c r="N268" t="str">
        <f>TEXT(Table62[[#This Row],[Date]],"mmmm")</f>
        <v>December</v>
      </c>
      <c r="O268">
        <f>YEAR(Table62[[#This Row],[Date]])</f>
        <v>2021</v>
      </c>
    </row>
    <row r="269" spans="1:15" x14ac:dyDescent="0.3">
      <c r="A269" t="s">
        <v>26</v>
      </c>
      <c r="B269" t="s">
        <v>25</v>
      </c>
      <c r="C269" t="s">
        <v>32</v>
      </c>
      <c r="D269" t="s">
        <v>19</v>
      </c>
      <c r="E269" s="1">
        <v>248.70000000000002</v>
      </c>
      <c r="F269" s="2">
        <v>13938</v>
      </c>
      <c r="G269" s="2">
        <v>23230</v>
      </c>
      <c r="H269" s="2">
        <v>577730.1</v>
      </c>
      <c r="I269" s="2">
        <f>Table62[[#This Row],[Units Sold]]*Table62[[#This Row],[Sale Price]]</f>
        <v>5777301</v>
      </c>
      <c r="J269" s="2">
        <f>Table62[[#This Row],[Manufacturing Price]]</f>
        <v>13938</v>
      </c>
      <c r="K269" s="2">
        <f>Table62[[#This Row],[ Sales]]-(Table62[[#This Row],[Units Sold]]*Table62[[#This Row],[Manufacturing Price]])</f>
        <v>2310920.4</v>
      </c>
      <c r="L269" s="3">
        <v>44531</v>
      </c>
      <c r="M269">
        <f>MONTH(Table62[[#This Row],[Date]])</f>
        <v>12</v>
      </c>
      <c r="N269" t="str">
        <f>TEXT(Table62[[#This Row],[Date]],"mmmm")</f>
        <v>December</v>
      </c>
      <c r="O269">
        <f>YEAR(Table62[[#This Row],[Date]])</f>
        <v>2021</v>
      </c>
    </row>
    <row r="270" spans="1:15" x14ac:dyDescent="0.3">
      <c r="A270" t="s">
        <v>26</v>
      </c>
      <c r="B270" t="s">
        <v>23</v>
      </c>
      <c r="C270" t="s">
        <v>27</v>
      </c>
      <c r="D270" t="s">
        <v>19</v>
      </c>
      <c r="E270" s="1">
        <v>135</v>
      </c>
      <c r="F270" s="2">
        <v>11999.4</v>
      </c>
      <c r="G270" s="2">
        <v>19999</v>
      </c>
      <c r="H270" s="2">
        <v>269986.5</v>
      </c>
      <c r="I270" s="2">
        <f>Table62[[#This Row],[Units Sold]]*Table62[[#This Row],[Sale Price]]</f>
        <v>2699865</v>
      </c>
      <c r="J270" s="2">
        <f>Table62[[#This Row],[Manufacturing Price]]</f>
        <v>11999.4</v>
      </c>
      <c r="K270" s="2">
        <f>Table62[[#This Row],[ Sales]]-(Table62[[#This Row],[Units Sold]]*Table62[[#This Row],[Manufacturing Price]])</f>
        <v>1079946</v>
      </c>
      <c r="L270" s="3">
        <v>44228</v>
      </c>
      <c r="M270">
        <f>MONTH(Table62[[#This Row],[Date]])</f>
        <v>2</v>
      </c>
      <c r="N270" t="str">
        <f>TEXT(Table62[[#This Row],[Date]],"mmmm")</f>
        <v>February</v>
      </c>
      <c r="O270">
        <f>YEAR(Table62[[#This Row],[Date]])</f>
        <v>2021</v>
      </c>
    </row>
    <row r="271" spans="1:15" x14ac:dyDescent="0.3">
      <c r="A271" t="s">
        <v>26</v>
      </c>
      <c r="B271" t="s">
        <v>22</v>
      </c>
      <c r="C271" t="s">
        <v>27</v>
      </c>
      <c r="D271" t="s">
        <v>19</v>
      </c>
      <c r="E271" s="1">
        <v>55.2</v>
      </c>
      <c r="F271" s="2">
        <v>11999.4</v>
      </c>
      <c r="G271" s="2">
        <v>19999</v>
      </c>
      <c r="H271" s="2">
        <v>110394.48000000001</v>
      </c>
      <c r="I271" s="2">
        <f>Table62[[#This Row],[Units Sold]]*Table62[[#This Row],[Sale Price]]</f>
        <v>1103944.8</v>
      </c>
      <c r="J271" s="2">
        <f>Table62[[#This Row],[Manufacturing Price]]</f>
        <v>11999.4</v>
      </c>
      <c r="K271" s="2">
        <f>Table62[[#This Row],[ Sales]]-(Table62[[#This Row],[Units Sold]]*Table62[[#This Row],[Manufacturing Price]])</f>
        <v>441577.92000000004</v>
      </c>
      <c r="L271" s="3">
        <v>44409</v>
      </c>
      <c r="M271">
        <f>MONTH(Table62[[#This Row],[Date]])</f>
        <v>8</v>
      </c>
      <c r="N271" t="str">
        <f>TEXT(Table62[[#This Row],[Date]],"mmmm")</f>
        <v>August</v>
      </c>
      <c r="O271">
        <f>YEAR(Table62[[#This Row],[Date]])</f>
        <v>2021</v>
      </c>
    </row>
    <row r="272" spans="1:15" x14ac:dyDescent="0.3">
      <c r="A272" t="s">
        <v>26</v>
      </c>
      <c r="B272" t="s">
        <v>34</v>
      </c>
      <c r="C272" t="s">
        <v>27</v>
      </c>
      <c r="D272" t="s">
        <v>19</v>
      </c>
      <c r="E272" s="1">
        <v>122.80000000000001</v>
      </c>
      <c r="F272" s="2">
        <v>11999.4</v>
      </c>
      <c r="G272" s="2">
        <v>19999</v>
      </c>
      <c r="H272" s="2">
        <v>245587.72000000003</v>
      </c>
      <c r="I272" s="2">
        <f>Table62[[#This Row],[Units Sold]]*Table62[[#This Row],[Sale Price]]</f>
        <v>2455877.2000000002</v>
      </c>
      <c r="J272" s="2">
        <f>Table62[[#This Row],[Manufacturing Price]]</f>
        <v>11999.4</v>
      </c>
      <c r="K272" s="2">
        <f>Table62[[#This Row],[ Sales]]-(Table62[[#This Row],[Units Sold]]*Table62[[#This Row],[Manufacturing Price]])</f>
        <v>982350.88000000012</v>
      </c>
      <c r="L272" s="3">
        <v>44105</v>
      </c>
      <c r="M272">
        <f>MONTH(Table62[[#This Row],[Date]])</f>
        <v>10</v>
      </c>
      <c r="N272" t="str">
        <f>TEXT(Table62[[#This Row],[Date]],"mmmm")</f>
        <v>October</v>
      </c>
      <c r="O272">
        <f>YEAR(Table62[[#This Row],[Date]])</f>
        <v>2020</v>
      </c>
    </row>
    <row r="273" spans="1:15" x14ac:dyDescent="0.3">
      <c r="A273" t="s">
        <v>6</v>
      </c>
      <c r="B273" t="s">
        <v>23</v>
      </c>
      <c r="C273" t="s">
        <v>27</v>
      </c>
      <c r="D273" t="s">
        <v>19</v>
      </c>
      <c r="E273" s="1">
        <v>125</v>
      </c>
      <c r="F273" s="2">
        <v>11999.4</v>
      </c>
      <c r="G273" s="2">
        <v>19999</v>
      </c>
      <c r="H273" s="2">
        <v>249987.5</v>
      </c>
      <c r="I273" s="2">
        <f>Table62[[#This Row],[Units Sold]]*Table62[[#This Row],[Sale Price]]</f>
        <v>2499875</v>
      </c>
      <c r="J273" s="2">
        <f>Table62[[#This Row],[Manufacturing Price]]</f>
        <v>11999.4</v>
      </c>
      <c r="K273" s="2">
        <f>Table62[[#This Row],[ Sales]]-(Table62[[#This Row],[Units Sold]]*Table62[[#This Row],[Manufacturing Price]])</f>
        <v>999950</v>
      </c>
      <c r="L273" s="3">
        <v>44531</v>
      </c>
      <c r="M273">
        <f>MONTH(Table62[[#This Row],[Date]])</f>
        <v>12</v>
      </c>
      <c r="N273" t="str">
        <f>TEXT(Table62[[#This Row],[Date]],"mmmm")</f>
        <v>December</v>
      </c>
      <c r="O273">
        <f>YEAR(Table62[[#This Row],[Date]])</f>
        <v>2021</v>
      </c>
    </row>
    <row r="274" spans="1:15" x14ac:dyDescent="0.3">
      <c r="A274" t="s">
        <v>7</v>
      </c>
      <c r="B274" t="s">
        <v>47</v>
      </c>
      <c r="C274" t="s">
        <v>30</v>
      </c>
      <c r="D274" t="s">
        <v>19</v>
      </c>
      <c r="E274" s="1">
        <v>380.1</v>
      </c>
      <c r="F274" s="2">
        <v>11999.4</v>
      </c>
      <c r="G274" s="2">
        <v>19999</v>
      </c>
      <c r="H274" s="2">
        <v>760161.99000000011</v>
      </c>
      <c r="I274" s="2">
        <f>Table62[[#This Row],[Units Sold]]*Table62[[#This Row],[Sale Price]]</f>
        <v>7601619.9000000004</v>
      </c>
      <c r="J274" s="2">
        <f>Table62[[#This Row],[Manufacturing Price]]</f>
        <v>11999.4</v>
      </c>
      <c r="K274" s="2">
        <f>Table62[[#This Row],[ Sales]]-(Table62[[#This Row],[Units Sold]]*Table62[[#This Row],[Manufacturing Price]])</f>
        <v>3040647.96</v>
      </c>
      <c r="L274" s="3">
        <v>44287</v>
      </c>
      <c r="M274">
        <f>MONTH(Table62[[#This Row],[Date]])</f>
        <v>4</v>
      </c>
      <c r="N274" t="str">
        <f>TEXT(Table62[[#This Row],[Date]],"mmmm")</f>
        <v>April</v>
      </c>
      <c r="O274">
        <f>YEAR(Table62[[#This Row],[Date]])</f>
        <v>2021</v>
      </c>
    </row>
    <row r="275" spans="1:15" x14ac:dyDescent="0.3">
      <c r="A275" t="s">
        <v>26</v>
      </c>
      <c r="B275" t="s">
        <v>37</v>
      </c>
      <c r="C275" t="s">
        <v>28</v>
      </c>
      <c r="D275" t="s">
        <v>19</v>
      </c>
      <c r="E275" s="1">
        <v>111.75</v>
      </c>
      <c r="F275" s="2">
        <v>5579.4</v>
      </c>
      <c r="G275" s="2">
        <v>9299</v>
      </c>
      <c r="H275" s="2">
        <v>103916.32500000001</v>
      </c>
      <c r="I275" s="2">
        <f>Table62[[#This Row],[Units Sold]]*Table62[[#This Row],[Sale Price]]</f>
        <v>1039163.25</v>
      </c>
      <c r="J275" s="2">
        <f>Table62[[#This Row],[Manufacturing Price]]</f>
        <v>5579.4</v>
      </c>
      <c r="K275" s="2">
        <f>Table62[[#This Row],[ Sales]]-(Table62[[#This Row],[Units Sold]]*Table62[[#This Row],[Manufacturing Price]])</f>
        <v>415665.30000000005</v>
      </c>
      <c r="L275" s="3">
        <v>44197</v>
      </c>
      <c r="M275">
        <f>MONTH(Table62[[#This Row],[Date]])</f>
        <v>1</v>
      </c>
      <c r="N275" t="str">
        <f>TEXT(Table62[[#This Row],[Date]],"mmmm")</f>
        <v>January</v>
      </c>
      <c r="O275">
        <f>YEAR(Table62[[#This Row],[Date]])</f>
        <v>2021</v>
      </c>
    </row>
    <row r="276" spans="1:15" x14ac:dyDescent="0.3">
      <c r="A276" t="s">
        <v>7</v>
      </c>
      <c r="B276" t="s">
        <v>42</v>
      </c>
      <c r="C276" t="s">
        <v>28</v>
      </c>
      <c r="D276" t="s">
        <v>19</v>
      </c>
      <c r="E276" s="1">
        <v>284.40000000000003</v>
      </c>
      <c r="F276" s="2">
        <v>5579.4</v>
      </c>
      <c r="G276" s="2">
        <v>9299</v>
      </c>
      <c r="H276" s="2">
        <v>264463.56</v>
      </c>
      <c r="I276" s="2">
        <f>Table62[[#This Row],[Units Sold]]*Table62[[#This Row],[Sale Price]]</f>
        <v>2644635.6</v>
      </c>
      <c r="J276" s="2">
        <f>Table62[[#This Row],[Manufacturing Price]]</f>
        <v>5579.4</v>
      </c>
      <c r="K276" s="2">
        <f>Table62[[#This Row],[ Sales]]-(Table62[[#This Row],[Units Sold]]*Table62[[#This Row],[Manufacturing Price]])</f>
        <v>1057854.24</v>
      </c>
      <c r="L276" s="3">
        <v>44348</v>
      </c>
      <c r="M276">
        <f>MONTH(Table62[[#This Row],[Date]])</f>
        <v>6</v>
      </c>
      <c r="N276" t="str">
        <f>TEXT(Table62[[#This Row],[Date]],"mmmm")</f>
        <v>June</v>
      </c>
      <c r="O276">
        <f>YEAR(Table62[[#This Row],[Date]])</f>
        <v>2021</v>
      </c>
    </row>
    <row r="277" spans="1:15" x14ac:dyDescent="0.3">
      <c r="A277" t="s">
        <v>9</v>
      </c>
      <c r="B277" t="s">
        <v>43</v>
      </c>
      <c r="C277" t="s">
        <v>28</v>
      </c>
      <c r="D277" t="s">
        <v>19</v>
      </c>
      <c r="E277" s="1">
        <v>56.2</v>
      </c>
      <c r="F277" s="2">
        <v>5579.4</v>
      </c>
      <c r="G277" s="2">
        <v>9299</v>
      </c>
      <c r="H277" s="2">
        <v>52260.380000000005</v>
      </c>
      <c r="I277" s="2">
        <f>Table62[[#This Row],[Units Sold]]*Table62[[#This Row],[Sale Price]]</f>
        <v>522603.80000000005</v>
      </c>
      <c r="J277" s="2">
        <f>Table62[[#This Row],[Manufacturing Price]]</f>
        <v>5579.4</v>
      </c>
      <c r="K277" s="2">
        <f>Table62[[#This Row],[ Sales]]-(Table62[[#This Row],[Units Sold]]*Table62[[#This Row],[Manufacturing Price]])</f>
        <v>209041.52000000008</v>
      </c>
      <c r="L277" s="3">
        <v>44440</v>
      </c>
      <c r="M277">
        <f>MONTH(Table62[[#This Row],[Date]])</f>
        <v>9</v>
      </c>
      <c r="N277" t="str">
        <f>TEXT(Table62[[#This Row],[Date]],"mmmm")</f>
        <v>September</v>
      </c>
      <c r="O277">
        <f>YEAR(Table62[[#This Row],[Date]])</f>
        <v>2021</v>
      </c>
    </row>
    <row r="278" spans="1:15" x14ac:dyDescent="0.3">
      <c r="A278" t="s">
        <v>9</v>
      </c>
      <c r="B278" t="s">
        <v>39</v>
      </c>
      <c r="C278" t="s">
        <v>28</v>
      </c>
      <c r="D278" t="s">
        <v>19</v>
      </c>
      <c r="E278" s="1">
        <v>229.9</v>
      </c>
      <c r="F278" s="2">
        <v>5579.4</v>
      </c>
      <c r="G278" s="2">
        <v>9299</v>
      </c>
      <c r="H278" s="2">
        <v>213784.01</v>
      </c>
      <c r="I278" s="2">
        <f>Table62[[#This Row],[Units Sold]]*Table62[[#This Row],[Sale Price]]</f>
        <v>2137840.1</v>
      </c>
      <c r="J278" s="2">
        <f>Table62[[#This Row],[Manufacturing Price]]</f>
        <v>5579.4</v>
      </c>
      <c r="K278" s="2">
        <f>Table62[[#This Row],[ Sales]]-(Table62[[#This Row],[Units Sold]]*Table62[[#This Row],[Manufacturing Price]])</f>
        <v>855136.04</v>
      </c>
      <c r="L278" s="3">
        <v>44105</v>
      </c>
      <c r="M278">
        <f>MONTH(Table62[[#This Row],[Date]])</f>
        <v>10</v>
      </c>
      <c r="N278" t="str">
        <f>TEXT(Table62[[#This Row],[Date]],"mmmm")</f>
        <v>October</v>
      </c>
      <c r="O278">
        <f>YEAR(Table62[[#This Row],[Date]])</f>
        <v>2020</v>
      </c>
    </row>
    <row r="279" spans="1:15" x14ac:dyDescent="0.3">
      <c r="A279" t="s">
        <v>7</v>
      </c>
      <c r="B279" t="s">
        <v>40</v>
      </c>
      <c r="C279" t="s">
        <v>28</v>
      </c>
      <c r="D279" t="s">
        <v>19</v>
      </c>
      <c r="E279" s="1">
        <v>203</v>
      </c>
      <c r="F279" s="2">
        <v>5579.4</v>
      </c>
      <c r="G279" s="2">
        <v>9299</v>
      </c>
      <c r="H279" s="2">
        <v>188769.7</v>
      </c>
      <c r="I279" s="2">
        <f>Table62[[#This Row],[Units Sold]]*Table62[[#This Row],[Sale Price]]</f>
        <v>1887697</v>
      </c>
      <c r="J279" s="2">
        <f>Table62[[#This Row],[Manufacturing Price]]</f>
        <v>5579.4</v>
      </c>
      <c r="K279" s="2">
        <f>Table62[[#This Row],[ Sales]]-(Table62[[#This Row],[Units Sold]]*Table62[[#This Row],[Manufacturing Price]])</f>
        <v>755078.8</v>
      </c>
      <c r="L279" s="3">
        <v>44501</v>
      </c>
      <c r="M279">
        <f>MONTH(Table62[[#This Row],[Date]])</f>
        <v>11</v>
      </c>
      <c r="N279" t="str">
        <f>TEXT(Table62[[#This Row],[Date]],"mmmm")</f>
        <v>November</v>
      </c>
      <c r="O279">
        <f>YEAR(Table62[[#This Row],[Date]])</f>
        <v>2021</v>
      </c>
    </row>
    <row r="280" spans="1:15" x14ac:dyDescent="0.3">
      <c r="A280" t="s">
        <v>26</v>
      </c>
      <c r="B280" t="s">
        <v>41</v>
      </c>
      <c r="C280" t="s">
        <v>28</v>
      </c>
      <c r="D280" t="s">
        <v>19</v>
      </c>
      <c r="E280" s="1">
        <v>26.3</v>
      </c>
      <c r="F280" s="2">
        <v>5579.4</v>
      </c>
      <c r="G280" s="2">
        <v>9299</v>
      </c>
      <c r="H280" s="2">
        <v>24456.370000000003</v>
      </c>
      <c r="I280" s="2">
        <f>Table62[[#This Row],[Units Sold]]*Table62[[#This Row],[Sale Price]]</f>
        <v>244563.7</v>
      </c>
      <c r="J280" s="2">
        <f>Table62[[#This Row],[Manufacturing Price]]</f>
        <v>5579.4</v>
      </c>
      <c r="K280" s="2">
        <f>Table62[[#This Row],[ Sales]]-(Table62[[#This Row],[Units Sold]]*Table62[[#This Row],[Manufacturing Price]])</f>
        <v>97825.48000000001</v>
      </c>
      <c r="L280" s="3">
        <v>44136</v>
      </c>
      <c r="M280">
        <f>MONTH(Table62[[#This Row],[Date]])</f>
        <v>11</v>
      </c>
      <c r="N280" t="str">
        <f>TEXT(Table62[[#This Row],[Date]],"mmmm")</f>
        <v>November</v>
      </c>
      <c r="O280">
        <f>YEAR(Table62[[#This Row],[Date]])</f>
        <v>2020</v>
      </c>
    </row>
    <row r="281" spans="1:15" x14ac:dyDescent="0.3">
      <c r="A281" t="s">
        <v>8</v>
      </c>
      <c r="B281" t="s">
        <v>42</v>
      </c>
      <c r="C281" t="s">
        <v>28</v>
      </c>
      <c r="D281" t="s">
        <v>19</v>
      </c>
      <c r="E281" s="1">
        <v>88.7</v>
      </c>
      <c r="F281" s="2">
        <v>5579.4</v>
      </c>
      <c r="G281" s="2">
        <v>9299</v>
      </c>
      <c r="H281" s="2">
        <v>82482.13</v>
      </c>
      <c r="I281" s="2">
        <f>Table62[[#This Row],[Units Sold]]*Table62[[#This Row],[Sale Price]]</f>
        <v>824821.3</v>
      </c>
      <c r="J281" s="2">
        <f>Table62[[#This Row],[Manufacturing Price]]</f>
        <v>5579.4</v>
      </c>
      <c r="K281" s="2">
        <f>Table62[[#This Row],[ Sales]]-(Table62[[#This Row],[Units Sold]]*Table62[[#This Row],[Manufacturing Price]])</f>
        <v>329928.52000000008</v>
      </c>
      <c r="L281" s="3">
        <v>44166</v>
      </c>
      <c r="M281">
        <f>MONTH(Table62[[#This Row],[Date]])</f>
        <v>12</v>
      </c>
      <c r="N281" t="str">
        <f>TEXT(Table62[[#This Row],[Date]],"mmmm")</f>
        <v>December</v>
      </c>
      <c r="O281">
        <f>YEAR(Table62[[#This Row],[Date]])</f>
        <v>2020</v>
      </c>
    </row>
    <row r="282" spans="1:15" x14ac:dyDescent="0.3">
      <c r="A282" t="s">
        <v>26</v>
      </c>
      <c r="B282" t="s">
        <v>44</v>
      </c>
      <c r="C282" t="s">
        <v>29</v>
      </c>
      <c r="D282" t="s">
        <v>19</v>
      </c>
      <c r="E282" s="1">
        <v>98</v>
      </c>
      <c r="F282" s="2">
        <v>8999.4</v>
      </c>
      <c r="G282" s="2">
        <v>14999</v>
      </c>
      <c r="H282" s="2">
        <v>146990.20000000001</v>
      </c>
      <c r="I282" s="2">
        <f>Table62[[#This Row],[Units Sold]]*Table62[[#This Row],[Sale Price]]</f>
        <v>1469902</v>
      </c>
      <c r="J282" s="2">
        <f>Table62[[#This Row],[Manufacturing Price]]</f>
        <v>8999.4</v>
      </c>
      <c r="K282" s="2">
        <f>Table62[[#This Row],[ Sales]]-(Table62[[#This Row],[Units Sold]]*Table62[[#This Row],[Manufacturing Price]])</f>
        <v>587960.80000000005</v>
      </c>
      <c r="L282" s="3">
        <v>44287</v>
      </c>
      <c r="M282">
        <f>MONTH(Table62[[#This Row],[Date]])</f>
        <v>4</v>
      </c>
      <c r="N282" t="str">
        <f>TEXT(Table62[[#This Row],[Date]],"mmmm")</f>
        <v>April</v>
      </c>
      <c r="O282">
        <f>YEAR(Table62[[#This Row],[Date]])</f>
        <v>2021</v>
      </c>
    </row>
    <row r="283" spans="1:15" x14ac:dyDescent="0.3">
      <c r="A283" t="s">
        <v>26</v>
      </c>
      <c r="B283" t="s">
        <v>25</v>
      </c>
      <c r="C283" t="s">
        <v>29</v>
      </c>
      <c r="D283" t="s">
        <v>19</v>
      </c>
      <c r="E283" s="1">
        <v>146</v>
      </c>
      <c r="F283" s="2">
        <v>8999.4</v>
      </c>
      <c r="G283" s="2">
        <v>14999</v>
      </c>
      <c r="H283" s="2">
        <v>218985.40000000002</v>
      </c>
      <c r="I283" s="2">
        <f>Table62[[#This Row],[Units Sold]]*Table62[[#This Row],[Sale Price]]</f>
        <v>2189854</v>
      </c>
      <c r="J283" s="2">
        <f>Table62[[#This Row],[Manufacturing Price]]</f>
        <v>8999.4</v>
      </c>
      <c r="K283" s="2">
        <f>Table62[[#This Row],[ Sales]]-(Table62[[#This Row],[Units Sold]]*Table62[[#This Row],[Manufacturing Price]])</f>
        <v>875941.60000000009</v>
      </c>
      <c r="L283" s="3">
        <v>44317</v>
      </c>
      <c r="M283">
        <f>MONTH(Table62[[#This Row],[Date]])</f>
        <v>5</v>
      </c>
      <c r="N283" t="str">
        <f>TEXT(Table62[[#This Row],[Date]],"mmmm")</f>
        <v>May</v>
      </c>
      <c r="O283">
        <f>YEAR(Table62[[#This Row],[Date]])</f>
        <v>2021</v>
      </c>
    </row>
    <row r="284" spans="1:15" x14ac:dyDescent="0.3">
      <c r="A284" t="s">
        <v>26</v>
      </c>
      <c r="B284" t="s">
        <v>46</v>
      </c>
      <c r="C284" t="s">
        <v>29</v>
      </c>
      <c r="D284" t="s">
        <v>19</v>
      </c>
      <c r="E284" s="1">
        <v>140.30000000000001</v>
      </c>
      <c r="F284" s="2">
        <v>8999.4</v>
      </c>
      <c r="G284" s="2">
        <v>14999</v>
      </c>
      <c r="H284" s="2">
        <v>210435.97000000003</v>
      </c>
      <c r="I284" s="2">
        <f>Table62[[#This Row],[Units Sold]]*Table62[[#This Row],[Sale Price]]</f>
        <v>2104359.7000000002</v>
      </c>
      <c r="J284" s="2">
        <f>Table62[[#This Row],[Manufacturing Price]]</f>
        <v>8999.4</v>
      </c>
      <c r="K284" s="2">
        <f>Table62[[#This Row],[ Sales]]-(Table62[[#This Row],[Units Sold]]*Table62[[#This Row],[Manufacturing Price]])</f>
        <v>841743.88000000012</v>
      </c>
      <c r="L284" s="3">
        <v>44105</v>
      </c>
      <c r="M284">
        <f>MONTH(Table62[[#This Row],[Date]])</f>
        <v>10</v>
      </c>
      <c r="N284" t="str">
        <f>TEXT(Table62[[#This Row],[Date]],"mmmm")</f>
        <v>October</v>
      </c>
      <c r="O284">
        <f>YEAR(Table62[[#This Row],[Date]])</f>
        <v>2020</v>
      </c>
    </row>
    <row r="285" spans="1:15" x14ac:dyDescent="0.3">
      <c r="A285" t="s">
        <v>9</v>
      </c>
      <c r="B285" t="s">
        <v>47</v>
      </c>
      <c r="C285" t="s">
        <v>29</v>
      </c>
      <c r="D285" t="s">
        <v>19</v>
      </c>
      <c r="E285" s="1">
        <v>272.3</v>
      </c>
      <c r="F285" s="2">
        <v>8999.4</v>
      </c>
      <c r="G285" s="2">
        <v>14999</v>
      </c>
      <c r="H285" s="2">
        <v>408422.77</v>
      </c>
      <c r="I285" s="2">
        <f>Table62[[#This Row],[Units Sold]]*Table62[[#This Row],[Sale Price]]</f>
        <v>4084227.7</v>
      </c>
      <c r="J285" s="2">
        <f>Table62[[#This Row],[Manufacturing Price]]</f>
        <v>8999.4</v>
      </c>
      <c r="K285" s="2">
        <f>Table62[[#This Row],[ Sales]]-(Table62[[#This Row],[Units Sold]]*Table62[[#This Row],[Manufacturing Price]])</f>
        <v>1633691.08</v>
      </c>
      <c r="L285" s="3">
        <v>44501</v>
      </c>
      <c r="M285">
        <f>MONTH(Table62[[#This Row],[Date]])</f>
        <v>11</v>
      </c>
      <c r="N285" t="str">
        <f>TEXT(Table62[[#This Row],[Date]],"mmmm")</f>
        <v>November</v>
      </c>
      <c r="O285">
        <f>YEAR(Table62[[#This Row],[Date]])</f>
        <v>2021</v>
      </c>
    </row>
    <row r="286" spans="1:15" x14ac:dyDescent="0.3">
      <c r="A286" t="s">
        <v>26</v>
      </c>
      <c r="B286" t="s">
        <v>24</v>
      </c>
      <c r="C286" t="s">
        <v>30</v>
      </c>
      <c r="D286" t="s">
        <v>19</v>
      </c>
      <c r="E286" s="1">
        <v>149.6</v>
      </c>
      <c r="F286" s="2">
        <v>11999.4</v>
      </c>
      <c r="G286" s="2">
        <v>19999</v>
      </c>
      <c r="H286" s="2">
        <v>299185.03999999998</v>
      </c>
      <c r="I286" s="2">
        <f>Table62[[#This Row],[Units Sold]]*Table62[[#This Row],[Sale Price]]</f>
        <v>2991850.4</v>
      </c>
      <c r="J286" s="2">
        <f>Table62[[#This Row],[Manufacturing Price]]</f>
        <v>11999.4</v>
      </c>
      <c r="K286" s="2">
        <f>Table62[[#This Row],[ Sales]]-(Table62[[#This Row],[Units Sold]]*Table62[[#This Row],[Manufacturing Price]])</f>
        <v>1196740.1599999999</v>
      </c>
      <c r="L286" s="3">
        <v>44348</v>
      </c>
      <c r="M286">
        <f>MONTH(Table62[[#This Row],[Date]])</f>
        <v>6</v>
      </c>
      <c r="N286" t="str">
        <f>TEXT(Table62[[#This Row],[Date]],"mmmm")</f>
        <v>June</v>
      </c>
      <c r="O286">
        <f>YEAR(Table62[[#This Row],[Date]])</f>
        <v>2021</v>
      </c>
    </row>
    <row r="287" spans="1:15" x14ac:dyDescent="0.3">
      <c r="A287" t="s">
        <v>9</v>
      </c>
      <c r="B287" t="s">
        <v>25</v>
      </c>
      <c r="C287" t="s">
        <v>30</v>
      </c>
      <c r="D287" t="s">
        <v>19</v>
      </c>
      <c r="E287" s="1">
        <v>229.9</v>
      </c>
      <c r="F287" s="2">
        <v>11999.4</v>
      </c>
      <c r="G287" s="2">
        <v>19999</v>
      </c>
      <c r="H287" s="2">
        <v>459777.01000000007</v>
      </c>
      <c r="I287" s="2">
        <f>Table62[[#This Row],[Units Sold]]*Table62[[#This Row],[Sale Price]]</f>
        <v>4597770.1000000006</v>
      </c>
      <c r="J287" s="2">
        <f>Table62[[#This Row],[Manufacturing Price]]</f>
        <v>11999.4</v>
      </c>
      <c r="K287" s="2">
        <f>Table62[[#This Row],[ Sales]]-(Table62[[#This Row],[Units Sold]]*Table62[[#This Row],[Manufacturing Price]])</f>
        <v>1839108.0400000005</v>
      </c>
      <c r="L287" s="3">
        <v>44105</v>
      </c>
      <c r="M287">
        <f>MONTH(Table62[[#This Row],[Date]])</f>
        <v>10</v>
      </c>
      <c r="N287" t="str">
        <f>TEXT(Table62[[#This Row],[Date]],"mmmm")</f>
        <v>October</v>
      </c>
      <c r="O287">
        <f>YEAR(Table62[[#This Row],[Date]])</f>
        <v>2020</v>
      </c>
    </row>
    <row r="288" spans="1:15" x14ac:dyDescent="0.3">
      <c r="A288" t="s">
        <v>26</v>
      </c>
      <c r="B288" t="s">
        <v>23</v>
      </c>
      <c r="C288" t="s">
        <v>30</v>
      </c>
      <c r="D288" t="s">
        <v>19</v>
      </c>
      <c r="E288" s="1">
        <v>72.7</v>
      </c>
      <c r="F288" s="2">
        <v>11999.4</v>
      </c>
      <c r="G288" s="2">
        <v>19999</v>
      </c>
      <c r="H288" s="2">
        <v>145392.73000000001</v>
      </c>
      <c r="I288" s="2">
        <f>Table62[[#This Row],[Units Sold]]*Table62[[#This Row],[Sale Price]]</f>
        <v>1453927.3</v>
      </c>
      <c r="J288" s="2">
        <f>Table62[[#This Row],[Manufacturing Price]]</f>
        <v>11999.4</v>
      </c>
      <c r="K288" s="2">
        <f>Table62[[#This Row],[ Sales]]-(Table62[[#This Row],[Units Sold]]*Table62[[#This Row],[Manufacturing Price]])</f>
        <v>581570.92000000004</v>
      </c>
      <c r="L288" s="3">
        <v>44105</v>
      </c>
      <c r="M288">
        <f>MONTH(Table62[[#This Row],[Date]])</f>
        <v>10</v>
      </c>
      <c r="N288" t="str">
        <f>TEXT(Table62[[#This Row],[Date]],"mmmm")</f>
        <v>October</v>
      </c>
      <c r="O288">
        <f>YEAR(Table62[[#This Row],[Date]])</f>
        <v>2020</v>
      </c>
    </row>
    <row r="289" spans="1:15" x14ac:dyDescent="0.3">
      <c r="A289" t="s">
        <v>8</v>
      </c>
      <c r="B289" t="s">
        <v>22</v>
      </c>
      <c r="C289" t="s">
        <v>31</v>
      </c>
      <c r="D289" t="s">
        <v>19</v>
      </c>
      <c r="E289" s="1">
        <v>95.2</v>
      </c>
      <c r="F289" s="2">
        <v>19794</v>
      </c>
      <c r="G289" s="2">
        <v>32990</v>
      </c>
      <c r="H289" s="2">
        <v>314064.8</v>
      </c>
      <c r="I289" s="2">
        <f>Table62[[#This Row],[Units Sold]]*Table62[[#This Row],[Sale Price]]</f>
        <v>3140648</v>
      </c>
      <c r="J289" s="2">
        <f>Table62[[#This Row],[Manufacturing Price]]</f>
        <v>19794</v>
      </c>
      <c r="K289" s="2">
        <f>Table62[[#This Row],[ Sales]]-(Table62[[#This Row],[Units Sold]]*Table62[[#This Row],[Manufacturing Price]])</f>
        <v>1256259.2</v>
      </c>
      <c r="L289" s="3">
        <v>44228</v>
      </c>
      <c r="M289">
        <f>MONTH(Table62[[#This Row],[Date]])</f>
        <v>2</v>
      </c>
      <c r="N289" t="str">
        <f>TEXT(Table62[[#This Row],[Date]],"mmmm")</f>
        <v>February</v>
      </c>
      <c r="O289">
        <f>YEAR(Table62[[#This Row],[Date]])</f>
        <v>2021</v>
      </c>
    </row>
    <row r="290" spans="1:15" x14ac:dyDescent="0.3">
      <c r="A290" t="s">
        <v>8</v>
      </c>
      <c r="B290" t="s">
        <v>34</v>
      </c>
      <c r="C290" t="s">
        <v>31</v>
      </c>
      <c r="D290" t="s">
        <v>19</v>
      </c>
      <c r="E290" s="1">
        <v>275.5</v>
      </c>
      <c r="F290" s="2">
        <v>19794</v>
      </c>
      <c r="G290" s="2">
        <v>32990</v>
      </c>
      <c r="H290" s="2">
        <v>908874.5</v>
      </c>
      <c r="I290" s="2">
        <f>Table62[[#This Row],[Units Sold]]*Table62[[#This Row],[Sale Price]]</f>
        <v>9088745</v>
      </c>
      <c r="J290" s="2">
        <f>Table62[[#This Row],[Manufacturing Price]]</f>
        <v>19794</v>
      </c>
      <c r="K290" s="2">
        <f>Table62[[#This Row],[ Sales]]-(Table62[[#This Row],[Units Sold]]*Table62[[#This Row],[Manufacturing Price]])</f>
        <v>3635498</v>
      </c>
      <c r="L290" s="3">
        <v>44228</v>
      </c>
      <c r="M290">
        <f>MONTH(Table62[[#This Row],[Date]])</f>
        <v>2</v>
      </c>
      <c r="N290" t="str">
        <f>TEXT(Table62[[#This Row],[Date]],"mmmm")</f>
        <v>February</v>
      </c>
      <c r="O290">
        <f>YEAR(Table62[[#This Row],[Date]])</f>
        <v>2021</v>
      </c>
    </row>
    <row r="291" spans="1:15" x14ac:dyDescent="0.3">
      <c r="A291" t="s">
        <v>7</v>
      </c>
      <c r="B291" t="s">
        <v>23</v>
      </c>
      <c r="C291" t="s">
        <v>31</v>
      </c>
      <c r="D291" t="s">
        <v>19</v>
      </c>
      <c r="E291" s="1">
        <v>153</v>
      </c>
      <c r="F291" s="2">
        <v>19794</v>
      </c>
      <c r="G291" s="2">
        <v>32990</v>
      </c>
      <c r="H291" s="2">
        <v>504747</v>
      </c>
      <c r="I291" s="2">
        <f>Table62[[#This Row],[Units Sold]]*Table62[[#This Row],[Sale Price]]</f>
        <v>5047470</v>
      </c>
      <c r="J291" s="2">
        <f>Table62[[#This Row],[Manufacturing Price]]</f>
        <v>19794</v>
      </c>
      <c r="K291" s="2">
        <f>Table62[[#This Row],[ Sales]]-(Table62[[#This Row],[Units Sold]]*Table62[[#This Row],[Manufacturing Price]])</f>
        <v>2018988</v>
      </c>
      <c r="L291" s="3">
        <v>44317</v>
      </c>
      <c r="M291">
        <f>MONTH(Table62[[#This Row],[Date]])</f>
        <v>5</v>
      </c>
      <c r="N291" t="str">
        <f>TEXT(Table62[[#This Row],[Date]],"mmmm")</f>
        <v>May</v>
      </c>
      <c r="O291">
        <f>YEAR(Table62[[#This Row],[Date]])</f>
        <v>2021</v>
      </c>
    </row>
    <row r="292" spans="1:15" x14ac:dyDescent="0.3">
      <c r="A292" t="s">
        <v>26</v>
      </c>
      <c r="B292" t="s">
        <v>47</v>
      </c>
      <c r="C292" t="s">
        <v>31</v>
      </c>
      <c r="D292" t="s">
        <v>19</v>
      </c>
      <c r="E292" s="1">
        <v>149.6</v>
      </c>
      <c r="F292" s="2">
        <v>19794</v>
      </c>
      <c r="G292" s="2">
        <v>32990</v>
      </c>
      <c r="H292" s="2">
        <v>493530.4</v>
      </c>
      <c r="I292" s="2">
        <f>Table62[[#This Row],[Units Sold]]*Table62[[#This Row],[Sale Price]]</f>
        <v>4935304</v>
      </c>
      <c r="J292" s="2">
        <f>Table62[[#This Row],[Manufacturing Price]]</f>
        <v>19794</v>
      </c>
      <c r="K292" s="2">
        <f>Table62[[#This Row],[ Sales]]-(Table62[[#This Row],[Units Sold]]*Table62[[#This Row],[Manufacturing Price]])</f>
        <v>1974121.6</v>
      </c>
      <c r="L292" s="3">
        <v>44348</v>
      </c>
      <c r="M292">
        <f>MONTH(Table62[[#This Row],[Date]])</f>
        <v>6</v>
      </c>
      <c r="N292" t="str">
        <f>TEXT(Table62[[#This Row],[Date]],"mmmm")</f>
        <v>June</v>
      </c>
      <c r="O292">
        <f>YEAR(Table62[[#This Row],[Date]])</f>
        <v>2021</v>
      </c>
    </row>
    <row r="293" spans="1:15" x14ac:dyDescent="0.3">
      <c r="A293" t="s">
        <v>26</v>
      </c>
      <c r="B293" t="s">
        <v>37</v>
      </c>
      <c r="C293" t="s">
        <v>31</v>
      </c>
      <c r="D293" t="s">
        <v>19</v>
      </c>
      <c r="E293" s="1">
        <v>149.80000000000001</v>
      </c>
      <c r="F293" s="2">
        <v>19794</v>
      </c>
      <c r="G293" s="2">
        <v>32990</v>
      </c>
      <c r="H293" s="2">
        <v>494190.2</v>
      </c>
      <c r="I293" s="2">
        <f>Table62[[#This Row],[Units Sold]]*Table62[[#This Row],[Sale Price]]</f>
        <v>4941902</v>
      </c>
      <c r="J293" s="2">
        <f>Table62[[#This Row],[Manufacturing Price]]</f>
        <v>19794</v>
      </c>
      <c r="K293" s="2">
        <f>Table62[[#This Row],[ Sales]]-(Table62[[#This Row],[Units Sold]]*Table62[[#This Row],[Manufacturing Price]])</f>
        <v>1976760.7999999998</v>
      </c>
      <c r="L293" s="3">
        <v>44348</v>
      </c>
      <c r="M293">
        <f>MONTH(Table62[[#This Row],[Date]])</f>
        <v>6</v>
      </c>
      <c r="N293" t="str">
        <f>TEXT(Table62[[#This Row],[Date]],"mmmm")</f>
        <v>June</v>
      </c>
      <c r="O293">
        <f>YEAR(Table62[[#This Row],[Date]])</f>
        <v>2021</v>
      </c>
    </row>
    <row r="294" spans="1:15" x14ac:dyDescent="0.3">
      <c r="A294" t="s">
        <v>6</v>
      </c>
      <c r="B294" t="s">
        <v>42</v>
      </c>
      <c r="C294" t="s">
        <v>31</v>
      </c>
      <c r="D294" t="s">
        <v>19</v>
      </c>
      <c r="E294" s="1">
        <v>122.10000000000001</v>
      </c>
      <c r="F294" s="2">
        <v>19794</v>
      </c>
      <c r="G294" s="2">
        <v>32990</v>
      </c>
      <c r="H294" s="2">
        <v>402807.90000000008</v>
      </c>
      <c r="I294" s="2">
        <f>Table62[[#This Row],[Units Sold]]*Table62[[#This Row],[Sale Price]]</f>
        <v>4028079.0000000005</v>
      </c>
      <c r="J294" s="2">
        <f>Table62[[#This Row],[Manufacturing Price]]</f>
        <v>19794</v>
      </c>
      <c r="K294" s="2">
        <f>Table62[[#This Row],[ Sales]]-(Table62[[#This Row],[Units Sold]]*Table62[[#This Row],[Manufacturing Price]])</f>
        <v>1611231.6</v>
      </c>
      <c r="L294" s="3">
        <v>44105</v>
      </c>
      <c r="M294">
        <f>MONTH(Table62[[#This Row],[Date]])</f>
        <v>10</v>
      </c>
      <c r="N294" t="str">
        <f>TEXT(Table62[[#This Row],[Date]],"mmmm")</f>
        <v>October</v>
      </c>
      <c r="O294">
        <f>YEAR(Table62[[#This Row],[Date]])</f>
        <v>2020</v>
      </c>
    </row>
    <row r="295" spans="1:15" x14ac:dyDescent="0.3">
      <c r="A295" t="s">
        <v>26</v>
      </c>
      <c r="B295" t="s">
        <v>43</v>
      </c>
      <c r="C295" t="s">
        <v>31</v>
      </c>
      <c r="D295" t="s">
        <v>19</v>
      </c>
      <c r="E295" s="1">
        <v>207.60000000000002</v>
      </c>
      <c r="F295" s="2">
        <v>19794</v>
      </c>
      <c r="G295" s="2">
        <v>32990</v>
      </c>
      <c r="H295" s="2">
        <v>684872.40000000014</v>
      </c>
      <c r="I295" s="2">
        <f>Table62[[#This Row],[Units Sold]]*Table62[[#This Row],[Sale Price]]</f>
        <v>6848724.0000000009</v>
      </c>
      <c r="J295" s="2">
        <f>Table62[[#This Row],[Manufacturing Price]]</f>
        <v>19794</v>
      </c>
      <c r="K295" s="2">
        <f>Table62[[#This Row],[ Sales]]-(Table62[[#This Row],[Units Sold]]*Table62[[#This Row],[Manufacturing Price]])</f>
        <v>2739489.6000000006</v>
      </c>
      <c r="L295" s="3">
        <v>44105</v>
      </c>
      <c r="M295">
        <f>MONTH(Table62[[#This Row],[Date]])</f>
        <v>10</v>
      </c>
      <c r="N295" t="str">
        <f>TEXT(Table62[[#This Row],[Date]],"mmmm")</f>
        <v>October</v>
      </c>
      <c r="O295">
        <f>YEAR(Table62[[#This Row],[Date]])</f>
        <v>2020</v>
      </c>
    </row>
    <row r="296" spans="1:15" x14ac:dyDescent="0.3">
      <c r="A296" t="s">
        <v>7</v>
      </c>
      <c r="B296" t="s">
        <v>39</v>
      </c>
      <c r="C296" t="s">
        <v>32</v>
      </c>
      <c r="D296" t="s">
        <v>19</v>
      </c>
      <c r="E296" s="1">
        <v>284.40000000000003</v>
      </c>
      <c r="F296" s="2">
        <v>13938</v>
      </c>
      <c r="G296" s="2">
        <v>23230</v>
      </c>
      <c r="H296" s="2">
        <v>660661.20000000019</v>
      </c>
      <c r="I296" s="2">
        <f>Table62[[#This Row],[Units Sold]]*Table62[[#This Row],[Sale Price]]</f>
        <v>6606612.0000000009</v>
      </c>
      <c r="J296" s="2">
        <f>Table62[[#This Row],[Manufacturing Price]]</f>
        <v>13938</v>
      </c>
      <c r="K296" s="2">
        <f>Table62[[#This Row],[ Sales]]-(Table62[[#This Row],[Units Sold]]*Table62[[#This Row],[Manufacturing Price]])</f>
        <v>2642644.8000000003</v>
      </c>
      <c r="L296" s="3">
        <v>44348</v>
      </c>
      <c r="M296">
        <f>MONTH(Table62[[#This Row],[Date]])</f>
        <v>6</v>
      </c>
      <c r="N296" t="str">
        <f>TEXT(Table62[[#This Row],[Date]],"mmmm")</f>
        <v>June</v>
      </c>
      <c r="O296">
        <f>YEAR(Table62[[#This Row],[Date]])</f>
        <v>2021</v>
      </c>
    </row>
    <row r="297" spans="1:15" x14ac:dyDescent="0.3">
      <c r="A297" t="s">
        <v>26</v>
      </c>
      <c r="B297" t="s">
        <v>40</v>
      </c>
      <c r="C297" t="s">
        <v>32</v>
      </c>
      <c r="D297" t="s">
        <v>19</v>
      </c>
      <c r="E297" s="1">
        <v>149.80000000000001</v>
      </c>
      <c r="F297" s="2">
        <v>13938</v>
      </c>
      <c r="G297" s="2">
        <v>23230</v>
      </c>
      <c r="H297" s="2">
        <v>347985.40000000008</v>
      </c>
      <c r="I297" s="2">
        <f>Table62[[#This Row],[Units Sold]]*Table62[[#This Row],[Sale Price]]</f>
        <v>3479854.0000000005</v>
      </c>
      <c r="J297" s="2">
        <f>Table62[[#This Row],[Manufacturing Price]]</f>
        <v>13938</v>
      </c>
      <c r="K297" s="2">
        <f>Table62[[#This Row],[ Sales]]-(Table62[[#This Row],[Units Sold]]*Table62[[#This Row],[Manufacturing Price]])</f>
        <v>1391941.6000000003</v>
      </c>
      <c r="L297" s="3">
        <v>44348</v>
      </c>
      <c r="M297">
        <f>MONTH(Table62[[#This Row],[Date]])</f>
        <v>6</v>
      </c>
      <c r="N297" t="str">
        <f>TEXT(Table62[[#This Row],[Date]],"mmmm")</f>
        <v>June</v>
      </c>
      <c r="O297">
        <f>YEAR(Table62[[#This Row],[Date]])</f>
        <v>2021</v>
      </c>
    </row>
    <row r="298" spans="1:15" x14ac:dyDescent="0.3">
      <c r="A298" t="s">
        <v>6</v>
      </c>
      <c r="B298" t="s">
        <v>41</v>
      </c>
      <c r="C298" t="s">
        <v>32</v>
      </c>
      <c r="D298" t="s">
        <v>19</v>
      </c>
      <c r="E298" s="1">
        <v>122.10000000000001</v>
      </c>
      <c r="F298" s="2">
        <v>13938</v>
      </c>
      <c r="G298" s="2">
        <v>23230</v>
      </c>
      <c r="H298" s="2">
        <v>283638.3</v>
      </c>
      <c r="I298" s="2">
        <f>Table62[[#This Row],[Units Sold]]*Table62[[#This Row],[Sale Price]]</f>
        <v>2836383</v>
      </c>
      <c r="J298" s="2">
        <f>Table62[[#This Row],[Manufacturing Price]]</f>
        <v>13938</v>
      </c>
      <c r="K298" s="2">
        <f>Table62[[#This Row],[ Sales]]-(Table62[[#This Row],[Units Sold]]*Table62[[#This Row],[Manufacturing Price]])</f>
        <v>1134553.2</v>
      </c>
      <c r="L298" s="3">
        <v>44105</v>
      </c>
      <c r="M298">
        <f>MONTH(Table62[[#This Row],[Date]])</f>
        <v>10</v>
      </c>
      <c r="N298" t="str">
        <f>TEXT(Table62[[#This Row],[Date]],"mmmm")</f>
        <v>October</v>
      </c>
      <c r="O298">
        <f>YEAR(Table62[[#This Row],[Date]])</f>
        <v>2020</v>
      </c>
    </row>
    <row r="299" spans="1:15" x14ac:dyDescent="0.3">
      <c r="A299" t="s">
        <v>26</v>
      </c>
      <c r="B299" t="s">
        <v>42</v>
      </c>
      <c r="C299" t="s">
        <v>32</v>
      </c>
      <c r="D299" t="s">
        <v>19</v>
      </c>
      <c r="E299" s="1">
        <v>112.30000000000001</v>
      </c>
      <c r="F299" s="2">
        <v>13938</v>
      </c>
      <c r="G299" s="2">
        <v>23230</v>
      </c>
      <c r="H299" s="2">
        <v>260872.90000000005</v>
      </c>
      <c r="I299" s="2">
        <f>Table62[[#This Row],[Units Sold]]*Table62[[#This Row],[Sale Price]]</f>
        <v>2608729.0000000005</v>
      </c>
      <c r="J299" s="2">
        <f>Table62[[#This Row],[Manufacturing Price]]</f>
        <v>13938</v>
      </c>
      <c r="K299" s="2">
        <f>Table62[[#This Row],[ Sales]]-(Table62[[#This Row],[Units Sold]]*Table62[[#This Row],[Manufacturing Price]])</f>
        <v>1043491.6000000003</v>
      </c>
      <c r="L299" s="3">
        <v>44136</v>
      </c>
      <c r="M299">
        <f>MONTH(Table62[[#This Row],[Date]])</f>
        <v>11</v>
      </c>
      <c r="N299" t="str">
        <f>TEXT(Table62[[#This Row],[Date]],"mmmm")</f>
        <v>November</v>
      </c>
      <c r="O299">
        <f>YEAR(Table62[[#This Row],[Date]])</f>
        <v>2020</v>
      </c>
    </row>
    <row r="300" spans="1:15" x14ac:dyDescent="0.3">
      <c r="A300" t="s">
        <v>6</v>
      </c>
      <c r="B300" t="s">
        <v>44</v>
      </c>
      <c r="C300" t="s">
        <v>32</v>
      </c>
      <c r="D300" t="s">
        <v>19</v>
      </c>
      <c r="E300" s="1">
        <v>243.60000000000002</v>
      </c>
      <c r="F300" s="2">
        <v>13938</v>
      </c>
      <c r="G300" s="2">
        <v>23230</v>
      </c>
      <c r="H300" s="2">
        <v>565882.80000000016</v>
      </c>
      <c r="I300" s="2">
        <f>Table62[[#This Row],[Units Sold]]*Table62[[#This Row],[Sale Price]]</f>
        <v>5658828.0000000009</v>
      </c>
      <c r="J300" s="2">
        <f>Table62[[#This Row],[Manufacturing Price]]</f>
        <v>13938</v>
      </c>
      <c r="K300" s="2">
        <f>Table62[[#This Row],[ Sales]]-(Table62[[#This Row],[Units Sold]]*Table62[[#This Row],[Manufacturing Price]])</f>
        <v>2263531.2000000007</v>
      </c>
      <c r="L300" s="3">
        <v>44166</v>
      </c>
      <c r="M300">
        <f>MONTH(Table62[[#This Row],[Date]])</f>
        <v>12</v>
      </c>
      <c r="N300" t="str">
        <f>TEXT(Table62[[#This Row],[Date]],"mmmm")</f>
        <v>December</v>
      </c>
      <c r="O300">
        <f>YEAR(Table62[[#This Row],[Date]])</f>
        <v>2020</v>
      </c>
    </row>
    <row r="301" spans="1:15" x14ac:dyDescent="0.3">
      <c r="A301" t="s">
        <v>8</v>
      </c>
      <c r="B301" t="s">
        <v>25</v>
      </c>
      <c r="C301" t="s">
        <v>27</v>
      </c>
      <c r="D301" t="s">
        <v>19</v>
      </c>
      <c r="E301" s="1">
        <v>198.75</v>
      </c>
      <c r="F301" s="2">
        <v>11999.4</v>
      </c>
      <c r="G301" s="2">
        <v>19999</v>
      </c>
      <c r="H301" s="2">
        <v>397480.125</v>
      </c>
      <c r="I301" s="2">
        <f>Table62[[#This Row],[Units Sold]]*Table62[[#This Row],[Sale Price]]</f>
        <v>3974801.25</v>
      </c>
      <c r="J301" s="2">
        <f>Table62[[#This Row],[Manufacturing Price]]</f>
        <v>11999.4</v>
      </c>
      <c r="K301" s="2">
        <f>Table62[[#This Row],[ Sales]]-(Table62[[#This Row],[Units Sold]]*Table62[[#This Row],[Manufacturing Price]])</f>
        <v>1589920.5</v>
      </c>
      <c r="L301" s="3">
        <v>44197</v>
      </c>
      <c r="M301">
        <f>MONTH(Table62[[#This Row],[Date]])</f>
        <v>1</v>
      </c>
      <c r="N301" t="str">
        <f>TEXT(Table62[[#This Row],[Date]],"mmmm")</f>
        <v>January</v>
      </c>
      <c r="O301">
        <f>YEAR(Table62[[#This Row],[Date]])</f>
        <v>2021</v>
      </c>
    </row>
    <row r="302" spans="1:15" x14ac:dyDescent="0.3">
      <c r="A302" t="s">
        <v>26</v>
      </c>
      <c r="B302" t="s">
        <v>46</v>
      </c>
      <c r="C302" t="s">
        <v>27</v>
      </c>
      <c r="D302" t="s">
        <v>19</v>
      </c>
      <c r="E302" s="1">
        <v>167.9</v>
      </c>
      <c r="F302" s="2">
        <v>11999.4</v>
      </c>
      <c r="G302" s="2">
        <v>19999</v>
      </c>
      <c r="H302" s="2">
        <v>335783.21</v>
      </c>
      <c r="I302" s="2">
        <f>Table62[[#This Row],[Units Sold]]*Table62[[#This Row],[Sale Price]]</f>
        <v>3357832.1</v>
      </c>
      <c r="J302" s="2">
        <f>Table62[[#This Row],[Manufacturing Price]]</f>
        <v>11999.4</v>
      </c>
      <c r="K302" s="2">
        <f>Table62[[#This Row],[ Sales]]-(Table62[[#This Row],[Units Sold]]*Table62[[#This Row],[Manufacturing Price]])</f>
        <v>1343132.84</v>
      </c>
      <c r="L302" s="3">
        <v>44440</v>
      </c>
      <c r="M302">
        <f>MONTH(Table62[[#This Row],[Date]])</f>
        <v>9</v>
      </c>
      <c r="N302" t="str">
        <f>TEXT(Table62[[#This Row],[Date]],"mmmm")</f>
        <v>September</v>
      </c>
      <c r="O302">
        <f>YEAR(Table62[[#This Row],[Date]])</f>
        <v>2021</v>
      </c>
    </row>
    <row r="303" spans="1:15" x14ac:dyDescent="0.3">
      <c r="A303" t="s">
        <v>26</v>
      </c>
      <c r="B303" t="s">
        <v>47</v>
      </c>
      <c r="C303" t="s">
        <v>27</v>
      </c>
      <c r="D303" t="s">
        <v>19</v>
      </c>
      <c r="E303" s="1">
        <v>72.7</v>
      </c>
      <c r="F303" s="2">
        <v>11999.4</v>
      </c>
      <c r="G303" s="2">
        <v>19999</v>
      </c>
      <c r="H303" s="2">
        <v>145392.73000000001</v>
      </c>
      <c r="I303" s="2">
        <f>Table62[[#This Row],[Units Sold]]*Table62[[#This Row],[Sale Price]]</f>
        <v>1453927.3</v>
      </c>
      <c r="J303" s="2">
        <f>Table62[[#This Row],[Manufacturing Price]]</f>
        <v>11999.4</v>
      </c>
      <c r="K303" s="2">
        <f>Table62[[#This Row],[ Sales]]-(Table62[[#This Row],[Units Sold]]*Table62[[#This Row],[Manufacturing Price]])</f>
        <v>581570.92000000004</v>
      </c>
      <c r="L303" s="3">
        <v>44105</v>
      </c>
      <c r="M303">
        <f>MONTH(Table62[[#This Row],[Date]])</f>
        <v>10</v>
      </c>
      <c r="N303" t="str">
        <f>TEXT(Table62[[#This Row],[Date]],"mmmm")</f>
        <v>October</v>
      </c>
      <c r="O303">
        <f>YEAR(Table62[[#This Row],[Date]])</f>
        <v>2020</v>
      </c>
    </row>
    <row r="304" spans="1:15" x14ac:dyDescent="0.3">
      <c r="A304" t="s">
        <v>26</v>
      </c>
      <c r="B304" t="s">
        <v>24</v>
      </c>
      <c r="C304" t="s">
        <v>27</v>
      </c>
      <c r="D304" t="s">
        <v>19</v>
      </c>
      <c r="E304" s="1">
        <v>140.30000000000001</v>
      </c>
      <c r="F304" s="2">
        <v>11999.4</v>
      </c>
      <c r="G304" s="2">
        <v>19999</v>
      </c>
      <c r="H304" s="2">
        <v>280585.97000000003</v>
      </c>
      <c r="I304" s="2">
        <f>Table62[[#This Row],[Units Sold]]*Table62[[#This Row],[Sale Price]]</f>
        <v>2805859.7</v>
      </c>
      <c r="J304" s="2">
        <f>Table62[[#This Row],[Manufacturing Price]]</f>
        <v>11999.4</v>
      </c>
      <c r="K304" s="2">
        <f>Table62[[#This Row],[ Sales]]-(Table62[[#This Row],[Units Sold]]*Table62[[#This Row],[Manufacturing Price]])</f>
        <v>1122343.8800000001</v>
      </c>
      <c r="L304" s="3">
        <v>44105</v>
      </c>
      <c r="M304">
        <f>MONTH(Table62[[#This Row],[Date]])</f>
        <v>10</v>
      </c>
      <c r="N304" t="str">
        <f>TEXT(Table62[[#This Row],[Date]],"mmmm")</f>
        <v>October</v>
      </c>
      <c r="O304">
        <f>YEAR(Table62[[#This Row],[Date]])</f>
        <v>2020</v>
      </c>
    </row>
    <row r="305" spans="1:15" x14ac:dyDescent="0.3">
      <c r="A305" t="s">
        <v>26</v>
      </c>
      <c r="B305" t="s">
        <v>25</v>
      </c>
      <c r="C305" t="s">
        <v>27</v>
      </c>
      <c r="D305" t="s">
        <v>19</v>
      </c>
      <c r="E305" s="1">
        <v>207.60000000000002</v>
      </c>
      <c r="F305" s="2">
        <v>11999.4</v>
      </c>
      <c r="G305" s="2">
        <v>19999</v>
      </c>
      <c r="H305" s="2">
        <v>415179.24000000005</v>
      </c>
      <c r="I305" s="2">
        <f>Table62[[#This Row],[Units Sold]]*Table62[[#This Row],[Sale Price]]</f>
        <v>4151792.4000000004</v>
      </c>
      <c r="J305" s="2">
        <f>Table62[[#This Row],[Manufacturing Price]]</f>
        <v>11999.4</v>
      </c>
      <c r="K305" s="2">
        <f>Table62[[#This Row],[ Sales]]-(Table62[[#This Row],[Units Sold]]*Table62[[#This Row],[Manufacturing Price]])</f>
        <v>1660716.96</v>
      </c>
      <c r="L305" s="3">
        <v>44105</v>
      </c>
      <c r="M305">
        <f>MONTH(Table62[[#This Row],[Date]])</f>
        <v>10</v>
      </c>
      <c r="N305" t="str">
        <f>TEXT(Table62[[#This Row],[Date]],"mmmm")</f>
        <v>October</v>
      </c>
      <c r="O305">
        <f>YEAR(Table62[[#This Row],[Date]])</f>
        <v>2020</v>
      </c>
    </row>
    <row r="306" spans="1:15" x14ac:dyDescent="0.3">
      <c r="A306" t="s">
        <v>26</v>
      </c>
      <c r="B306" t="s">
        <v>23</v>
      </c>
      <c r="C306" t="s">
        <v>29</v>
      </c>
      <c r="D306" t="s">
        <v>19</v>
      </c>
      <c r="E306" s="1">
        <v>175.70000000000002</v>
      </c>
      <c r="F306" s="2">
        <v>8999.4</v>
      </c>
      <c r="G306" s="2">
        <v>14999</v>
      </c>
      <c r="H306" s="2">
        <v>263532.43000000005</v>
      </c>
      <c r="I306" s="2">
        <f>Table62[[#This Row],[Units Sold]]*Table62[[#This Row],[Sale Price]]</f>
        <v>2635324.3000000003</v>
      </c>
      <c r="J306" s="2">
        <f>Table62[[#This Row],[Manufacturing Price]]</f>
        <v>8999.4</v>
      </c>
      <c r="K306" s="2">
        <f>Table62[[#This Row],[ Sales]]-(Table62[[#This Row],[Units Sold]]*Table62[[#This Row],[Manufacturing Price]])</f>
        <v>1054129.7200000002</v>
      </c>
      <c r="L306" s="3">
        <v>44105</v>
      </c>
      <c r="M306">
        <f>MONTH(Table62[[#This Row],[Date]])</f>
        <v>10</v>
      </c>
      <c r="N306" t="str">
        <f>TEXT(Table62[[#This Row],[Date]],"mmmm")</f>
        <v>October</v>
      </c>
      <c r="O306">
        <f>YEAR(Table62[[#This Row],[Date]])</f>
        <v>2020</v>
      </c>
    </row>
    <row r="307" spans="1:15" x14ac:dyDescent="0.3">
      <c r="A307" t="s">
        <v>7</v>
      </c>
      <c r="B307" t="s">
        <v>22</v>
      </c>
      <c r="C307" t="s">
        <v>30</v>
      </c>
      <c r="D307" t="s">
        <v>19</v>
      </c>
      <c r="E307" s="1">
        <v>219.8</v>
      </c>
      <c r="F307" s="2">
        <v>11999.4</v>
      </c>
      <c r="G307" s="2">
        <v>19999</v>
      </c>
      <c r="H307" s="2">
        <v>439578.02</v>
      </c>
      <c r="I307" s="2">
        <f>Table62[[#This Row],[Units Sold]]*Table62[[#This Row],[Sale Price]]</f>
        <v>4395780.2</v>
      </c>
      <c r="J307" s="2">
        <f>Table62[[#This Row],[Manufacturing Price]]</f>
        <v>11999.4</v>
      </c>
      <c r="K307" s="2">
        <f>Table62[[#This Row],[ Sales]]-(Table62[[#This Row],[Units Sold]]*Table62[[#This Row],[Manufacturing Price]])</f>
        <v>1758312.08</v>
      </c>
      <c r="L307" s="3">
        <v>44409</v>
      </c>
      <c r="M307">
        <f>MONTH(Table62[[#This Row],[Date]])</f>
        <v>8</v>
      </c>
      <c r="N307" t="str">
        <f>TEXT(Table62[[#This Row],[Date]],"mmmm")</f>
        <v>August</v>
      </c>
      <c r="O307">
        <f>YEAR(Table62[[#This Row],[Date]])</f>
        <v>2021</v>
      </c>
    </row>
    <row r="308" spans="1:15" x14ac:dyDescent="0.3">
      <c r="A308" t="s">
        <v>7</v>
      </c>
      <c r="B308" t="s">
        <v>34</v>
      </c>
      <c r="C308" t="s">
        <v>30</v>
      </c>
      <c r="D308" t="s">
        <v>19</v>
      </c>
      <c r="E308" s="1">
        <v>174.3</v>
      </c>
      <c r="F308" s="2">
        <v>11999.4</v>
      </c>
      <c r="G308" s="2">
        <v>19999</v>
      </c>
      <c r="H308" s="2">
        <v>348582.57000000007</v>
      </c>
      <c r="I308" s="2">
        <f>Table62[[#This Row],[Units Sold]]*Table62[[#This Row],[Sale Price]]</f>
        <v>3485825.7</v>
      </c>
      <c r="J308" s="2">
        <f>Table62[[#This Row],[Manufacturing Price]]</f>
        <v>11999.4</v>
      </c>
      <c r="K308" s="2">
        <f>Table62[[#This Row],[ Sales]]-(Table62[[#This Row],[Units Sold]]*Table62[[#This Row],[Manufacturing Price]])</f>
        <v>1394330.28</v>
      </c>
      <c r="L308" s="3">
        <v>44409</v>
      </c>
      <c r="M308">
        <f>MONTH(Table62[[#This Row],[Date]])</f>
        <v>8</v>
      </c>
      <c r="N308" t="str">
        <f>TEXT(Table62[[#This Row],[Date]],"mmmm")</f>
        <v>August</v>
      </c>
      <c r="O308">
        <f>YEAR(Table62[[#This Row],[Date]])</f>
        <v>2021</v>
      </c>
    </row>
    <row r="309" spans="1:15" x14ac:dyDescent="0.3">
      <c r="A309" t="s">
        <v>7</v>
      </c>
      <c r="B309" t="s">
        <v>23</v>
      </c>
      <c r="C309" t="s">
        <v>30</v>
      </c>
      <c r="D309" t="s">
        <v>19</v>
      </c>
      <c r="E309" s="1">
        <v>115.30000000000001</v>
      </c>
      <c r="F309" s="2">
        <v>11999.4</v>
      </c>
      <c r="G309" s="2">
        <v>19999</v>
      </c>
      <c r="H309" s="2">
        <v>230588.47000000003</v>
      </c>
      <c r="I309" s="2">
        <f>Table62[[#This Row],[Units Sold]]*Table62[[#This Row],[Sale Price]]</f>
        <v>2305884.7000000002</v>
      </c>
      <c r="J309" s="2">
        <f>Table62[[#This Row],[Manufacturing Price]]</f>
        <v>11999.4</v>
      </c>
      <c r="K309" s="2">
        <f>Table62[[#This Row],[ Sales]]-(Table62[[#This Row],[Units Sold]]*Table62[[#This Row],[Manufacturing Price]])</f>
        <v>922353.88000000012</v>
      </c>
      <c r="L309" s="3">
        <v>44470</v>
      </c>
      <c r="M309">
        <f>MONTH(Table62[[#This Row],[Date]])</f>
        <v>10</v>
      </c>
      <c r="N309" t="str">
        <f>TEXT(Table62[[#This Row],[Date]],"mmmm")</f>
        <v>October</v>
      </c>
      <c r="O309">
        <f>YEAR(Table62[[#This Row],[Date]])</f>
        <v>2021</v>
      </c>
    </row>
    <row r="310" spans="1:15" x14ac:dyDescent="0.3">
      <c r="A310" t="s">
        <v>26</v>
      </c>
      <c r="B310" t="s">
        <v>47</v>
      </c>
      <c r="C310" t="s">
        <v>30</v>
      </c>
      <c r="D310" t="s">
        <v>19</v>
      </c>
      <c r="E310" s="1">
        <v>175.70000000000002</v>
      </c>
      <c r="F310" s="2">
        <v>11999.4</v>
      </c>
      <c r="G310" s="2">
        <v>19999</v>
      </c>
      <c r="H310" s="2">
        <v>351382.43000000005</v>
      </c>
      <c r="I310" s="2">
        <f>Table62[[#This Row],[Units Sold]]*Table62[[#This Row],[Sale Price]]</f>
        <v>3513824.3000000003</v>
      </c>
      <c r="J310" s="2">
        <f>Table62[[#This Row],[Manufacturing Price]]</f>
        <v>11999.4</v>
      </c>
      <c r="K310" s="2">
        <f>Table62[[#This Row],[ Sales]]-(Table62[[#This Row],[Units Sold]]*Table62[[#This Row],[Manufacturing Price]])</f>
        <v>1405529.7200000002</v>
      </c>
      <c r="L310" s="3">
        <v>44105</v>
      </c>
      <c r="M310">
        <f>MONTH(Table62[[#This Row],[Date]])</f>
        <v>10</v>
      </c>
      <c r="N310" t="str">
        <f>TEXT(Table62[[#This Row],[Date]],"mmmm")</f>
        <v>October</v>
      </c>
      <c r="O310">
        <f>YEAR(Table62[[#This Row],[Date]])</f>
        <v>2020</v>
      </c>
    </row>
    <row r="311" spans="1:15" x14ac:dyDescent="0.3">
      <c r="A311" t="s">
        <v>26</v>
      </c>
      <c r="B311" t="s">
        <v>37</v>
      </c>
      <c r="C311" t="s">
        <v>31</v>
      </c>
      <c r="D311" t="s">
        <v>19</v>
      </c>
      <c r="E311" s="1">
        <v>100.10000000000001</v>
      </c>
      <c r="F311" s="2">
        <v>19794</v>
      </c>
      <c r="G311" s="2">
        <v>32990</v>
      </c>
      <c r="H311" s="2">
        <v>330229.90000000008</v>
      </c>
      <c r="I311" s="2">
        <f>Table62[[#This Row],[Units Sold]]*Table62[[#This Row],[Sale Price]]</f>
        <v>3302299.0000000005</v>
      </c>
      <c r="J311" s="2">
        <f>Table62[[#This Row],[Manufacturing Price]]</f>
        <v>19794</v>
      </c>
      <c r="K311" s="2">
        <f>Table62[[#This Row],[ Sales]]-(Table62[[#This Row],[Units Sold]]*Table62[[#This Row],[Manufacturing Price]])</f>
        <v>1320919.6000000003</v>
      </c>
      <c r="L311" s="3">
        <v>44409</v>
      </c>
      <c r="M311">
        <f>MONTH(Table62[[#This Row],[Date]])</f>
        <v>8</v>
      </c>
      <c r="N311" t="str">
        <f>TEXT(Table62[[#This Row],[Date]],"mmmm")</f>
        <v>August</v>
      </c>
      <c r="O311">
        <f>YEAR(Table62[[#This Row],[Date]])</f>
        <v>2021</v>
      </c>
    </row>
    <row r="312" spans="1:15" x14ac:dyDescent="0.3">
      <c r="A312" t="s">
        <v>26</v>
      </c>
      <c r="B312" t="s">
        <v>24</v>
      </c>
      <c r="C312" t="s">
        <v>31</v>
      </c>
      <c r="D312" t="s">
        <v>19</v>
      </c>
      <c r="E312" s="1">
        <v>133.30000000000001</v>
      </c>
      <c r="F312" s="2">
        <v>19794</v>
      </c>
      <c r="G312" s="2">
        <v>32990</v>
      </c>
      <c r="H312" s="2">
        <v>439756.7</v>
      </c>
      <c r="I312" s="2">
        <f>Table62[[#This Row],[Units Sold]]*Table62[[#This Row],[Sale Price]]</f>
        <v>4397567</v>
      </c>
      <c r="J312" s="2">
        <f>Table62[[#This Row],[Manufacturing Price]]</f>
        <v>19794</v>
      </c>
      <c r="K312" s="2">
        <f>Table62[[#This Row],[ Sales]]-(Table62[[#This Row],[Units Sold]]*Table62[[#This Row],[Manufacturing Price]])</f>
        <v>1759026.7999999998</v>
      </c>
      <c r="L312" s="3">
        <v>44501</v>
      </c>
      <c r="M312">
        <f>MONTH(Table62[[#This Row],[Date]])</f>
        <v>11</v>
      </c>
      <c r="N312" t="str">
        <f>TEXT(Table62[[#This Row],[Date]],"mmmm")</f>
        <v>November</v>
      </c>
      <c r="O312">
        <f>YEAR(Table62[[#This Row],[Date]])</f>
        <v>2021</v>
      </c>
    </row>
    <row r="313" spans="1:15" x14ac:dyDescent="0.3">
      <c r="A313" t="s">
        <v>7</v>
      </c>
      <c r="B313" t="s">
        <v>43</v>
      </c>
      <c r="C313" t="s">
        <v>32</v>
      </c>
      <c r="D313" t="s">
        <v>19</v>
      </c>
      <c r="E313" s="1">
        <v>115.30000000000001</v>
      </c>
      <c r="F313" s="2">
        <v>13938</v>
      </c>
      <c r="G313" s="2">
        <v>23230</v>
      </c>
      <c r="H313" s="2">
        <v>267841.90000000008</v>
      </c>
      <c r="I313" s="2">
        <f>Table62[[#This Row],[Units Sold]]*Table62[[#This Row],[Sale Price]]</f>
        <v>2678419.0000000005</v>
      </c>
      <c r="J313" s="2">
        <f>Table62[[#This Row],[Manufacturing Price]]</f>
        <v>13938</v>
      </c>
      <c r="K313" s="2">
        <f>Table62[[#This Row],[ Sales]]-(Table62[[#This Row],[Units Sold]]*Table62[[#This Row],[Manufacturing Price]])</f>
        <v>1071367.6000000003</v>
      </c>
      <c r="L313" s="3">
        <v>44470</v>
      </c>
      <c r="M313">
        <f>MONTH(Table62[[#This Row],[Date]])</f>
        <v>10</v>
      </c>
      <c r="N313" t="str">
        <f>TEXT(Table62[[#This Row],[Date]],"mmmm")</f>
        <v>October</v>
      </c>
      <c r="O313">
        <f>YEAR(Table62[[#This Row],[Date]])</f>
        <v>2021</v>
      </c>
    </row>
    <row r="314" spans="1:15" x14ac:dyDescent="0.3">
      <c r="A314" t="s">
        <v>9</v>
      </c>
      <c r="B314" t="s">
        <v>39</v>
      </c>
      <c r="C314" t="s">
        <v>28</v>
      </c>
      <c r="D314" t="s">
        <v>19</v>
      </c>
      <c r="E314" s="1">
        <v>72.7</v>
      </c>
      <c r="F314" s="2">
        <v>5579.4</v>
      </c>
      <c r="G314" s="2">
        <v>9299</v>
      </c>
      <c r="H314" s="2">
        <v>67603.73000000001</v>
      </c>
      <c r="I314" s="2">
        <f>Table62[[#This Row],[Units Sold]]*Table62[[#This Row],[Sale Price]]</f>
        <v>676037.3</v>
      </c>
      <c r="J314" s="2">
        <f>Table62[[#This Row],[Manufacturing Price]]</f>
        <v>5579.4</v>
      </c>
      <c r="K314" s="2">
        <f>Table62[[#This Row],[ Sales]]-(Table62[[#This Row],[Units Sold]]*Table62[[#This Row],[Manufacturing Price]])</f>
        <v>270414.92000000004</v>
      </c>
      <c r="L314" s="3">
        <v>44228</v>
      </c>
      <c r="M314">
        <f>MONTH(Table62[[#This Row],[Date]])</f>
        <v>2</v>
      </c>
      <c r="N314" t="str">
        <f>TEXT(Table62[[#This Row],[Date]],"mmmm")</f>
        <v>February</v>
      </c>
      <c r="O314">
        <f>YEAR(Table62[[#This Row],[Date]])</f>
        <v>2021</v>
      </c>
    </row>
    <row r="315" spans="1:15" x14ac:dyDescent="0.3">
      <c r="A315" t="s">
        <v>9</v>
      </c>
      <c r="B315" t="s">
        <v>40</v>
      </c>
      <c r="C315" t="s">
        <v>28</v>
      </c>
      <c r="D315" t="s">
        <v>19</v>
      </c>
      <c r="E315" s="1">
        <v>188.4</v>
      </c>
      <c r="F315" s="2">
        <v>5579.4</v>
      </c>
      <c r="G315" s="2">
        <v>9299</v>
      </c>
      <c r="H315" s="2">
        <v>175193.16000000003</v>
      </c>
      <c r="I315" s="2">
        <f>Table62[[#This Row],[Units Sold]]*Table62[[#This Row],[Sale Price]]</f>
        <v>1751931.6</v>
      </c>
      <c r="J315" s="2">
        <f>Table62[[#This Row],[Manufacturing Price]]</f>
        <v>5579.4</v>
      </c>
      <c r="K315" s="2">
        <f>Table62[[#This Row],[ Sales]]-(Table62[[#This Row],[Units Sold]]*Table62[[#This Row],[Manufacturing Price]])</f>
        <v>700772.64000000013</v>
      </c>
      <c r="L315" s="3">
        <v>44409</v>
      </c>
      <c r="M315">
        <f>MONTH(Table62[[#This Row],[Date]])</f>
        <v>8</v>
      </c>
      <c r="N315" t="str">
        <f>TEXT(Table62[[#This Row],[Date]],"mmmm")</f>
        <v>August</v>
      </c>
      <c r="O315">
        <f>YEAR(Table62[[#This Row],[Date]])</f>
        <v>2021</v>
      </c>
    </row>
    <row r="316" spans="1:15" x14ac:dyDescent="0.3">
      <c r="A316" t="s">
        <v>26</v>
      </c>
      <c r="B316" t="s">
        <v>41</v>
      </c>
      <c r="C316" t="s">
        <v>28</v>
      </c>
      <c r="D316" t="s">
        <v>19</v>
      </c>
      <c r="E316" s="1">
        <v>183.4</v>
      </c>
      <c r="F316" s="2">
        <v>5579.4</v>
      </c>
      <c r="G316" s="2">
        <v>9299</v>
      </c>
      <c r="H316" s="2">
        <v>170543.66000000003</v>
      </c>
      <c r="I316" s="2">
        <f>Table62[[#This Row],[Units Sold]]*Table62[[#This Row],[Sale Price]]</f>
        <v>1705436.6</v>
      </c>
      <c r="J316" s="2">
        <f>Table62[[#This Row],[Manufacturing Price]]</f>
        <v>5579.4</v>
      </c>
      <c r="K316" s="2">
        <f>Table62[[#This Row],[ Sales]]-(Table62[[#This Row],[Units Sold]]*Table62[[#This Row],[Manufacturing Price]])</f>
        <v>682174.64000000013</v>
      </c>
      <c r="L316" s="3">
        <v>44075</v>
      </c>
      <c r="M316">
        <f>MONTH(Table62[[#This Row],[Date]])</f>
        <v>9</v>
      </c>
      <c r="N316" t="str">
        <f>TEXT(Table62[[#This Row],[Date]],"mmmm")</f>
        <v>September</v>
      </c>
      <c r="O316">
        <f>YEAR(Table62[[#This Row],[Date]])</f>
        <v>2020</v>
      </c>
    </row>
    <row r="317" spans="1:15" x14ac:dyDescent="0.3">
      <c r="A317" t="s">
        <v>9</v>
      </c>
      <c r="B317" t="s">
        <v>42</v>
      </c>
      <c r="C317" t="s">
        <v>29</v>
      </c>
      <c r="D317" t="s">
        <v>19</v>
      </c>
      <c r="E317" s="1">
        <v>234</v>
      </c>
      <c r="F317" s="2">
        <v>8999.4</v>
      </c>
      <c r="G317" s="2">
        <v>14999</v>
      </c>
      <c r="H317" s="2">
        <v>350976.60000000003</v>
      </c>
      <c r="I317" s="2">
        <f>Table62[[#This Row],[Units Sold]]*Table62[[#This Row],[Sale Price]]</f>
        <v>3509766</v>
      </c>
      <c r="J317" s="2">
        <f>Table62[[#This Row],[Manufacturing Price]]</f>
        <v>8999.4</v>
      </c>
      <c r="K317" s="2">
        <f>Table62[[#This Row],[ Sales]]-(Table62[[#This Row],[Units Sold]]*Table62[[#This Row],[Manufacturing Price]])</f>
        <v>1403906.4</v>
      </c>
      <c r="L317" s="3">
        <v>44197</v>
      </c>
      <c r="M317">
        <f>MONTH(Table62[[#This Row],[Date]])</f>
        <v>1</v>
      </c>
      <c r="N317" t="str">
        <f>TEXT(Table62[[#This Row],[Date]],"mmmm")</f>
        <v>January</v>
      </c>
      <c r="O317">
        <f>YEAR(Table62[[#This Row],[Date]])</f>
        <v>2021</v>
      </c>
    </row>
    <row r="318" spans="1:15" x14ac:dyDescent="0.3">
      <c r="A318" t="s">
        <v>9</v>
      </c>
      <c r="B318" t="s">
        <v>44</v>
      </c>
      <c r="C318" t="s">
        <v>29</v>
      </c>
      <c r="D318" t="s">
        <v>19</v>
      </c>
      <c r="E318" s="1">
        <v>234.20000000000002</v>
      </c>
      <c r="F318" s="2">
        <v>8999.4</v>
      </c>
      <c r="G318" s="2">
        <v>14999</v>
      </c>
      <c r="H318" s="2">
        <v>351276.58000000007</v>
      </c>
      <c r="I318" s="2">
        <f>Table62[[#This Row],[Units Sold]]*Table62[[#This Row],[Sale Price]]</f>
        <v>3512765.8000000003</v>
      </c>
      <c r="J318" s="2">
        <f>Table62[[#This Row],[Manufacturing Price]]</f>
        <v>8999.4</v>
      </c>
      <c r="K318" s="2">
        <f>Table62[[#This Row],[ Sales]]-(Table62[[#This Row],[Units Sold]]*Table62[[#This Row],[Manufacturing Price]])</f>
        <v>1405106.3200000003</v>
      </c>
      <c r="L318" s="3">
        <v>44501</v>
      </c>
      <c r="M318">
        <f>MONTH(Table62[[#This Row],[Date]])</f>
        <v>11</v>
      </c>
      <c r="N318" t="str">
        <f>TEXT(Table62[[#This Row],[Date]],"mmmm")</f>
        <v>November</v>
      </c>
      <c r="O318">
        <f>YEAR(Table62[[#This Row],[Date]])</f>
        <v>2021</v>
      </c>
    </row>
    <row r="319" spans="1:15" x14ac:dyDescent="0.3">
      <c r="A319" t="s">
        <v>26</v>
      </c>
      <c r="B319" t="s">
        <v>25</v>
      </c>
      <c r="C319" t="s">
        <v>30</v>
      </c>
      <c r="D319" t="s">
        <v>19</v>
      </c>
      <c r="E319" s="1">
        <v>103.10000000000001</v>
      </c>
      <c r="F319" s="2">
        <v>11999.4</v>
      </c>
      <c r="G319" s="2">
        <v>19999</v>
      </c>
      <c r="H319" s="2">
        <v>206189.69000000003</v>
      </c>
      <c r="I319" s="2">
        <f>Table62[[#This Row],[Units Sold]]*Table62[[#This Row],[Sale Price]]</f>
        <v>2061896.9000000001</v>
      </c>
      <c r="J319" s="2">
        <f>Table62[[#This Row],[Manufacturing Price]]</f>
        <v>11999.4</v>
      </c>
      <c r="K319" s="2">
        <f>Table62[[#This Row],[ Sales]]-(Table62[[#This Row],[Units Sold]]*Table62[[#This Row],[Manufacturing Price]])</f>
        <v>824758.76</v>
      </c>
      <c r="L319" s="3">
        <v>44075</v>
      </c>
      <c r="M319">
        <f>MONTH(Table62[[#This Row],[Date]])</f>
        <v>9</v>
      </c>
      <c r="N319" t="str">
        <f>TEXT(Table62[[#This Row],[Date]],"mmmm")</f>
        <v>September</v>
      </c>
      <c r="O319">
        <f>YEAR(Table62[[#This Row],[Date]])</f>
        <v>2020</v>
      </c>
    </row>
    <row r="320" spans="1:15" x14ac:dyDescent="0.3">
      <c r="A320" t="s">
        <v>7</v>
      </c>
      <c r="B320" t="s">
        <v>46</v>
      </c>
      <c r="C320" t="s">
        <v>31</v>
      </c>
      <c r="D320" t="s">
        <v>19</v>
      </c>
      <c r="E320" s="1">
        <v>126.2</v>
      </c>
      <c r="F320" s="2">
        <v>19794</v>
      </c>
      <c r="G320" s="2">
        <v>32990</v>
      </c>
      <c r="H320" s="2">
        <v>416333.80000000005</v>
      </c>
      <c r="I320" s="2">
        <f>Table62[[#This Row],[Units Sold]]*Table62[[#This Row],[Sale Price]]</f>
        <v>4163338</v>
      </c>
      <c r="J320" s="2">
        <f>Table62[[#This Row],[Manufacturing Price]]</f>
        <v>19794</v>
      </c>
      <c r="K320" s="2">
        <f>Table62[[#This Row],[ Sales]]-(Table62[[#This Row],[Units Sold]]*Table62[[#This Row],[Manufacturing Price]])</f>
        <v>1665335.1999999997</v>
      </c>
      <c r="L320" s="3">
        <v>44317</v>
      </c>
      <c r="M320">
        <f>MONTH(Table62[[#This Row],[Date]])</f>
        <v>5</v>
      </c>
      <c r="N320" t="str">
        <f>TEXT(Table62[[#This Row],[Date]],"mmmm")</f>
        <v>May</v>
      </c>
      <c r="O320">
        <f>YEAR(Table62[[#This Row],[Date]])</f>
        <v>2021</v>
      </c>
    </row>
    <row r="321" spans="1:15" x14ac:dyDescent="0.3">
      <c r="A321" t="s">
        <v>26</v>
      </c>
      <c r="B321" t="s">
        <v>47</v>
      </c>
      <c r="C321" t="s">
        <v>31</v>
      </c>
      <c r="D321" t="s">
        <v>19</v>
      </c>
      <c r="E321" s="1">
        <v>113.5</v>
      </c>
      <c r="F321" s="2">
        <v>19794</v>
      </c>
      <c r="G321" s="2">
        <v>32990</v>
      </c>
      <c r="H321" s="2">
        <v>374436.5</v>
      </c>
      <c r="I321" s="2">
        <f>Table62[[#This Row],[Units Sold]]*Table62[[#This Row],[Sale Price]]</f>
        <v>3744365</v>
      </c>
      <c r="J321" s="2">
        <f>Table62[[#This Row],[Manufacturing Price]]</f>
        <v>19794</v>
      </c>
      <c r="K321" s="2">
        <f>Table62[[#This Row],[ Sales]]-(Table62[[#This Row],[Units Sold]]*Table62[[#This Row],[Manufacturing Price]])</f>
        <v>1497746</v>
      </c>
      <c r="L321" s="3">
        <v>44348</v>
      </c>
      <c r="M321">
        <f>MONTH(Table62[[#This Row],[Date]])</f>
        <v>6</v>
      </c>
      <c r="N321" t="str">
        <f>TEXT(Table62[[#This Row],[Date]],"mmmm")</f>
        <v>June</v>
      </c>
      <c r="O321">
        <f>YEAR(Table62[[#This Row],[Date]])</f>
        <v>2021</v>
      </c>
    </row>
    <row r="322" spans="1:15" x14ac:dyDescent="0.3">
      <c r="A322" t="s">
        <v>26</v>
      </c>
      <c r="B322" t="s">
        <v>24</v>
      </c>
      <c r="C322" t="s">
        <v>31</v>
      </c>
      <c r="D322" t="s">
        <v>19</v>
      </c>
      <c r="E322" s="1">
        <v>54.7</v>
      </c>
      <c r="F322" s="2">
        <v>19794</v>
      </c>
      <c r="G322" s="2">
        <v>32990</v>
      </c>
      <c r="H322" s="2">
        <v>180455.30000000002</v>
      </c>
      <c r="I322" s="2">
        <f>Table62[[#This Row],[Units Sold]]*Table62[[#This Row],[Sale Price]]</f>
        <v>1804553</v>
      </c>
      <c r="J322" s="2">
        <f>Table62[[#This Row],[Manufacturing Price]]</f>
        <v>19794</v>
      </c>
      <c r="K322" s="2">
        <f>Table62[[#This Row],[ Sales]]-(Table62[[#This Row],[Units Sold]]*Table62[[#This Row],[Manufacturing Price]])</f>
        <v>721821.2</v>
      </c>
      <c r="L322" s="3">
        <v>44501</v>
      </c>
      <c r="M322">
        <f>MONTH(Table62[[#This Row],[Date]])</f>
        <v>11</v>
      </c>
      <c r="N322" t="str">
        <f>TEXT(Table62[[#This Row],[Date]],"mmmm")</f>
        <v>November</v>
      </c>
      <c r="O322">
        <f>YEAR(Table62[[#This Row],[Date]])</f>
        <v>2021</v>
      </c>
    </row>
    <row r="323" spans="1:15" x14ac:dyDescent="0.3">
      <c r="A323" t="s">
        <v>26</v>
      </c>
      <c r="B323" t="s">
        <v>25</v>
      </c>
      <c r="C323" t="s">
        <v>31</v>
      </c>
      <c r="D323" t="s">
        <v>19</v>
      </c>
      <c r="E323" s="1">
        <v>158.20000000000002</v>
      </c>
      <c r="F323" s="2">
        <v>19794</v>
      </c>
      <c r="G323" s="2">
        <v>32990</v>
      </c>
      <c r="H323" s="2">
        <v>521901.8000000001</v>
      </c>
      <c r="I323" s="2">
        <f>Table62[[#This Row],[Units Sold]]*Table62[[#This Row],[Sale Price]]</f>
        <v>5219018.0000000009</v>
      </c>
      <c r="J323" s="2">
        <f>Table62[[#This Row],[Manufacturing Price]]</f>
        <v>19794</v>
      </c>
      <c r="K323" s="2">
        <f>Table62[[#This Row],[ Sales]]-(Table62[[#This Row],[Units Sold]]*Table62[[#This Row],[Manufacturing Price]])</f>
        <v>2087607.2000000007</v>
      </c>
      <c r="L323" s="3">
        <v>44531</v>
      </c>
      <c r="M323">
        <f>MONTH(Table62[[#This Row],[Date]])</f>
        <v>12</v>
      </c>
      <c r="N323" t="str">
        <f>TEXT(Table62[[#This Row],[Date]],"mmmm")</f>
        <v>December</v>
      </c>
      <c r="O323">
        <f>YEAR(Table62[[#This Row],[Date]])</f>
        <v>2021</v>
      </c>
    </row>
    <row r="324" spans="1:15" x14ac:dyDescent="0.3">
      <c r="A324" t="s">
        <v>9</v>
      </c>
      <c r="B324" t="s">
        <v>23</v>
      </c>
      <c r="C324" t="s">
        <v>32</v>
      </c>
      <c r="D324" t="s">
        <v>19</v>
      </c>
      <c r="E324" s="1">
        <v>173.85000000000002</v>
      </c>
      <c r="F324" s="2">
        <v>13938</v>
      </c>
      <c r="G324" s="2">
        <v>23230</v>
      </c>
      <c r="H324" s="2">
        <v>403853.55000000005</v>
      </c>
      <c r="I324" s="2">
        <f>Table62[[#This Row],[Units Sold]]*Table62[[#This Row],[Sale Price]]</f>
        <v>4038535.5000000005</v>
      </c>
      <c r="J324" s="2">
        <f>Table62[[#This Row],[Manufacturing Price]]</f>
        <v>13938</v>
      </c>
      <c r="K324" s="2">
        <f>Table62[[#This Row],[ Sales]]-(Table62[[#This Row],[Units Sold]]*Table62[[#This Row],[Manufacturing Price]])</f>
        <v>1615414.2000000002</v>
      </c>
      <c r="L324" s="3">
        <v>44287</v>
      </c>
      <c r="M324">
        <f>MONTH(Table62[[#This Row],[Date]])</f>
        <v>4</v>
      </c>
      <c r="N324" t="str">
        <f>TEXT(Table62[[#This Row],[Date]],"mmmm")</f>
        <v>April</v>
      </c>
      <c r="O324">
        <f>YEAR(Table62[[#This Row],[Date]])</f>
        <v>2021</v>
      </c>
    </row>
    <row r="325" spans="1:15" x14ac:dyDescent="0.3">
      <c r="A325" t="s">
        <v>9</v>
      </c>
      <c r="B325" t="s">
        <v>22</v>
      </c>
      <c r="C325" t="s">
        <v>32</v>
      </c>
      <c r="D325" t="s">
        <v>19</v>
      </c>
      <c r="E325" s="1">
        <v>221.5</v>
      </c>
      <c r="F325" s="2">
        <v>13938</v>
      </c>
      <c r="G325" s="2">
        <v>23230</v>
      </c>
      <c r="H325" s="2">
        <v>514544.5</v>
      </c>
      <c r="I325" s="2">
        <f>Table62[[#This Row],[Units Sold]]*Table62[[#This Row],[Sale Price]]</f>
        <v>5145445</v>
      </c>
      <c r="J325" s="2">
        <f>Table62[[#This Row],[Manufacturing Price]]</f>
        <v>13938</v>
      </c>
      <c r="K325" s="2">
        <f>Table62[[#This Row],[ Sales]]-(Table62[[#This Row],[Units Sold]]*Table62[[#This Row],[Manufacturing Price]])</f>
        <v>2058178</v>
      </c>
      <c r="L325" s="3">
        <v>44075</v>
      </c>
      <c r="M325">
        <f>MONTH(Table62[[#This Row],[Date]])</f>
        <v>9</v>
      </c>
      <c r="N325" t="str">
        <f>TEXT(Table62[[#This Row],[Date]],"mmmm")</f>
        <v>September</v>
      </c>
      <c r="O325">
        <f>YEAR(Table62[[#This Row],[Date]])</f>
        <v>2020</v>
      </c>
    </row>
    <row r="326" spans="1:15" x14ac:dyDescent="0.3">
      <c r="A326" t="s">
        <v>26</v>
      </c>
      <c r="B326" t="s">
        <v>34</v>
      </c>
      <c r="C326" t="s">
        <v>32</v>
      </c>
      <c r="D326" t="s">
        <v>19</v>
      </c>
      <c r="E326" s="1">
        <v>158.20000000000002</v>
      </c>
      <c r="F326" s="2">
        <v>13938</v>
      </c>
      <c r="G326" s="2">
        <v>23230</v>
      </c>
      <c r="H326" s="2">
        <v>367498.60000000009</v>
      </c>
      <c r="I326" s="2">
        <f>Table62[[#This Row],[Units Sold]]*Table62[[#This Row],[Sale Price]]</f>
        <v>3674986.0000000005</v>
      </c>
      <c r="J326" s="2">
        <f>Table62[[#This Row],[Manufacturing Price]]</f>
        <v>13938</v>
      </c>
      <c r="K326" s="2">
        <f>Table62[[#This Row],[ Sales]]-(Table62[[#This Row],[Units Sold]]*Table62[[#This Row],[Manufacturing Price]])</f>
        <v>1469994.4000000004</v>
      </c>
      <c r="L326" s="3">
        <v>44531</v>
      </c>
      <c r="M326">
        <f>MONTH(Table62[[#This Row],[Date]])</f>
        <v>12</v>
      </c>
      <c r="N326" t="str">
        <f>TEXT(Table62[[#This Row],[Date]],"mmmm")</f>
        <v>December</v>
      </c>
      <c r="O326">
        <f>YEAR(Table62[[#This Row],[Date]])</f>
        <v>2021</v>
      </c>
    </row>
    <row r="327" spans="1:15" x14ac:dyDescent="0.3">
      <c r="A327" t="s">
        <v>26</v>
      </c>
      <c r="B327" t="s">
        <v>23</v>
      </c>
      <c r="C327" t="s">
        <v>27</v>
      </c>
      <c r="D327" t="s">
        <v>19</v>
      </c>
      <c r="E327" s="1">
        <v>113.5</v>
      </c>
      <c r="F327" s="2">
        <v>11999.4</v>
      </c>
      <c r="G327" s="2">
        <v>19999</v>
      </c>
      <c r="H327" s="2">
        <v>226988.65000000002</v>
      </c>
      <c r="I327" s="2">
        <f>Table62[[#This Row],[Units Sold]]*Table62[[#This Row],[Sale Price]]</f>
        <v>2269886.5</v>
      </c>
      <c r="J327" s="2">
        <f>Table62[[#This Row],[Manufacturing Price]]</f>
        <v>11999.4</v>
      </c>
      <c r="K327" s="2">
        <f>Table62[[#This Row],[ Sales]]-(Table62[[#This Row],[Units Sold]]*Table62[[#This Row],[Manufacturing Price]])</f>
        <v>907954.60000000009</v>
      </c>
      <c r="L327" s="3">
        <v>44348</v>
      </c>
      <c r="M327">
        <f>MONTH(Table62[[#This Row],[Date]])</f>
        <v>6</v>
      </c>
      <c r="N327" t="str">
        <f>TEXT(Table62[[#This Row],[Date]],"mmmm")</f>
        <v>June</v>
      </c>
      <c r="O327">
        <f>YEAR(Table62[[#This Row],[Date]])</f>
        <v>2021</v>
      </c>
    </row>
    <row r="328" spans="1:15" x14ac:dyDescent="0.3">
      <c r="A328" t="s">
        <v>26</v>
      </c>
      <c r="B328" t="s">
        <v>47</v>
      </c>
      <c r="C328" t="s">
        <v>28</v>
      </c>
      <c r="D328" t="s">
        <v>19</v>
      </c>
      <c r="E328" s="1">
        <v>176.10000000000002</v>
      </c>
      <c r="F328" s="2">
        <v>5579.4</v>
      </c>
      <c r="G328" s="2">
        <v>9299</v>
      </c>
      <c r="H328" s="2">
        <v>163755.39000000001</v>
      </c>
      <c r="I328" s="2">
        <f>Table62[[#This Row],[Units Sold]]*Table62[[#This Row],[Sale Price]]</f>
        <v>1637553.9000000001</v>
      </c>
      <c r="J328" s="2">
        <f>Table62[[#This Row],[Manufacturing Price]]</f>
        <v>5579.4</v>
      </c>
      <c r="K328" s="2">
        <f>Table62[[#This Row],[ Sales]]-(Table62[[#This Row],[Units Sold]]*Table62[[#This Row],[Manufacturing Price]])</f>
        <v>655021.56000000006</v>
      </c>
      <c r="L328" s="3">
        <v>44256</v>
      </c>
      <c r="M328">
        <f>MONTH(Table62[[#This Row],[Date]])</f>
        <v>3</v>
      </c>
      <c r="N328" t="str">
        <f>TEXT(Table62[[#This Row],[Date]],"mmmm")</f>
        <v>March</v>
      </c>
      <c r="O328">
        <f>YEAR(Table62[[#This Row],[Date]])</f>
        <v>2021</v>
      </c>
    </row>
    <row r="329" spans="1:15" x14ac:dyDescent="0.3">
      <c r="A329" t="s">
        <v>6</v>
      </c>
      <c r="B329" t="s">
        <v>37</v>
      </c>
      <c r="C329" t="s">
        <v>28</v>
      </c>
      <c r="D329" t="s">
        <v>19</v>
      </c>
      <c r="E329" s="1">
        <v>44.800000000000004</v>
      </c>
      <c r="F329" s="2">
        <v>5579.4</v>
      </c>
      <c r="G329" s="2">
        <v>9299</v>
      </c>
      <c r="H329" s="2">
        <v>41659.520000000004</v>
      </c>
      <c r="I329" s="2">
        <f>Table62[[#This Row],[Units Sold]]*Table62[[#This Row],[Sale Price]]</f>
        <v>416595.20000000001</v>
      </c>
      <c r="J329" s="2">
        <f>Table62[[#This Row],[Manufacturing Price]]</f>
        <v>5579.4</v>
      </c>
      <c r="K329" s="2">
        <f>Table62[[#This Row],[ Sales]]-(Table62[[#This Row],[Units Sold]]*Table62[[#This Row],[Manufacturing Price]])</f>
        <v>166638.08000000002</v>
      </c>
      <c r="L329" s="3">
        <v>44348</v>
      </c>
      <c r="M329">
        <f>MONTH(Table62[[#This Row],[Date]])</f>
        <v>6</v>
      </c>
      <c r="N329" t="str">
        <f>TEXT(Table62[[#This Row],[Date]],"mmmm")</f>
        <v>June</v>
      </c>
      <c r="O329">
        <f>YEAR(Table62[[#This Row],[Date]])</f>
        <v>2021</v>
      </c>
    </row>
    <row r="330" spans="1:15" x14ac:dyDescent="0.3">
      <c r="A330" t="s">
        <v>6</v>
      </c>
      <c r="B330" t="s">
        <v>24</v>
      </c>
      <c r="C330" t="s">
        <v>28</v>
      </c>
      <c r="D330" t="s">
        <v>19</v>
      </c>
      <c r="E330" s="1">
        <v>218.10000000000002</v>
      </c>
      <c r="F330" s="2">
        <v>5579.4</v>
      </c>
      <c r="G330" s="2">
        <v>9299</v>
      </c>
      <c r="H330" s="2">
        <v>202811.19000000003</v>
      </c>
      <c r="I330" s="2">
        <f>Table62[[#This Row],[Units Sold]]*Table62[[#This Row],[Sale Price]]</f>
        <v>2028111.9000000001</v>
      </c>
      <c r="J330" s="2">
        <f>Table62[[#This Row],[Manufacturing Price]]</f>
        <v>5579.4</v>
      </c>
      <c r="K330" s="2">
        <f>Table62[[#This Row],[ Sales]]-(Table62[[#This Row],[Units Sold]]*Table62[[#This Row],[Manufacturing Price]])</f>
        <v>811244.76</v>
      </c>
      <c r="L330" s="3">
        <v>44470</v>
      </c>
      <c r="M330">
        <f>MONTH(Table62[[#This Row],[Date]])</f>
        <v>10</v>
      </c>
      <c r="N330" t="str">
        <f>TEXT(Table62[[#This Row],[Date]],"mmmm")</f>
        <v>October</v>
      </c>
      <c r="O330">
        <f>YEAR(Table62[[#This Row],[Date]])</f>
        <v>2021</v>
      </c>
    </row>
    <row r="331" spans="1:15" x14ac:dyDescent="0.3">
      <c r="A331" t="s">
        <v>26</v>
      </c>
      <c r="B331" t="s">
        <v>43</v>
      </c>
      <c r="C331" t="s">
        <v>29</v>
      </c>
      <c r="D331" t="s">
        <v>19</v>
      </c>
      <c r="E331" s="1">
        <v>197.60000000000002</v>
      </c>
      <c r="F331" s="2">
        <v>8999.4</v>
      </c>
      <c r="G331" s="2">
        <v>14999</v>
      </c>
      <c r="H331" s="2">
        <v>296380.24000000005</v>
      </c>
      <c r="I331" s="2">
        <f>Table62[[#This Row],[Units Sold]]*Table62[[#This Row],[Sale Price]]</f>
        <v>2963802.4000000004</v>
      </c>
      <c r="J331" s="2">
        <f>Table62[[#This Row],[Manufacturing Price]]</f>
        <v>8999.4</v>
      </c>
      <c r="K331" s="2">
        <f>Table62[[#This Row],[ Sales]]-(Table62[[#This Row],[Units Sold]]*Table62[[#This Row],[Manufacturing Price]])</f>
        <v>1185520.9600000002</v>
      </c>
      <c r="L331" s="3">
        <v>44470</v>
      </c>
      <c r="M331">
        <f>MONTH(Table62[[#This Row],[Date]])</f>
        <v>10</v>
      </c>
      <c r="N331" t="str">
        <f>TEXT(Table62[[#This Row],[Date]],"mmmm")</f>
        <v>October</v>
      </c>
      <c r="O331">
        <f>YEAR(Table62[[#This Row],[Date]])</f>
        <v>2021</v>
      </c>
    </row>
    <row r="332" spans="1:15" x14ac:dyDescent="0.3">
      <c r="A332" t="s">
        <v>6</v>
      </c>
      <c r="B332" t="s">
        <v>39</v>
      </c>
      <c r="C332" t="s">
        <v>29</v>
      </c>
      <c r="D332" t="s">
        <v>19</v>
      </c>
      <c r="E332" s="1">
        <v>218.10000000000002</v>
      </c>
      <c r="F332" s="2">
        <v>8999.4</v>
      </c>
      <c r="G332" s="2">
        <v>14999</v>
      </c>
      <c r="H332" s="2">
        <v>327128.19000000006</v>
      </c>
      <c r="I332" s="2">
        <f>Table62[[#This Row],[Units Sold]]*Table62[[#This Row],[Sale Price]]</f>
        <v>3271281.9000000004</v>
      </c>
      <c r="J332" s="2">
        <f>Table62[[#This Row],[Manufacturing Price]]</f>
        <v>8999.4</v>
      </c>
      <c r="K332" s="2">
        <f>Table62[[#This Row],[ Sales]]-(Table62[[#This Row],[Units Sold]]*Table62[[#This Row],[Manufacturing Price]])</f>
        <v>1308512.7600000002</v>
      </c>
      <c r="L332" s="3">
        <v>44470</v>
      </c>
      <c r="M332">
        <f>MONTH(Table62[[#This Row],[Date]])</f>
        <v>10</v>
      </c>
      <c r="N332" t="str">
        <f>TEXT(Table62[[#This Row],[Date]],"mmmm")</f>
        <v>October</v>
      </c>
      <c r="O332">
        <f>YEAR(Table62[[#This Row],[Date]])</f>
        <v>2021</v>
      </c>
    </row>
    <row r="333" spans="1:15" x14ac:dyDescent="0.3">
      <c r="A333" t="s">
        <v>8</v>
      </c>
      <c r="B333" t="s">
        <v>40</v>
      </c>
      <c r="C333" t="s">
        <v>29</v>
      </c>
      <c r="D333" t="s">
        <v>19</v>
      </c>
      <c r="E333" s="1">
        <v>250</v>
      </c>
      <c r="F333" s="2">
        <v>8999.4</v>
      </c>
      <c r="G333" s="2">
        <v>14999</v>
      </c>
      <c r="H333" s="2">
        <v>374975</v>
      </c>
      <c r="I333" s="2">
        <f>Table62[[#This Row],[Units Sold]]*Table62[[#This Row],[Sale Price]]</f>
        <v>3749750</v>
      </c>
      <c r="J333" s="2">
        <f>Table62[[#This Row],[Manufacturing Price]]</f>
        <v>8999.4</v>
      </c>
      <c r="K333" s="2">
        <f>Table62[[#This Row],[ Sales]]-(Table62[[#This Row],[Units Sold]]*Table62[[#This Row],[Manufacturing Price]])</f>
        <v>1499900</v>
      </c>
      <c r="L333" s="3">
        <v>44136</v>
      </c>
      <c r="M333">
        <f>MONTH(Table62[[#This Row],[Date]])</f>
        <v>11</v>
      </c>
      <c r="N333" t="str">
        <f>TEXT(Table62[[#This Row],[Date]],"mmmm")</f>
        <v>November</v>
      </c>
      <c r="O333">
        <f>YEAR(Table62[[#This Row],[Date]])</f>
        <v>2020</v>
      </c>
    </row>
    <row r="334" spans="1:15" x14ac:dyDescent="0.3">
      <c r="A334" t="s">
        <v>6</v>
      </c>
      <c r="B334" t="s">
        <v>41</v>
      </c>
      <c r="C334" t="s">
        <v>30</v>
      </c>
      <c r="D334" t="s">
        <v>19</v>
      </c>
      <c r="E334" s="1">
        <v>170.20000000000002</v>
      </c>
      <c r="F334" s="2">
        <v>11999.4</v>
      </c>
      <c r="G334" s="2">
        <v>19999</v>
      </c>
      <c r="H334" s="2">
        <v>340382.98000000004</v>
      </c>
      <c r="I334" s="2">
        <f>Table62[[#This Row],[Units Sold]]*Table62[[#This Row],[Sale Price]]</f>
        <v>3403829.8000000003</v>
      </c>
      <c r="J334" s="2">
        <f>Table62[[#This Row],[Manufacturing Price]]</f>
        <v>11999.4</v>
      </c>
      <c r="K334" s="2">
        <f>Table62[[#This Row],[ Sales]]-(Table62[[#This Row],[Units Sold]]*Table62[[#This Row],[Manufacturing Price]])</f>
        <v>1361531.9200000002</v>
      </c>
      <c r="L334" s="3">
        <v>44317</v>
      </c>
      <c r="M334">
        <f>MONTH(Table62[[#This Row],[Date]])</f>
        <v>5</v>
      </c>
      <c r="N334" t="str">
        <f>TEXT(Table62[[#This Row],[Date]],"mmmm")</f>
        <v>May</v>
      </c>
      <c r="O334">
        <f>YEAR(Table62[[#This Row],[Date]])</f>
        <v>2021</v>
      </c>
    </row>
    <row r="335" spans="1:15" x14ac:dyDescent="0.3">
      <c r="A335" t="s">
        <v>6</v>
      </c>
      <c r="B335" t="s">
        <v>42</v>
      </c>
      <c r="C335" t="s">
        <v>30</v>
      </c>
      <c r="D335" t="s">
        <v>19</v>
      </c>
      <c r="E335" s="1">
        <v>44.800000000000004</v>
      </c>
      <c r="F335" s="2">
        <v>11999.4</v>
      </c>
      <c r="G335" s="2">
        <v>19999</v>
      </c>
      <c r="H335" s="2">
        <v>89595.520000000019</v>
      </c>
      <c r="I335" s="2">
        <f>Table62[[#This Row],[Units Sold]]*Table62[[#This Row],[Sale Price]]</f>
        <v>895955.20000000007</v>
      </c>
      <c r="J335" s="2">
        <f>Table62[[#This Row],[Manufacturing Price]]</f>
        <v>11999.4</v>
      </c>
      <c r="K335" s="2">
        <f>Table62[[#This Row],[ Sales]]-(Table62[[#This Row],[Units Sold]]*Table62[[#This Row],[Manufacturing Price]])</f>
        <v>358382.08000000007</v>
      </c>
      <c r="L335" s="3">
        <v>44348</v>
      </c>
      <c r="M335">
        <f>MONTH(Table62[[#This Row],[Date]])</f>
        <v>6</v>
      </c>
      <c r="N335" t="str">
        <f>TEXT(Table62[[#This Row],[Date]],"mmmm")</f>
        <v>June</v>
      </c>
      <c r="O335">
        <f>YEAR(Table62[[#This Row],[Date]])</f>
        <v>2021</v>
      </c>
    </row>
    <row r="336" spans="1:15" x14ac:dyDescent="0.3">
      <c r="A336" t="s">
        <v>8</v>
      </c>
      <c r="B336" t="s">
        <v>44</v>
      </c>
      <c r="C336" t="s">
        <v>30</v>
      </c>
      <c r="D336" t="s">
        <v>19</v>
      </c>
      <c r="E336" s="1">
        <v>351.3</v>
      </c>
      <c r="F336" s="2">
        <v>11999.4</v>
      </c>
      <c r="G336" s="2">
        <v>19999</v>
      </c>
      <c r="H336" s="2">
        <v>702564.87000000011</v>
      </c>
      <c r="I336" s="2">
        <f>Table62[[#This Row],[Units Sold]]*Table62[[#This Row],[Sale Price]]</f>
        <v>7025648.7000000002</v>
      </c>
      <c r="J336" s="2">
        <f>Table62[[#This Row],[Manufacturing Price]]</f>
        <v>11999.4</v>
      </c>
      <c r="K336" s="2">
        <f>Table62[[#This Row],[ Sales]]-(Table62[[#This Row],[Units Sold]]*Table62[[#This Row],[Manufacturing Price]])</f>
        <v>2810259.4800000004</v>
      </c>
      <c r="L336" s="3">
        <v>44378</v>
      </c>
      <c r="M336">
        <f>MONTH(Table62[[#This Row],[Date]])</f>
        <v>7</v>
      </c>
      <c r="N336" t="str">
        <f>TEXT(Table62[[#This Row],[Date]],"mmmm")</f>
        <v>July</v>
      </c>
      <c r="O336">
        <f>YEAR(Table62[[#This Row],[Date]])</f>
        <v>2021</v>
      </c>
    </row>
    <row r="337" spans="1:15" x14ac:dyDescent="0.3">
      <c r="A337" t="s">
        <v>7</v>
      </c>
      <c r="B337" t="s">
        <v>25</v>
      </c>
      <c r="C337" t="s">
        <v>30</v>
      </c>
      <c r="D337" t="s">
        <v>19</v>
      </c>
      <c r="E337" s="1">
        <v>210.10000000000002</v>
      </c>
      <c r="F337" s="2">
        <v>11999.4</v>
      </c>
      <c r="G337" s="2">
        <v>19999</v>
      </c>
      <c r="H337" s="2">
        <v>420178.99000000005</v>
      </c>
      <c r="I337" s="2">
        <f>Table62[[#This Row],[Units Sold]]*Table62[[#This Row],[Sale Price]]</f>
        <v>4201789.9000000004</v>
      </c>
      <c r="J337" s="2">
        <f>Table62[[#This Row],[Manufacturing Price]]</f>
        <v>11999.4</v>
      </c>
      <c r="K337" s="2">
        <f>Table62[[#This Row],[ Sales]]-(Table62[[#This Row],[Units Sold]]*Table62[[#This Row],[Manufacturing Price]])</f>
        <v>1680715.96</v>
      </c>
      <c r="L337" s="3">
        <v>44409</v>
      </c>
      <c r="M337">
        <f>MONTH(Table62[[#This Row],[Date]])</f>
        <v>8</v>
      </c>
      <c r="N337" t="str">
        <f>TEXT(Table62[[#This Row],[Date]],"mmmm")</f>
        <v>August</v>
      </c>
      <c r="O337">
        <f>YEAR(Table62[[#This Row],[Date]])</f>
        <v>2021</v>
      </c>
    </row>
    <row r="338" spans="1:15" x14ac:dyDescent="0.3">
      <c r="A338" t="s">
        <v>7</v>
      </c>
      <c r="B338" t="s">
        <v>46</v>
      </c>
      <c r="C338" t="s">
        <v>30</v>
      </c>
      <c r="D338" t="s">
        <v>19</v>
      </c>
      <c r="E338" s="1">
        <v>293.10000000000002</v>
      </c>
      <c r="F338" s="2">
        <v>11999.4</v>
      </c>
      <c r="G338" s="2">
        <v>19999</v>
      </c>
      <c r="H338" s="2">
        <v>586170.69000000006</v>
      </c>
      <c r="I338" s="2">
        <f>Table62[[#This Row],[Units Sold]]*Table62[[#This Row],[Sale Price]]</f>
        <v>5861706.9000000004</v>
      </c>
      <c r="J338" s="2">
        <f>Table62[[#This Row],[Manufacturing Price]]</f>
        <v>11999.4</v>
      </c>
      <c r="K338" s="2">
        <f>Table62[[#This Row],[ Sales]]-(Table62[[#This Row],[Units Sold]]*Table62[[#This Row],[Manufacturing Price]])</f>
        <v>2344682.7600000002</v>
      </c>
      <c r="L338" s="3">
        <v>44075</v>
      </c>
      <c r="M338">
        <f>MONTH(Table62[[#This Row],[Date]])</f>
        <v>9</v>
      </c>
      <c r="N338" t="str">
        <f>TEXT(Table62[[#This Row],[Date]],"mmmm")</f>
        <v>September</v>
      </c>
      <c r="O338">
        <f>YEAR(Table62[[#This Row],[Date]])</f>
        <v>2020</v>
      </c>
    </row>
    <row r="339" spans="1:15" x14ac:dyDescent="0.3">
      <c r="A339" t="s">
        <v>26</v>
      </c>
      <c r="B339" t="s">
        <v>47</v>
      </c>
      <c r="C339" t="s">
        <v>30</v>
      </c>
      <c r="D339" t="s">
        <v>19</v>
      </c>
      <c r="E339" s="1">
        <v>153.5</v>
      </c>
      <c r="F339" s="2">
        <v>11999.4</v>
      </c>
      <c r="G339" s="2">
        <v>19999</v>
      </c>
      <c r="H339" s="2">
        <v>306984.65000000002</v>
      </c>
      <c r="I339" s="2">
        <f>Table62[[#This Row],[Units Sold]]*Table62[[#This Row],[Sale Price]]</f>
        <v>3069846.5</v>
      </c>
      <c r="J339" s="2">
        <f>Table62[[#This Row],[Manufacturing Price]]</f>
        <v>11999.4</v>
      </c>
      <c r="K339" s="2">
        <f>Table62[[#This Row],[ Sales]]-(Table62[[#This Row],[Units Sold]]*Table62[[#This Row],[Manufacturing Price]])</f>
        <v>1227938.6000000001</v>
      </c>
      <c r="L339" s="3">
        <v>44440</v>
      </c>
      <c r="M339">
        <f>MONTH(Table62[[#This Row],[Date]])</f>
        <v>9</v>
      </c>
      <c r="N339" t="str">
        <f>TEXT(Table62[[#This Row],[Date]],"mmmm")</f>
        <v>September</v>
      </c>
      <c r="O339">
        <f>YEAR(Table62[[#This Row],[Date]])</f>
        <v>2021</v>
      </c>
    </row>
    <row r="340" spans="1:15" x14ac:dyDescent="0.3">
      <c r="A340" t="s">
        <v>6</v>
      </c>
      <c r="B340" t="s">
        <v>24</v>
      </c>
      <c r="C340" t="s">
        <v>30</v>
      </c>
      <c r="D340" t="s">
        <v>19</v>
      </c>
      <c r="E340" s="1">
        <v>112.30000000000001</v>
      </c>
      <c r="F340" s="2">
        <v>11999.4</v>
      </c>
      <c r="G340" s="2">
        <v>19999</v>
      </c>
      <c r="H340" s="2">
        <v>224588.77000000002</v>
      </c>
      <c r="I340" s="2">
        <f>Table62[[#This Row],[Units Sold]]*Table62[[#This Row],[Sale Price]]</f>
        <v>2245887.7000000002</v>
      </c>
      <c r="J340" s="2">
        <f>Table62[[#This Row],[Manufacturing Price]]</f>
        <v>11999.4</v>
      </c>
      <c r="K340" s="2">
        <f>Table62[[#This Row],[ Sales]]-(Table62[[#This Row],[Units Sold]]*Table62[[#This Row],[Manufacturing Price]])</f>
        <v>898355.08000000007</v>
      </c>
      <c r="L340" s="3">
        <v>44075</v>
      </c>
      <c r="M340">
        <f>MONTH(Table62[[#This Row],[Date]])</f>
        <v>9</v>
      </c>
      <c r="N340" t="str">
        <f>TEXT(Table62[[#This Row],[Date]],"mmmm")</f>
        <v>September</v>
      </c>
      <c r="O340">
        <f>YEAR(Table62[[#This Row],[Date]])</f>
        <v>2020</v>
      </c>
    </row>
    <row r="341" spans="1:15" x14ac:dyDescent="0.3">
      <c r="A341" t="s">
        <v>6</v>
      </c>
      <c r="B341" t="s">
        <v>25</v>
      </c>
      <c r="C341" t="s">
        <v>30</v>
      </c>
      <c r="D341" t="s">
        <v>19</v>
      </c>
      <c r="E341" s="1">
        <v>140.4</v>
      </c>
      <c r="F341" s="2">
        <v>11999.4</v>
      </c>
      <c r="G341" s="2">
        <v>19999</v>
      </c>
      <c r="H341" s="2">
        <v>280785.96000000002</v>
      </c>
      <c r="I341" s="2">
        <f>Table62[[#This Row],[Units Sold]]*Table62[[#This Row],[Sale Price]]</f>
        <v>2807859.6</v>
      </c>
      <c r="J341" s="2">
        <f>Table62[[#This Row],[Manufacturing Price]]</f>
        <v>11999.4</v>
      </c>
      <c r="K341" s="2">
        <f>Table62[[#This Row],[ Sales]]-(Table62[[#This Row],[Units Sold]]*Table62[[#This Row],[Manufacturing Price]])</f>
        <v>1123143.8400000001</v>
      </c>
      <c r="L341" s="3">
        <v>44136</v>
      </c>
      <c r="M341">
        <f>MONTH(Table62[[#This Row],[Date]])</f>
        <v>11</v>
      </c>
      <c r="N341" t="str">
        <f>TEXT(Table62[[#This Row],[Date]],"mmmm")</f>
        <v>November</v>
      </c>
      <c r="O341">
        <f>YEAR(Table62[[#This Row],[Date]])</f>
        <v>2020</v>
      </c>
    </row>
    <row r="342" spans="1:15" x14ac:dyDescent="0.3">
      <c r="A342" t="s">
        <v>9</v>
      </c>
      <c r="B342" t="s">
        <v>23</v>
      </c>
      <c r="C342" t="s">
        <v>30</v>
      </c>
      <c r="D342" t="s">
        <v>19</v>
      </c>
      <c r="E342" s="1">
        <v>276.3</v>
      </c>
      <c r="F342" s="2">
        <v>11999.4</v>
      </c>
      <c r="G342" s="2">
        <v>19999</v>
      </c>
      <c r="H342" s="2">
        <v>552572.37</v>
      </c>
      <c r="I342" s="2">
        <f>Table62[[#This Row],[Units Sold]]*Table62[[#This Row],[Sale Price]]</f>
        <v>5525723.7000000002</v>
      </c>
      <c r="J342" s="2">
        <f>Table62[[#This Row],[Manufacturing Price]]</f>
        <v>11999.4</v>
      </c>
      <c r="K342" s="2">
        <f>Table62[[#This Row],[ Sales]]-(Table62[[#This Row],[Units Sold]]*Table62[[#This Row],[Manufacturing Price]])</f>
        <v>2210289.48</v>
      </c>
      <c r="L342" s="3">
        <v>44136</v>
      </c>
      <c r="M342">
        <f>MONTH(Table62[[#This Row],[Date]])</f>
        <v>11</v>
      </c>
      <c r="N342" t="str">
        <f>TEXT(Table62[[#This Row],[Date]],"mmmm")</f>
        <v>November</v>
      </c>
      <c r="O342">
        <f>YEAR(Table62[[#This Row],[Date]])</f>
        <v>2020</v>
      </c>
    </row>
    <row r="343" spans="1:15" x14ac:dyDescent="0.3">
      <c r="A343" t="s">
        <v>26</v>
      </c>
      <c r="B343" t="s">
        <v>22</v>
      </c>
      <c r="C343" t="s">
        <v>30</v>
      </c>
      <c r="D343" t="s">
        <v>19</v>
      </c>
      <c r="E343" s="1">
        <v>212.5</v>
      </c>
      <c r="F343" s="2">
        <v>11999.4</v>
      </c>
      <c r="G343" s="2">
        <v>19999</v>
      </c>
      <c r="H343" s="2">
        <v>424978.75</v>
      </c>
      <c r="I343" s="2">
        <f>Table62[[#This Row],[Units Sold]]*Table62[[#This Row],[Sale Price]]</f>
        <v>4249787.5</v>
      </c>
      <c r="J343" s="2">
        <f>Table62[[#This Row],[Manufacturing Price]]</f>
        <v>11999.4</v>
      </c>
      <c r="K343" s="2">
        <f>Table62[[#This Row],[ Sales]]-(Table62[[#This Row],[Units Sold]]*Table62[[#This Row],[Manufacturing Price]])</f>
        <v>1699915</v>
      </c>
      <c r="L343" s="3">
        <v>44166</v>
      </c>
      <c r="M343">
        <f>MONTH(Table62[[#This Row],[Date]])</f>
        <v>12</v>
      </c>
      <c r="N343" t="str">
        <f>TEXT(Table62[[#This Row],[Date]],"mmmm")</f>
        <v>December</v>
      </c>
      <c r="O343">
        <f>YEAR(Table62[[#This Row],[Date]])</f>
        <v>2020</v>
      </c>
    </row>
    <row r="344" spans="1:15" x14ac:dyDescent="0.3">
      <c r="A344" t="s">
        <v>6</v>
      </c>
      <c r="B344" t="s">
        <v>34</v>
      </c>
      <c r="C344" t="s">
        <v>31</v>
      </c>
      <c r="D344" t="s">
        <v>19</v>
      </c>
      <c r="E344" s="1">
        <v>165.9</v>
      </c>
      <c r="F344" s="2">
        <v>19794</v>
      </c>
      <c r="G344" s="2">
        <v>32990</v>
      </c>
      <c r="H344" s="2">
        <v>547304.1</v>
      </c>
      <c r="I344" s="2">
        <f>Table62[[#This Row],[Units Sold]]*Table62[[#This Row],[Sale Price]]</f>
        <v>5473041</v>
      </c>
      <c r="J344" s="2">
        <f>Table62[[#This Row],[Manufacturing Price]]</f>
        <v>19794</v>
      </c>
      <c r="K344" s="2">
        <f>Table62[[#This Row],[ Sales]]-(Table62[[#This Row],[Units Sold]]*Table62[[#This Row],[Manufacturing Price]])</f>
        <v>2189216.4</v>
      </c>
      <c r="L344" s="3">
        <v>44378</v>
      </c>
      <c r="M344">
        <f>MONTH(Table62[[#This Row],[Date]])</f>
        <v>7</v>
      </c>
      <c r="N344" t="str">
        <f>TEXT(Table62[[#This Row],[Date]],"mmmm")</f>
        <v>July</v>
      </c>
      <c r="O344">
        <f>YEAR(Table62[[#This Row],[Date]])</f>
        <v>2021</v>
      </c>
    </row>
    <row r="345" spans="1:15" x14ac:dyDescent="0.3">
      <c r="A345" t="s">
        <v>26</v>
      </c>
      <c r="B345" t="s">
        <v>23</v>
      </c>
      <c r="C345" t="s">
        <v>31</v>
      </c>
      <c r="D345" t="s">
        <v>19</v>
      </c>
      <c r="E345" s="1">
        <v>60.900000000000006</v>
      </c>
      <c r="F345" s="2">
        <v>19794</v>
      </c>
      <c r="G345" s="2">
        <v>32990</v>
      </c>
      <c r="H345" s="2">
        <v>200909.10000000003</v>
      </c>
      <c r="I345" s="2">
        <f>Table62[[#This Row],[Units Sold]]*Table62[[#This Row],[Sale Price]]</f>
        <v>2009091.0000000002</v>
      </c>
      <c r="J345" s="2">
        <f>Table62[[#This Row],[Manufacturing Price]]</f>
        <v>19794</v>
      </c>
      <c r="K345" s="2">
        <f>Table62[[#This Row],[ Sales]]-(Table62[[#This Row],[Units Sold]]*Table62[[#This Row],[Manufacturing Price]])</f>
        <v>803636.40000000014</v>
      </c>
      <c r="L345" s="3">
        <v>44409</v>
      </c>
      <c r="M345">
        <f>MONTH(Table62[[#This Row],[Date]])</f>
        <v>8</v>
      </c>
      <c r="N345" t="str">
        <f>TEXT(Table62[[#This Row],[Date]],"mmmm")</f>
        <v>August</v>
      </c>
      <c r="O345">
        <f>YEAR(Table62[[#This Row],[Date]])</f>
        <v>2021</v>
      </c>
    </row>
    <row r="346" spans="1:15" x14ac:dyDescent="0.3">
      <c r="A346" t="s">
        <v>8</v>
      </c>
      <c r="B346" t="s">
        <v>47</v>
      </c>
      <c r="C346" t="s">
        <v>31</v>
      </c>
      <c r="D346" t="s">
        <v>19</v>
      </c>
      <c r="E346" s="1">
        <v>208.70000000000002</v>
      </c>
      <c r="F346" s="2">
        <v>19794</v>
      </c>
      <c r="G346" s="2">
        <v>32990</v>
      </c>
      <c r="H346" s="2">
        <v>688501.30000000016</v>
      </c>
      <c r="I346" s="2">
        <f>Table62[[#This Row],[Units Sold]]*Table62[[#This Row],[Sale Price]]</f>
        <v>6885013.0000000009</v>
      </c>
      <c r="J346" s="2">
        <f>Table62[[#This Row],[Manufacturing Price]]</f>
        <v>19794</v>
      </c>
      <c r="K346" s="2">
        <f>Table62[[#This Row],[ Sales]]-(Table62[[#This Row],[Units Sold]]*Table62[[#This Row],[Manufacturing Price]])</f>
        <v>2754005.2000000007</v>
      </c>
      <c r="L346" s="3">
        <v>44440</v>
      </c>
      <c r="M346">
        <f>MONTH(Table62[[#This Row],[Date]])</f>
        <v>9</v>
      </c>
      <c r="N346" t="str">
        <f>TEXT(Table62[[#This Row],[Date]],"mmmm")</f>
        <v>September</v>
      </c>
      <c r="O346">
        <f>YEAR(Table62[[#This Row],[Date]])</f>
        <v>2021</v>
      </c>
    </row>
    <row r="347" spans="1:15" x14ac:dyDescent="0.3">
      <c r="A347" t="s">
        <v>26</v>
      </c>
      <c r="B347" t="s">
        <v>37</v>
      </c>
      <c r="C347" t="s">
        <v>31</v>
      </c>
      <c r="D347" t="s">
        <v>19</v>
      </c>
      <c r="E347" s="1">
        <v>197.60000000000002</v>
      </c>
      <c r="F347" s="2">
        <v>19794</v>
      </c>
      <c r="G347" s="2">
        <v>32990</v>
      </c>
      <c r="H347" s="2">
        <v>651882.40000000014</v>
      </c>
      <c r="I347" s="2">
        <f>Table62[[#This Row],[Units Sold]]*Table62[[#This Row],[Sale Price]]</f>
        <v>6518824.0000000009</v>
      </c>
      <c r="J347" s="2">
        <f>Table62[[#This Row],[Manufacturing Price]]</f>
        <v>19794</v>
      </c>
      <c r="K347" s="2">
        <f>Table62[[#This Row],[ Sales]]-(Table62[[#This Row],[Units Sold]]*Table62[[#This Row],[Manufacturing Price]])</f>
        <v>2607529.6000000006</v>
      </c>
      <c r="L347" s="3">
        <v>44470</v>
      </c>
      <c r="M347">
        <f>MONTH(Table62[[#This Row],[Date]])</f>
        <v>10</v>
      </c>
      <c r="N347" t="str">
        <f>TEXT(Table62[[#This Row],[Date]],"mmmm")</f>
        <v>October</v>
      </c>
      <c r="O347">
        <f>YEAR(Table62[[#This Row],[Date]])</f>
        <v>2021</v>
      </c>
    </row>
    <row r="348" spans="1:15" x14ac:dyDescent="0.3">
      <c r="A348" t="s">
        <v>26</v>
      </c>
      <c r="B348" t="s">
        <v>24</v>
      </c>
      <c r="C348" t="s">
        <v>31</v>
      </c>
      <c r="D348" t="s">
        <v>19</v>
      </c>
      <c r="E348" s="1">
        <v>142.1</v>
      </c>
      <c r="F348" s="2">
        <v>19794</v>
      </c>
      <c r="G348" s="2">
        <v>32990</v>
      </c>
      <c r="H348" s="2">
        <v>468787.9</v>
      </c>
      <c r="I348" s="2">
        <f>Table62[[#This Row],[Units Sold]]*Table62[[#This Row],[Sale Price]]</f>
        <v>4687879</v>
      </c>
      <c r="J348" s="2">
        <f>Table62[[#This Row],[Manufacturing Price]]</f>
        <v>19794</v>
      </c>
      <c r="K348" s="2">
        <f>Table62[[#This Row],[ Sales]]-(Table62[[#This Row],[Units Sold]]*Table62[[#This Row],[Manufacturing Price]])</f>
        <v>1875151.6</v>
      </c>
      <c r="L348" s="3">
        <v>44166</v>
      </c>
      <c r="M348">
        <f>MONTH(Table62[[#This Row],[Date]])</f>
        <v>12</v>
      </c>
      <c r="N348" t="str">
        <f>TEXT(Table62[[#This Row],[Date]],"mmmm")</f>
        <v>December</v>
      </c>
      <c r="O348">
        <f>YEAR(Table62[[#This Row],[Date]])</f>
        <v>2020</v>
      </c>
    </row>
    <row r="349" spans="1:15" x14ac:dyDescent="0.3">
      <c r="A349" t="s">
        <v>6</v>
      </c>
      <c r="B349" t="s">
        <v>43</v>
      </c>
      <c r="C349" t="s">
        <v>31</v>
      </c>
      <c r="D349" t="s">
        <v>19</v>
      </c>
      <c r="E349" s="1">
        <v>137.20000000000002</v>
      </c>
      <c r="F349" s="2">
        <v>19794</v>
      </c>
      <c r="G349" s="2">
        <v>32990</v>
      </c>
      <c r="H349" s="2">
        <v>452622.8000000001</v>
      </c>
      <c r="I349" s="2">
        <f>Table62[[#This Row],[Units Sold]]*Table62[[#This Row],[Sale Price]]</f>
        <v>4526228.0000000009</v>
      </c>
      <c r="J349" s="2">
        <f>Table62[[#This Row],[Manufacturing Price]]</f>
        <v>19794</v>
      </c>
      <c r="K349" s="2">
        <f>Table62[[#This Row],[ Sales]]-(Table62[[#This Row],[Units Sold]]*Table62[[#This Row],[Manufacturing Price]])</f>
        <v>1810491.2000000007</v>
      </c>
      <c r="L349" s="3">
        <v>44531</v>
      </c>
      <c r="M349">
        <f>MONTH(Table62[[#This Row],[Date]])</f>
        <v>12</v>
      </c>
      <c r="N349" t="str">
        <f>TEXT(Table62[[#This Row],[Date]],"mmmm")</f>
        <v>December</v>
      </c>
      <c r="O349">
        <f>YEAR(Table62[[#This Row],[Date]])</f>
        <v>2021</v>
      </c>
    </row>
    <row r="350" spans="1:15" x14ac:dyDescent="0.3">
      <c r="A350" t="s">
        <v>26</v>
      </c>
      <c r="B350" t="s">
        <v>39</v>
      </c>
      <c r="C350" t="s">
        <v>31</v>
      </c>
      <c r="D350" t="s">
        <v>19</v>
      </c>
      <c r="E350" s="1">
        <v>58.800000000000004</v>
      </c>
      <c r="F350" s="2">
        <v>19794</v>
      </c>
      <c r="G350" s="2">
        <v>32990</v>
      </c>
      <c r="H350" s="2">
        <v>193981.20000000004</v>
      </c>
      <c r="I350" s="2">
        <f>Table62[[#This Row],[Units Sold]]*Table62[[#This Row],[Sale Price]]</f>
        <v>1939812.0000000002</v>
      </c>
      <c r="J350" s="2">
        <f>Table62[[#This Row],[Manufacturing Price]]</f>
        <v>19794</v>
      </c>
      <c r="K350" s="2">
        <f>Table62[[#This Row],[ Sales]]-(Table62[[#This Row],[Units Sold]]*Table62[[#This Row],[Manufacturing Price]])</f>
        <v>775924.8</v>
      </c>
      <c r="L350" s="3">
        <v>44166</v>
      </c>
      <c r="M350">
        <f>MONTH(Table62[[#This Row],[Date]])</f>
        <v>12</v>
      </c>
      <c r="N350" t="str">
        <f>TEXT(Table62[[#This Row],[Date]],"mmmm")</f>
        <v>December</v>
      </c>
      <c r="O350">
        <f>YEAR(Table62[[#This Row],[Date]])</f>
        <v>2020</v>
      </c>
    </row>
    <row r="351" spans="1:15" x14ac:dyDescent="0.3">
      <c r="A351" t="s">
        <v>9</v>
      </c>
      <c r="B351" t="s">
        <v>40</v>
      </c>
      <c r="C351" t="s">
        <v>32</v>
      </c>
      <c r="D351" t="s">
        <v>19</v>
      </c>
      <c r="E351" s="1">
        <v>324.45000000000005</v>
      </c>
      <c r="F351" s="2">
        <v>13938</v>
      </c>
      <c r="G351" s="2">
        <v>23230</v>
      </c>
      <c r="H351" s="2">
        <v>753697.35000000009</v>
      </c>
      <c r="I351" s="2">
        <f>Table62[[#This Row],[Units Sold]]*Table62[[#This Row],[Sale Price]]</f>
        <v>7536973.5000000009</v>
      </c>
      <c r="J351" s="2">
        <f>Table62[[#This Row],[Manufacturing Price]]</f>
        <v>13938</v>
      </c>
      <c r="K351" s="2">
        <f>Table62[[#This Row],[ Sales]]-(Table62[[#This Row],[Units Sold]]*Table62[[#This Row],[Manufacturing Price]])</f>
        <v>3014789.4000000004</v>
      </c>
      <c r="L351" s="3">
        <v>44197</v>
      </c>
      <c r="M351">
        <f>MONTH(Table62[[#This Row],[Date]])</f>
        <v>1</v>
      </c>
      <c r="N351" t="str">
        <f>TEXT(Table62[[#This Row],[Date]],"mmmm")</f>
        <v>January</v>
      </c>
      <c r="O351">
        <f>YEAR(Table62[[#This Row],[Date]])</f>
        <v>2021</v>
      </c>
    </row>
    <row r="352" spans="1:15" x14ac:dyDescent="0.3">
      <c r="A352" t="s">
        <v>6</v>
      </c>
      <c r="B352" t="s">
        <v>41</v>
      </c>
      <c r="C352" t="s">
        <v>32</v>
      </c>
      <c r="D352" t="s">
        <v>19</v>
      </c>
      <c r="E352" s="1">
        <v>95.9</v>
      </c>
      <c r="F352" s="2">
        <v>13938</v>
      </c>
      <c r="G352" s="2">
        <v>23230</v>
      </c>
      <c r="H352" s="2">
        <v>222775.7</v>
      </c>
      <c r="I352" s="2">
        <f>Table62[[#This Row],[Units Sold]]*Table62[[#This Row],[Sale Price]]</f>
        <v>2227757</v>
      </c>
      <c r="J352" s="2">
        <f>Table62[[#This Row],[Manufacturing Price]]</f>
        <v>13938</v>
      </c>
      <c r="K352" s="2">
        <f>Table62[[#This Row],[ Sales]]-(Table62[[#This Row],[Units Sold]]*Table62[[#This Row],[Manufacturing Price]])</f>
        <v>891102.79999999981</v>
      </c>
      <c r="L352" s="3">
        <v>44228</v>
      </c>
      <c r="M352">
        <f>MONTH(Table62[[#This Row],[Date]])</f>
        <v>2</v>
      </c>
      <c r="N352" t="str">
        <f>TEXT(Table62[[#This Row],[Date]],"mmmm")</f>
        <v>February</v>
      </c>
      <c r="O352">
        <f>YEAR(Table62[[#This Row],[Date]])</f>
        <v>2021</v>
      </c>
    </row>
    <row r="353" spans="1:15" x14ac:dyDescent="0.3">
      <c r="A353" t="s">
        <v>6</v>
      </c>
      <c r="B353" t="s">
        <v>42</v>
      </c>
      <c r="C353" t="s">
        <v>32</v>
      </c>
      <c r="D353" t="s">
        <v>19</v>
      </c>
      <c r="E353" s="1">
        <v>274.7</v>
      </c>
      <c r="F353" s="2">
        <v>13938</v>
      </c>
      <c r="G353" s="2">
        <v>23230</v>
      </c>
      <c r="H353" s="2">
        <v>638128.10000000009</v>
      </c>
      <c r="I353" s="2">
        <f>Table62[[#This Row],[Units Sold]]*Table62[[#This Row],[Sale Price]]</f>
        <v>6381281</v>
      </c>
      <c r="J353" s="2">
        <f>Table62[[#This Row],[Manufacturing Price]]</f>
        <v>13938</v>
      </c>
      <c r="K353" s="2">
        <f>Table62[[#This Row],[ Sales]]-(Table62[[#This Row],[Units Sold]]*Table62[[#This Row],[Manufacturing Price]])</f>
        <v>2552512.4000000004</v>
      </c>
      <c r="L353" s="3">
        <v>44228</v>
      </c>
      <c r="M353">
        <f>MONTH(Table62[[#This Row],[Date]])</f>
        <v>2</v>
      </c>
      <c r="N353" t="str">
        <f>TEXT(Table62[[#This Row],[Date]],"mmmm")</f>
        <v>February</v>
      </c>
      <c r="O353">
        <f>YEAR(Table62[[#This Row],[Date]])</f>
        <v>2021</v>
      </c>
    </row>
    <row r="354" spans="1:15" x14ac:dyDescent="0.3">
      <c r="A354" t="s">
        <v>8</v>
      </c>
      <c r="B354" t="s">
        <v>44</v>
      </c>
      <c r="C354" t="s">
        <v>27</v>
      </c>
      <c r="D354" t="s">
        <v>19</v>
      </c>
      <c r="E354" s="1">
        <v>164.5</v>
      </c>
      <c r="F354" s="2">
        <v>11999.4</v>
      </c>
      <c r="G354" s="2">
        <v>19999</v>
      </c>
      <c r="H354" s="2">
        <v>328983.55000000005</v>
      </c>
      <c r="I354" s="2">
        <f>Table62[[#This Row],[Units Sold]]*Table62[[#This Row],[Sale Price]]</f>
        <v>3289835.5</v>
      </c>
      <c r="J354" s="2">
        <f>Table62[[#This Row],[Manufacturing Price]]</f>
        <v>11999.4</v>
      </c>
      <c r="K354" s="2">
        <f>Table62[[#This Row],[ Sales]]-(Table62[[#This Row],[Units Sold]]*Table62[[#This Row],[Manufacturing Price]])</f>
        <v>1315934.2</v>
      </c>
      <c r="L354" s="3">
        <v>44317</v>
      </c>
      <c r="M354">
        <f>MONTH(Table62[[#This Row],[Date]])</f>
        <v>5</v>
      </c>
      <c r="N354" t="str">
        <f>TEXT(Table62[[#This Row],[Date]],"mmmm")</f>
        <v>May</v>
      </c>
      <c r="O354">
        <f>YEAR(Table62[[#This Row],[Date]])</f>
        <v>2021</v>
      </c>
    </row>
    <row r="355" spans="1:15" x14ac:dyDescent="0.3">
      <c r="A355" t="s">
        <v>26</v>
      </c>
      <c r="B355" t="s">
        <v>25</v>
      </c>
      <c r="C355" t="s">
        <v>27</v>
      </c>
      <c r="D355" t="s">
        <v>19</v>
      </c>
      <c r="E355" s="1">
        <v>287.60000000000002</v>
      </c>
      <c r="F355" s="2">
        <v>11999.4</v>
      </c>
      <c r="G355" s="2">
        <v>19999</v>
      </c>
      <c r="H355" s="2">
        <v>575171.24000000011</v>
      </c>
      <c r="I355" s="2">
        <f>Table62[[#This Row],[Units Sold]]*Table62[[#This Row],[Sale Price]]</f>
        <v>5751712.4000000004</v>
      </c>
      <c r="J355" s="2">
        <f>Table62[[#This Row],[Manufacturing Price]]</f>
        <v>11999.4</v>
      </c>
      <c r="K355" s="2">
        <f>Table62[[#This Row],[ Sales]]-(Table62[[#This Row],[Units Sold]]*Table62[[#This Row],[Manufacturing Price]])</f>
        <v>2300684.9600000004</v>
      </c>
      <c r="L355" s="3">
        <v>44440</v>
      </c>
      <c r="M355">
        <f>MONTH(Table62[[#This Row],[Date]])</f>
        <v>9</v>
      </c>
      <c r="N355" t="str">
        <f>TEXT(Table62[[#This Row],[Date]],"mmmm")</f>
        <v>September</v>
      </c>
      <c r="O355">
        <f>YEAR(Table62[[#This Row],[Date]])</f>
        <v>2021</v>
      </c>
    </row>
    <row r="356" spans="1:15" x14ac:dyDescent="0.3">
      <c r="A356" t="s">
        <v>8</v>
      </c>
      <c r="B356" t="s">
        <v>46</v>
      </c>
      <c r="C356" t="s">
        <v>27</v>
      </c>
      <c r="D356" t="s">
        <v>19</v>
      </c>
      <c r="E356" s="1">
        <v>99.4</v>
      </c>
      <c r="F356" s="2">
        <v>11999.4</v>
      </c>
      <c r="G356" s="2">
        <v>19999</v>
      </c>
      <c r="H356" s="2">
        <v>198790.06000000003</v>
      </c>
      <c r="I356" s="2">
        <f>Table62[[#This Row],[Units Sold]]*Table62[[#This Row],[Sale Price]]</f>
        <v>1987900.6</v>
      </c>
      <c r="J356" s="2">
        <f>Table62[[#This Row],[Manufacturing Price]]</f>
        <v>11999.4</v>
      </c>
      <c r="K356" s="2">
        <f>Table62[[#This Row],[ Sales]]-(Table62[[#This Row],[Units Sold]]*Table62[[#This Row],[Manufacturing Price]])</f>
        <v>795160.24</v>
      </c>
      <c r="L356" s="3">
        <v>44075</v>
      </c>
      <c r="M356">
        <f>MONTH(Table62[[#This Row],[Date]])</f>
        <v>9</v>
      </c>
      <c r="N356" t="str">
        <f>TEXT(Table62[[#This Row],[Date]],"mmmm")</f>
        <v>September</v>
      </c>
      <c r="O356">
        <f>YEAR(Table62[[#This Row],[Date]])</f>
        <v>2020</v>
      </c>
    </row>
    <row r="357" spans="1:15" x14ac:dyDescent="0.3">
      <c r="A357" t="s">
        <v>26</v>
      </c>
      <c r="B357" t="s">
        <v>47</v>
      </c>
      <c r="C357" t="s">
        <v>27</v>
      </c>
      <c r="D357" t="s">
        <v>19</v>
      </c>
      <c r="E357" s="1">
        <v>111.80000000000001</v>
      </c>
      <c r="F357" s="2">
        <v>11999.4</v>
      </c>
      <c r="G357" s="2">
        <v>19999</v>
      </c>
      <c r="H357" s="2">
        <v>223588.82000000004</v>
      </c>
      <c r="I357" s="2">
        <f>Table62[[#This Row],[Units Sold]]*Table62[[#This Row],[Sale Price]]</f>
        <v>2235888.2000000002</v>
      </c>
      <c r="J357" s="2">
        <f>Table62[[#This Row],[Manufacturing Price]]</f>
        <v>11999.4</v>
      </c>
      <c r="K357" s="2">
        <f>Table62[[#This Row],[ Sales]]-(Table62[[#This Row],[Units Sold]]*Table62[[#This Row],[Manufacturing Price]])</f>
        <v>894355.28</v>
      </c>
      <c r="L357" s="3">
        <v>44501</v>
      </c>
      <c r="M357">
        <f>MONTH(Table62[[#This Row],[Date]])</f>
        <v>11</v>
      </c>
      <c r="N357" t="str">
        <f>TEXT(Table62[[#This Row],[Date]],"mmmm")</f>
        <v>November</v>
      </c>
      <c r="O357">
        <f>YEAR(Table62[[#This Row],[Date]])</f>
        <v>2021</v>
      </c>
    </row>
    <row r="358" spans="1:15" x14ac:dyDescent="0.3">
      <c r="A358" t="s">
        <v>6</v>
      </c>
      <c r="B358" t="s">
        <v>24</v>
      </c>
      <c r="C358" t="s">
        <v>27</v>
      </c>
      <c r="D358" t="s">
        <v>19</v>
      </c>
      <c r="E358" s="1">
        <v>137.20000000000002</v>
      </c>
      <c r="F358" s="2">
        <v>11999.4</v>
      </c>
      <c r="G358" s="2">
        <v>19999</v>
      </c>
      <c r="H358" s="2">
        <v>274386.28000000003</v>
      </c>
      <c r="I358" s="2">
        <f>Table62[[#This Row],[Units Sold]]*Table62[[#This Row],[Sale Price]]</f>
        <v>2743862.8000000003</v>
      </c>
      <c r="J358" s="2">
        <f>Table62[[#This Row],[Manufacturing Price]]</f>
        <v>11999.4</v>
      </c>
      <c r="K358" s="2">
        <f>Table62[[#This Row],[ Sales]]-(Table62[[#This Row],[Units Sold]]*Table62[[#This Row],[Manufacturing Price]])</f>
        <v>1097545.1200000001</v>
      </c>
      <c r="L358" s="3">
        <v>44531</v>
      </c>
      <c r="M358">
        <f>MONTH(Table62[[#This Row],[Date]])</f>
        <v>12</v>
      </c>
      <c r="N358" t="str">
        <f>TEXT(Table62[[#This Row],[Date]],"mmmm")</f>
        <v>December</v>
      </c>
      <c r="O358">
        <f>YEAR(Table62[[#This Row],[Date]])</f>
        <v>2021</v>
      </c>
    </row>
    <row r="359" spans="1:15" x14ac:dyDescent="0.3">
      <c r="A359" t="s">
        <v>26</v>
      </c>
      <c r="B359" t="s">
        <v>25</v>
      </c>
      <c r="C359" t="s">
        <v>29</v>
      </c>
      <c r="D359" t="s">
        <v>19</v>
      </c>
      <c r="E359" s="1">
        <v>48.800000000000004</v>
      </c>
      <c r="F359" s="2">
        <v>8999.4</v>
      </c>
      <c r="G359" s="2">
        <v>14999</v>
      </c>
      <c r="H359" s="2">
        <v>73195.12000000001</v>
      </c>
      <c r="I359" s="2">
        <f>Table62[[#This Row],[Units Sold]]*Table62[[#This Row],[Sale Price]]</f>
        <v>731951.20000000007</v>
      </c>
      <c r="J359" s="2">
        <f>Table62[[#This Row],[Manufacturing Price]]</f>
        <v>8999.4</v>
      </c>
      <c r="K359" s="2">
        <f>Table62[[#This Row],[ Sales]]-(Table62[[#This Row],[Units Sold]]*Table62[[#This Row],[Manufacturing Price]])</f>
        <v>292780.48000000004</v>
      </c>
      <c r="L359" s="3">
        <v>44228</v>
      </c>
      <c r="M359">
        <f>MONTH(Table62[[#This Row],[Date]])</f>
        <v>2</v>
      </c>
      <c r="N359" t="str">
        <f>TEXT(Table62[[#This Row],[Date]],"mmmm")</f>
        <v>February</v>
      </c>
      <c r="O359">
        <f>YEAR(Table62[[#This Row],[Date]])</f>
        <v>2021</v>
      </c>
    </row>
    <row r="360" spans="1:15" x14ac:dyDescent="0.3">
      <c r="A360" t="s">
        <v>26</v>
      </c>
      <c r="B360" t="s">
        <v>23</v>
      </c>
      <c r="C360" t="s">
        <v>29</v>
      </c>
      <c r="D360" t="s">
        <v>19</v>
      </c>
      <c r="E360" s="1">
        <v>128.20000000000002</v>
      </c>
      <c r="F360" s="2">
        <v>8999.4</v>
      </c>
      <c r="G360" s="2">
        <v>14999</v>
      </c>
      <c r="H360" s="2">
        <v>192287.18000000005</v>
      </c>
      <c r="I360" s="2">
        <f>Table62[[#This Row],[Units Sold]]*Table62[[#This Row],[Sale Price]]</f>
        <v>1922871.8000000003</v>
      </c>
      <c r="J360" s="2">
        <f>Table62[[#This Row],[Manufacturing Price]]</f>
        <v>8999.4</v>
      </c>
      <c r="K360" s="2">
        <f>Table62[[#This Row],[ Sales]]-(Table62[[#This Row],[Units Sold]]*Table62[[#This Row],[Manufacturing Price]])</f>
        <v>769148.7200000002</v>
      </c>
      <c r="L360" s="3">
        <v>44348</v>
      </c>
      <c r="M360">
        <f>MONTH(Table62[[#This Row],[Date]])</f>
        <v>6</v>
      </c>
      <c r="N360" t="str">
        <f>TEXT(Table62[[#This Row],[Date]],"mmmm")</f>
        <v>June</v>
      </c>
      <c r="O360">
        <f>YEAR(Table62[[#This Row],[Date]])</f>
        <v>2021</v>
      </c>
    </row>
    <row r="361" spans="1:15" x14ac:dyDescent="0.3">
      <c r="A361" t="s">
        <v>26</v>
      </c>
      <c r="B361" t="s">
        <v>22</v>
      </c>
      <c r="C361" t="s">
        <v>30</v>
      </c>
      <c r="D361" t="s">
        <v>19</v>
      </c>
      <c r="E361" s="1">
        <v>25.700000000000003</v>
      </c>
      <c r="F361" s="2">
        <v>11999.4</v>
      </c>
      <c r="G361" s="2">
        <v>19999</v>
      </c>
      <c r="H361" s="2">
        <v>51397.430000000008</v>
      </c>
      <c r="I361" s="2">
        <f>Table62[[#This Row],[Units Sold]]*Table62[[#This Row],[Sale Price]]</f>
        <v>513974.30000000005</v>
      </c>
      <c r="J361" s="2">
        <f>Table62[[#This Row],[Manufacturing Price]]</f>
        <v>11999.4</v>
      </c>
      <c r="K361" s="2">
        <f>Table62[[#This Row],[ Sales]]-(Table62[[#This Row],[Units Sold]]*Table62[[#This Row],[Manufacturing Price]])</f>
        <v>205589.72000000003</v>
      </c>
      <c r="L361" s="3">
        <v>44317</v>
      </c>
      <c r="M361">
        <f>MONTH(Table62[[#This Row],[Date]])</f>
        <v>5</v>
      </c>
      <c r="N361" t="str">
        <f>TEXT(Table62[[#This Row],[Date]],"mmmm")</f>
        <v>May</v>
      </c>
      <c r="O361">
        <f>YEAR(Table62[[#This Row],[Date]])</f>
        <v>2021</v>
      </c>
    </row>
    <row r="362" spans="1:15" x14ac:dyDescent="0.3">
      <c r="A362" t="s">
        <v>26</v>
      </c>
      <c r="B362" t="s">
        <v>34</v>
      </c>
      <c r="C362" t="s">
        <v>27</v>
      </c>
      <c r="D362" t="s">
        <v>19</v>
      </c>
      <c r="E362" s="1">
        <v>128.20000000000002</v>
      </c>
      <c r="F362" s="2">
        <v>11999.4</v>
      </c>
      <c r="G362" s="2">
        <v>19999</v>
      </c>
      <c r="H362" s="2">
        <v>256387.18000000005</v>
      </c>
      <c r="I362" s="2">
        <f>Table62[[#This Row],[Units Sold]]*Table62[[#This Row],[Sale Price]]</f>
        <v>2563871.8000000003</v>
      </c>
      <c r="J362" s="2">
        <f>Table62[[#This Row],[Manufacturing Price]]</f>
        <v>11999.4</v>
      </c>
      <c r="K362" s="2">
        <f>Table62[[#This Row],[ Sales]]-(Table62[[#This Row],[Units Sold]]*Table62[[#This Row],[Manufacturing Price]])</f>
        <v>1025548.7200000002</v>
      </c>
      <c r="L362" s="3">
        <v>44348</v>
      </c>
      <c r="M362">
        <f>MONTH(Table62[[#This Row],[Date]])</f>
        <v>6</v>
      </c>
      <c r="N362" t="str">
        <f>TEXT(Table62[[#This Row],[Date]],"mmmm")</f>
        <v>June</v>
      </c>
      <c r="O362">
        <f>YEAR(Table62[[#This Row],[Date]])</f>
        <v>2021</v>
      </c>
    </row>
    <row r="363" spans="1:15" x14ac:dyDescent="0.3">
      <c r="A363" t="s">
        <v>8</v>
      </c>
      <c r="B363" t="s">
        <v>23</v>
      </c>
      <c r="C363" t="s">
        <v>28</v>
      </c>
      <c r="D363" t="s">
        <v>19</v>
      </c>
      <c r="E363" s="1">
        <v>154</v>
      </c>
      <c r="F363" s="2">
        <v>5579.4</v>
      </c>
      <c r="G363" s="2">
        <v>9299</v>
      </c>
      <c r="H363" s="2">
        <v>143204.6</v>
      </c>
      <c r="I363" s="2">
        <f>Table62[[#This Row],[Units Sold]]*Table62[[#This Row],[Sale Price]]</f>
        <v>1432046</v>
      </c>
      <c r="J363" s="2">
        <f>Table62[[#This Row],[Manufacturing Price]]</f>
        <v>5579.4</v>
      </c>
      <c r="K363" s="2">
        <f>Table62[[#This Row],[ Sales]]-(Table62[[#This Row],[Units Sold]]*Table62[[#This Row],[Manufacturing Price]])</f>
        <v>572818.4</v>
      </c>
      <c r="L363" s="3">
        <v>44409</v>
      </c>
      <c r="M363">
        <f>MONTH(Table62[[#This Row],[Date]])</f>
        <v>8</v>
      </c>
      <c r="N363" t="str">
        <f>TEXT(Table62[[#This Row],[Date]],"mmmm")</f>
        <v>August</v>
      </c>
      <c r="O363">
        <f>YEAR(Table62[[#This Row],[Date]])</f>
        <v>2021</v>
      </c>
    </row>
    <row r="364" spans="1:15" x14ac:dyDescent="0.3">
      <c r="A364" t="s">
        <v>7</v>
      </c>
      <c r="B364" t="s">
        <v>47</v>
      </c>
      <c r="C364" t="s">
        <v>28</v>
      </c>
      <c r="D364" t="s">
        <v>19</v>
      </c>
      <c r="E364" s="1">
        <v>49</v>
      </c>
      <c r="F364" s="2">
        <v>5579.4</v>
      </c>
      <c r="G364" s="2">
        <v>9299</v>
      </c>
      <c r="H364" s="2">
        <v>45565.100000000006</v>
      </c>
      <c r="I364" s="2">
        <f>Table62[[#This Row],[Units Sold]]*Table62[[#This Row],[Sale Price]]</f>
        <v>455651</v>
      </c>
      <c r="J364" s="2">
        <f>Table62[[#This Row],[Manufacturing Price]]</f>
        <v>5579.4</v>
      </c>
      <c r="K364" s="2">
        <f>Table62[[#This Row],[ Sales]]-(Table62[[#This Row],[Units Sold]]*Table62[[#This Row],[Manufacturing Price]])</f>
        <v>182260.40000000002</v>
      </c>
      <c r="L364" s="3">
        <v>44501</v>
      </c>
      <c r="M364">
        <f>MONTH(Table62[[#This Row],[Date]])</f>
        <v>11</v>
      </c>
      <c r="N364" t="str">
        <f>TEXT(Table62[[#This Row],[Date]],"mmmm")</f>
        <v>November</v>
      </c>
      <c r="O364">
        <f>YEAR(Table62[[#This Row],[Date]])</f>
        <v>2021</v>
      </c>
    </row>
    <row r="365" spans="1:15" x14ac:dyDescent="0.3">
      <c r="A365" t="s">
        <v>26</v>
      </c>
      <c r="B365" t="s">
        <v>37</v>
      </c>
      <c r="C365" t="s">
        <v>28</v>
      </c>
      <c r="D365" t="s">
        <v>19</v>
      </c>
      <c r="E365" s="1">
        <v>136.20000000000002</v>
      </c>
      <c r="F365" s="2">
        <v>5579.4</v>
      </c>
      <c r="G365" s="2">
        <v>9299</v>
      </c>
      <c r="H365" s="2">
        <v>126652.38</v>
      </c>
      <c r="I365" s="2">
        <f>Table62[[#This Row],[Units Sold]]*Table62[[#This Row],[Sale Price]]</f>
        <v>1266523.8</v>
      </c>
      <c r="J365" s="2">
        <f>Table62[[#This Row],[Manufacturing Price]]</f>
        <v>5579.4</v>
      </c>
      <c r="K365" s="2">
        <f>Table62[[#This Row],[ Sales]]-(Table62[[#This Row],[Units Sold]]*Table62[[#This Row],[Manufacturing Price]])</f>
        <v>506609.52</v>
      </c>
      <c r="L365" s="3">
        <v>44531</v>
      </c>
      <c r="M365">
        <f>MONTH(Table62[[#This Row],[Date]])</f>
        <v>12</v>
      </c>
      <c r="N365" t="str">
        <f>TEXT(Table62[[#This Row],[Date]],"mmmm")</f>
        <v>December</v>
      </c>
      <c r="O365">
        <f>YEAR(Table62[[#This Row],[Date]])</f>
        <v>2021</v>
      </c>
    </row>
    <row r="366" spans="1:15" x14ac:dyDescent="0.3">
      <c r="A366" t="s">
        <v>7</v>
      </c>
      <c r="B366" t="s">
        <v>24</v>
      </c>
      <c r="C366" t="s">
        <v>29</v>
      </c>
      <c r="D366" t="s">
        <v>19</v>
      </c>
      <c r="E366" s="1">
        <v>250.10000000000002</v>
      </c>
      <c r="F366" s="2">
        <v>8999.4</v>
      </c>
      <c r="G366" s="2">
        <v>14999</v>
      </c>
      <c r="H366" s="2">
        <v>375124.99000000005</v>
      </c>
      <c r="I366" s="2">
        <f>Table62[[#This Row],[Units Sold]]*Table62[[#This Row],[Sale Price]]</f>
        <v>3751249.9000000004</v>
      </c>
      <c r="J366" s="2">
        <f>Table62[[#This Row],[Manufacturing Price]]</f>
        <v>8999.4</v>
      </c>
      <c r="K366" s="2">
        <f>Table62[[#This Row],[ Sales]]-(Table62[[#This Row],[Units Sold]]*Table62[[#This Row],[Manufacturing Price]])</f>
        <v>1500499.9600000004</v>
      </c>
      <c r="L366" s="3">
        <v>44256</v>
      </c>
      <c r="M366">
        <f>MONTH(Table62[[#This Row],[Date]])</f>
        <v>3</v>
      </c>
      <c r="N366" t="str">
        <f>TEXT(Table62[[#This Row],[Date]],"mmmm")</f>
        <v>March</v>
      </c>
      <c r="O366">
        <f>YEAR(Table62[[#This Row],[Date]])</f>
        <v>2021</v>
      </c>
    </row>
    <row r="367" spans="1:15" x14ac:dyDescent="0.3">
      <c r="A367" t="s">
        <v>26</v>
      </c>
      <c r="B367" t="s">
        <v>43</v>
      </c>
      <c r="C367" t="s">
        <v>29</v>
      </c>
      <c r="D367" t="s">
        <v>19</v>
      </c>
      <c r="E367" s="1">
        <v>70.8</v>
      </c>
      <c r="F367" s="2">
        <v>8999.4</v>
      </c>
      <c r="G367" s="2">
        <v>14999</v>
      </c>
      <c r="H367" s="2">
        <v>106192.92</v>
      </c>
      <c r="I367" s="2">
        <f>Table62[[#This Row],[Units Sold]]*Table62[[#This Row],[Sale Price]]</f>
        <v>1061929.2</v>
      </c>
      <c r="J367" s="2">
        <f>Table62[[#This Row],[Manufacturing Price]]</f>
        <v>8999.4</v>
      </c>
      <c r="K367" s="2">
        <f>Table62[[#This Row],[ Sales]]-(Table62[[#This Row],[Units Sold]]*Table62[[#This Row],[Manufacturing Price]])</f>
        <v>424771.68000000005</v>
      </c>
      <c r="L367" s="3">
        <v>44348</v>
      </c>
      <c r="M367">
        <f>MONTH(Table62[[#This Row],[Date]])</f>
        <v>6</v>
      </c>
      <c r="N367" t="str">
        <f>TEXT(Table62[[#This Row],[Date]],"mmmm")</f>
        <v>June</v>
      </c>
      <c r="O367">
        <f>YEAR(Table62[[#This Row],[Date]])</f>
        <v>2021</v>
      </c>
    </row>
    <row r="368" spans="1:15" x14ac:dyDescent="0.3">
      <c r="A368" t="s">
        <v>26</v>
      </c>
      <c r="B368" t="s">
        <v>39</v>
      </c>
      <c r="C368" t="s">
        <v>29</v>
      </c>
      <c r="D368" t="s">
        <v>19</v>
      </c>
      <c r="E368" s="1">
        <v>64.5</v>
      </c>
      <c r="F368" s="2">
        <v>8999.4</v>
      </c>
      <c r="G368" s="2">
        <v>14999</v>
      </c>
      <c r="H368" s="2">
        <v>96743.55</v>
      </c>
      <c r="I368" s="2">
        <f>Table62[[#This Row],[Units Sold]]*Table62[[#This Row],[Sale Price]]</f>
        <v>967435.5</v>
      </c>
      <c r="J368" s="2">
        <f>Table62[[#This Row],[Manufacturing Price]]</f>
        <v>8999.4</v>
      </c>
      <c r="K368" s="2">
        <f>Table62[[#This Row],[ Sales]]-(Table62[[#This Row],[Units Sold]]*Table62[[#This Row],[Manufacturing Price]])</f>
        <v>386974.20000000007</v>
      </c>
      <c r="L368" s="3">
        <v>44378</v>
      </c>
      <c r="M368">
        <f>MONTH(Table62[[#This Row],[Date]])</f>
        <v>7</v>
      </c>
      <c r="N368" t="str">
        <f>TEXT(Table62[[#This Row],[Date]],"mmmm")</f>
        <v>July</v>
      </c>
      <c r="O368">
        <f>YEAR(Table62[[#This Row],[Date]])</f>
        <v>2021</v>
      </c>
    </row>
    <row r="369" spans="1:15" x14ac:dyDescent="0.3">
      <c r="A369" t="s">
        <v>6</v>
      </c>
      <c r="B369" t="s">
        <v>40</v>
      </c>
      <c r="C369" t="s">
        <v>29</v>
      </c>
      <c r="D369" t="s">
        <v>19</v>
      </c>
      <c r="E369" s="1">
        <v>156.20000000000002</v>
      </c>
      <c r="F369" s="2">
        <v>8999.4</v>
      </c>
      <c r="G369" s="2">
        <v>14999</v>
      </c>
      <c r="H369" s="2">
        <v>234284.38000000003</v>
      </c>
      <c r="I369" s="2">
        <f>Table62[[#This Row],[Units Sold]]*Table62[[#This Row],[Sale Price]]</f>
        <v>2342843.8000000003</v>
      </c>
      <c r="J369" s="2">
        <f>Table62[[#This Row],[Manufacturing Price]]</f>
        <v>8999.4</v>
      </c>
      <c r="K369" s="2">
        <f>Table62[[#This Row],[ Sales]]-(Table62[[#This Row],[Units Sold]]*Table62[[#This Row],[Manufacturing Price]])</f>
        <v>937137.52000000025</v>
      </c>
      <c r="L369" s="3">
        <v>44409</v>
      </c>
      <c r="M369">
        <f>MONTH(Table62[[#This Row],[Date]])</f>
        <v>8</v>
      </c>
      <c r="N369" t="str">
        <f>TEXT(Table62[[#This Row],[Date]],"mmmm")</f>
        <v>August</v>
      </c>
      <c r="O369">
        <f>YEAR(Table62[[#This Row],[Date]])</f>
        <v>2021</v>
      </c>
    </row>
    <row r="370" spans="1:15" x14ac:dyDescent="0.3">
      <c r="A370" t="s">
        <v>6</v>
      </c>
      <c r="B370" t="s">
        <v>41</v>
      </c>
      <c r="C370" t="s">
        <v>29</v>
      </c>
      <c r="D370" t="s">
        <v>19</v>
      </c>
      <c r="E370" s="1">
        <v>128.30000000000001</v>
      </c>
      <c r="F370" s="2">
        <v>8999.4</v>
      </c>
      <c r="G370" s="2">
        <v>14999</v>
      </c>
      <c r="H370" s="2">
        <v>192437.17000000004</v>
      </c>
      <c r="I370" s="2">
        <f>Table62[[#This Row],[Units Sold]]*Table62[[#This Row],[Sale Price]]</f>
        <v>1924371.7000000002</v>
      </c>
      <c r="J370" s="2">
        <f>Table62[[#This Row],[Manufacturing Price]]</f>
        <v>8999.4</v>
      </c>
      <c r="K370" s="2">
        <f>Table62[[#This Row],[ Sales]]-(Table62[[#This Row],[Units Sold]]*Table62[[#This Row],[Manufacturing Price]])</f>
        <v>769748.68000000017</v>
      </c>
      <c r="L370" s="3">
        <v>44075</v>
      </c>
      <c r="M370">
        <f>MONTH(Table62[[#This Row],[Date]])</f>
        <v>9</v>
      </c>
      <c r="N370" t="str">
        <f>TEXT(Table62[[#This Row],[Date]],"mmmm")</f>
        <v>September</v>
      </c>
      <c r="O370">
        <f>YEAR(Table62[[#This Row],[Date]])</f>
        <v>2020</v>
      </c>
    </row>
    <row r="371" spans="1:15" x14ac:dyDescent="0.3">
      <c r="A371" t="s">
        <v>7</v>
      </c>
      <c r="B371" t="s">
        <v>42</v>
      </c>
      <c r="C371" t="s">
        <v>29</v>
      </c>
      <c r="D371" t="s">
        <v>19</v>
      </c>
      <c r="E371" s="1">
        <v>71.100000000000009</v>
      </c>
      <c r="F371" s="2">
        <v>8999.4</v>
      </c>
      <c r="G371" s="2">
        <v>14999</v>
      </c>
      <c r="H371" s="2">
        <v>106642.89000000001</v>
      </c>
      <c r="I371" s="2">
        <f>Table62[[#This Row],[Units Sold]]*Table62[[#This Row],[Sale Price]]</f>
        <v>1066428.9000000001</v>
      </c>
      <c r="J371" s="2">
        <f>Table62[[#This Row],[Manufacturing Price]]</f>
        <v>8999.4</v>
      </c>
      <c r="K371" s="2">
        <f>Table62[[#This Row],[ Sales]]-(Table62[[#This Row],[Units Sold]]*Table62[[#This Row],[Manufacturing Price]])</f>
        <v>426571.56000000006</v>
      </c>
      <c r="L371" s="3">
        <v>44531</v>
      </c>
      <c r="M371">
        <f>MONTH(Table62[[#This Row],[Date]])</f>
        <v>12</v>
      </c>
      <c r="N371" t="str">
        <f>TEXT(Table62[[#This Row],[Date]],"mmmm")</f>
        <v>December</v>
      </c>
      <c r="O371">
        <f>YEAR(Table62[[#This Row],[Date]])</f>
        <v>2021</v>
      </c>
    </row>
    <row r="372" spans="1:15" x14ac:dyDescent="0.3">
      <c r="A372" t="s">
        <v>8</v>
      </c>
      <c r="B372" t="s">
        <v>44</v>
      </c>
      <c r="C372" t="s">
        <v>30</v>
      </c>
      <c r="D372" t="s">
        <v>19</v>
      </c>
      <c r="E372" s="1">
        <v>111.4</v>
      </c>
      <c r="F372" s="2">
        <v>11999.4</v>
      </c>
      <c r="G372" s="2">
        <v>19999</v>
      </c>
      <c r="H372" s="2">
        <v>222788.86000000002</v>
      </c>
      <c r="I372" s="2">
        <f>Table62[[#This Row],[Units Sold]]*Table62[[#This Row],[Sale Price]]</f>
        <v>2227888.6</v>
      </c>
      <c r="J372" s="2">
        <f>Table62[[#This Row],[Manufacturing Price]]</f>
        <v>11999.4</v>
      </c>
      <c r="K372" s="2">
        <f>Table62[[#This Row],[ Sales]]-(Table62[[#This Row],[Units Sold]]*Table62[[#This Row],[Manufacturing Price]])</f>
        <v>891155.44000000018</v>
      </c>
      <c r="L372" s="3">
        <v>44256</v>
      </c>
      <c r="M372">
        <f>MONTH(Table62[[#This Row],[Date]])</f>
        <v>3</v>
      </c>
      <c r="N372" t="str">
        <f>TEXT(Table62[[#This Row],[Date]],"mmmm")</f>
        <v>March</v>
      </c>
      <c r="O372">
        <f>YEAR(Table62[[#This Row],[Date]])</f>
        <v>2021</v>
      </c>
    </row>
    <row r="373" spans="1:15" x14ac:dyDescent="0.3">
      <c r="A373" t="s">
        <v>26</v>
      </c>
      <c r="B373" t="s">
        <v>25</v>
      </c>
      <c r="C373" t="s">
        <v>30</v>
      </c>
      <c r="D373" t="s">
        <v>19</v>
      </c>
      <c r="E373" s="1">
        <v>125.9</v>
      </c>
      <c r="F373" s="2">
        <v>11999.4</v>
      </c>
      <c r="G373" s="2">
        <v>19999</v>
      </c>
      <c r="H373" s="2">
        <v>251787.41000000003</v>
      </c>
      <c r="I373" s="2">
        <f>Table62[[#This Row],[Units Sold]]*Table62[[#This Row],[Sale Price]]</f>
        <v>2517874.1</v>
      </c>
      <c r="J373" s="2">
        <f>Table62[[#This Row],[Manufacturing Price]]</f>
        <v>11999.4</v>
      </c>
      <c r="K373" s="2">
        <f>Table62[[#This Row],[ Sales]]-(Table62[[#This Row],[Units Sold]]*Table62[[#This Row],[Manufacturing Price]])</f>
        <v>1007149.6400000001</v>
      </c>
      <c r="L373" s="3">
        <v>44287</v>
      </c>
      <c r="M373">
        <f>MONTH(Table62[[#This Row],[Date]])</f>
        <v>4</v>
      </c>
      <c r="N373" t="str">
        <f>TEXT(Table62[[#This Row],[Date]],"mmmm")</f>
        <v>April</v>
      </c>
      <c r="O373">
        <f>YEAR(Table62[[#This Row],[Date]])</f>
        <v>2021</v>
      </c>
    </row>
    <row r="374" spans="1:15" x14ac:dyDescent="0.3">
      <c r="A374" t="s">
        <v>26</v>
      </c>
      <c r="B374" t="s">
        <v>46</v>
      </c>
      <c r="C374" t="s">
        <v>30</v>
      </c>
      <c r="D374" t="s">
        <v>19</v>
      </c>
      <c r="E374" s="1">
        <v>109.5</v>
      </c>
      <c r="F374" s="2">
        <v>11999.4</v>
      </c>
      <c r="G374" s="2">
        <v>19999</v>
      </c>
      <c r="H374" s="2">
        <v>218989.05000000002</v>
      </c>
      <c r="I374" s="2">
        <f>Table62[[#This Row],[Units Sold]]*Table62[[#This Row],[Sale Price]]</f>
        <v>2189890.5</v>
      </c>
      <c r="J374" s="2">
        <f>Table62[[#This Row],[Manufacturing Price]]</f>
        <v>11999.4</v>
      </c>
      <c r="K374" s="2">
        <f>Table62[[#This Row],[ Sales]]-(Table62[[#This Row],[Units Sold]]*Table62[[#This Row],[Manufacturing Price]])</f>
        <v>875956.2</v>
      </c>
      <c r="L374" s="3">
        <v>44317</v>
      </c>
      <c r="M374">
        <f>MONTH(Table62[[#This Row],[Date]])</f>
        <v>5</v>
      </c>
      <c r="N374" t="str">
        <f>TEXT(Table62[[#This Row],[Date]],"mmmm")</f>
        <v>May</v>
      </c>
      <c r="O374">
        <f>YEAR(Table62[[#This Row],[Date]])</f>
        <v>2021</v>
      </c>
    </row>
    <row r="375" spans="1:15" x14ac:dyDescent="0.3">
      <c r="A375" t="s">
        <v>26</v>
      </c>
      <c r="B375" t="s">
        <v>47</v>
      </c>
      <c r="C375" t="s">
        <v>30</v>
      </c>
      <c r="D375" t="s">
        <v>19</v>
      </c>
      <c r="E375" s="1">
        <v>136.6</v>
      </c>
      <c r="F375" s="2">
        <v>11999.4</v>
      </c>
      <c r="G375" s="2">
        <v>19999</v>
      </c>
      <c r="H375" s="2">
        <v>273186.34000000003</v>
      </c>
      <c r="I375" s="2">
        <f>Table62[[#This Row],[Units Sold]]*Table62[[#This Row],[Sale Price]]</f>
        <v>2731863.4</v>
      </c>
      <c r="J375" s="2">
        <f>Table62[[#This Row],[Manufacturing Price]]</f>
        <v>11999.4</v>
      </c>
      <c r="K375" s="2">
        <f>Table62[[#This Row],[ Sales]]-(Table62[[#This Row],[Units Sold]]*Table62[[#This Row],[Manufacturing Price]])</f>
        <v>1092745.3600000001</v>
      </c>
      <c r="L375" s="3">
        <v>44348</v>
      </c>
      <c r="M375">
        <f>MONTH(Table62[[#This Row],[Date]])</f>
        <v>6</v>
      </c>
      <c r="N375" t="str">
        <f>TEXT(Table62[[#This Row],[Date]],"mmmm")</f>
        <v>June</v>
      </c>
      <c r="O375">
        <f>YEAR(Table62[[#This Row],[Date]])</f>
        <v>2021</v>
      </c>
    </row>
    <row r="376" spans="1:15" x14ac:dyDescent="0.3">
      <c r="A376" t="s">
        <v>6</v>
      </c>
      <c r="B376" t="s">
        <v>24</v>
      </c>
      <c r="C376" t="s">
        <v>30</v>
      </c>
      <c r="D376" t="s">
        <v>19</v>
      </c>
      <c r="E376" s="1">
        <v>246</v>
      </c>
      <c r="F376" s="2">
        <v>11999.4</v>
      </c>
      <c r="G376" s="2">
        <v>19999</v>
      </c>
      <c r="H376" s="2">
        <v>491975.4</v>
      </c>
      <c r="I376" s="2">
        <f>Table62[[#This Row],[Units Sold]]*Table62[[#This Row],[Sale Price]]</f>
        <v>4919754</v>
      </c>
      <c r="J376" s="2">
        <f>Table62[[#This Row],[Manufacturing Price]]</f>
        <v>11999.4</v>
      </c>
      <c r="K376" s="2">
        <f>Table62[[#This Row],[ Sales]]-(Table62[[#This Row],[Units Sold]]*Table62[[#This Row],[Manufacturing Price]])</f>
        <v>1967901.6</v>
      </c>
      <c r="L376" s="3">
        <v>44348</v>
      </c>
      <c r="M376">
        <f>MONTH(Table62[[#This Row],[Date]])</f>
        <v>6</v>
      </c>
      <c r="N376" t="str">
        <f>TEXT(Table62[[#This Row],[Date]],"mmmm")</f>
        <v>June</v>
      </c>
      <c r="O376">
        <f>YEAR(Table62[[#This Row],[Date]])</f>
        <v>2021</v>
      </c>
    </row>
    <row r="377" spans="1:15" x14ac:dyDescent="0.3">
      <c r="A377" t="s">
        <v>26</v>
      </c>
      <c r="B377" t="s">
        <v>25</v>
      </c>
      <c r="C377" t="s">
        <v>30</v>
      </c>
      <c r="D377" t="s">
        <v>19</v>
      </c>
      <c r="E377" s="1">
        <v>67.8</v>
      </c>
      <c r="F377" s="2">
        <v>11999.4</v>
      </c>
      <c r="G377" s="2">
        <v>19999</v>
      </c>
      <c r="H377" s="2">
        <v>135593.22</v>
      </c>
      <c r="I377" s="2">
        <f>Table62[[#This Row],[Units Sold]]*Table62[[#This Row],[Sale Price]]</f>
        <v>1355932.2</v>
      </c>
      <c r="J377" s="2">
        <f>Table62[[#This Row],[Manufacturing Price]]</f>
        <v>11999.4</v>
      </c>
      <c r="K377" s="2">
        <f>Table62[[#This Row],[ Sales]]-(Table62[[#This Row],[Units Sold]]*Table62[[#This Row],[Manufacturing Price]])</f>
        <v>542372.88</v>
      </c>
      <c r="L377" s="3">
        <v>44409</v>
      </c>
      <c r="M377">
        <f>MONTH(Table62[[#This Row],[Date]])</f>
        <v>8</v>
      </c>
      <c r="N377" t="str">
        <f>TEXT(Table62[[#This Row],[Date]],"mmmm")</f>
        <v>August</v>
      </c>
      <c r="O377">
        <f>YEAR(Table62[[#This Row],[Date]])</f>
        <v>2021</v>
      </c>
    </row>
    <row r="378" spans="1:15" x14ac:dyDescent="0.3">
      <c r="A378" t="s">
        <v>26</v>
      </c>
      <c r="B378" t="s">
        <v>23</v>
      </c>
      <c r="C378" t="s">
        <v>30</v>
      </c>
      <c r="D378" t="s">
        <v>19</v>
      </c>
      <c r="E378" s="1">
        <v>159.80000000000001</v>
      </c>
      <c r="F378" s="2">
        <v>11999.4</v>
      </c>
      <c r="G378" s="2">
        <v>19999</v>
      </c>
      <c r="H378" s="2">
        <v>319584.02</v>
      </c>
      <c r="I378" s="2">
        <f>Table62[[#This Row],[Units Sold]]*Table62[[#This Row],[Sale Price]]</f>
        <v>3195840.2</v>
      </c>
      <c r="J378" s="2">
        <f>Table62[[#This Row],[Manufacturing Price]]</f>
        <v>11999.4</v>
      </c>
      <c r="K378" s="2">
        <f>Table62[[#This Row],[ Sales]]-(Table62[[#This Row],[Units Sold]]*Table62[[#This Row],[Manufacturing Price]])</f>
        <v>1278336.08</v>
      </c>
      <c r="L378" s="3">
        <v>44409</v>
      </c>
      <c r="M378">
        <f>MONTH(Table62[[#This Row],[Date]])</f>
        <v>8</v>
      </c>
      <c r="N378" t="str">
        <f>TEXT(Table62[[#This Row],[Date]],"mmmm")</f>
        <v>August</v>
      </c>
      <c r="O378">
        <f>YEAR(Table62[[#This Row],[Date]])</f>
        <v>2021</v>
      </c>
    </row>
    <row r="379" spans="1:15" x14ac:dyDescent="0.3">
      <c r="A379" t="s">
        <v>26</v>
      </c>
      <c r="B379" t="s">
        <v>22</v>
      </c>
      <c r="C379" t="s">
        <v>30</v>
      </c>
      <c r="D379" t="s">
        <v>19</v>
      </c>
      <c r="E379" s="1">
        <v>240.9</v>
      </c>
      <c r="F379" s="2">
        <v>11999.4</v>
      </c>
      <c r="G379" s="2">
        <v>19999</v>
      </c>
      <c r="H379" s="2">
        <v>481775.91000000009</v>
      </c>
      <c r="I379" s="2">
        <f>Table62[[#This Row],[Units Sold]]*Table62[[#This Row],[Sale Price]]</f>
        <v>4817759.1000000006</v>
      </c>
      <c r="J379" s="2">
        <f>Table62[[#This Row],[Manufacturing Price]]</f>
        <v>11999.4</v>
      </c>
      <c r="K379" s="2">
        <f>Table62[[#This Row],[ Sales]]-(Table62[[#This Row],[Units Sold]]*Table62[[#This Row],[Manufacturing Price]])</f>
        <v>1927103.6400000006</v>
      </c>
      <c r="L379" s="3">
        <v>44075</v>
      </c>
      <c r="M379">
        <f>MONTH(Table62[[#This Row],[Date]])</f>
        <v>9</v>
      </c>
      <c r="N379" t="str">
        <f>TEXT(Table62[[#This Row],[Date]],"mmmm")</f>
        <v>September</v>
      </c>
      <c r="O379">
        <f>YEAR(Table62[[#This Row],[Date]])</f>
        <v>2020</v>
      </c>
    </row>
    <row r="380" spans="1:15" x14ac:dyDescent="0.3">
      <c r="A380" t="s">
        <v>26</v>
      </c>
      <c r="B380" t="s">
        <v>34</v>
      </c>
      <c r="C380" t="s">
        <v>30</v>
      </c>
      <c r="D380" t="s">
        <v>19</v>
      </c>
      <c r="E380" s="1">
        <v>193.4</v>
      </c>
      <c r="F380" s="2">
        <v>11999.4</v>
      </c>
      <c r="G380" s="2">
        <v>19999</v>
      </c>
      <c r="H380" s="2">
        <v>386780.66000000003</v>
      </c>
      <c r="I380" s="2">
        <f>Table62[[#This Row],[Units Sold]]*Table62[[#This Row],[Sale Price]]</f>
        <v>3867806.6</v>
      </c>
      <c r="J380" s="2">
        <f>Table62[[#This Row],[Manufacturing Price]]</f>
        <v>11999.4</v>
      </c>
      <c r="K380" s="2">
        <f>Table62[[#This Row],[ Sales]]-(Table62[[#This Row],[Units Sold]]*Table62[[#This Row],[Manufacturing Price]])</f>
        <v>1547122.6400000001</v>
      </c>
      <c r="L380" s="3">
        <v>44440</v>
      </c>
      <c r="M380">
        <f>MONTH(Table62[[#This Row],[Date]])</f>
        <v>9</v>
      </c>
      <c r="N380" t="str">
        <f>TEXT(Table62[[#This Row],[Date]],"mmmm")</f>
        <v>September</v>
      </c>
      <c r="O380">
        <f>YEAR(Table62[[#This Row],[Date]])</f>
        <v>2021</v>
      </c>
    </row>
    <row r="381" spans="1:15" x14ac:dyDescent="0.3">
      <c r="A381" t="s">
        <v>26</v>
      </c>
      <c r="B381" t="s">
        <v>23</v>
      </c>
      <c r="C381" t="s">
        <v>30</v>
      </c>
      <c r="D381" t="s">
        <v>19</v>
      </c>
      <c r="E381" s="1">
        <v>299.3</v>
      </c>
      <c r="F381" s="2">
        <v>11999.4</v>
      </c>
      <c r="G381" s="2">
        <v>19999</v>
      </c>
      <c r="H381" s="2">
        <v>598570.07000000007</v>
      </c>
      <c r="I381" s="2">
        <f>Table62[[#This Row],[Units Sold]]*Table62[[#This Row],[Sale Price]]</f>
        <v>5985700.7000000002</v>
      </c>
      <c r="J381" s="2">
        <f>Table62[[#This Row],[Manufacturing Price]]</f>
        <v>11999.4</v>
      </c>
      <c r="K381" s="2">
        <f>Table62[[#This Row],[ Sales]]-(Table62[[#This Row],[Units Sold]]*Table62[[#This Row],[Manufacturing Price]])</f>
        <v>2394280.2800000003</v>
      </c>
      <c r="L381" s="3">
        <v>44440</v>
      </c>
      <c r="M381">
        <f>MONTH(Table62[[#This Row],[Date]])</f>
        <v>9</v>
      </c>
      <c r="N381" t="str">
        <f>TEXT(Table62[[#This Row],[Date]],"mmmm")</f>
        <v>September</v>
      </c>
      <c r="O381">
        <f>YEAR(Table62[[#This Row],[Date]])</f>
        <v>2021</v>
      </c>
    </row>
    <row r="382" spans="1:15" x14ac:dyDescent="0.3">
      <c r="A382" t="s">
        <v>26</v>
      </c>
      <c r="B382" t="s">
        <v>47</v>
      </c>
      <c r="C382" t="s">
        <v>30</v>
      </c>
      <c r="D382" t="s">
        <v>19</v>
      </c>
      <c r="E382" s="1">
        <v>214.60000000000002</v>
      </c>
      <c r="F382" s="2">
        <v>11999.4</v>
      </c>
      <c r="G382" s="2">
        <v>19999</v>
      </c>
      <c r="H382" s="2">
        <v>429178.54000000004</v>
      </c>
      <c r="I382" s="2">
        <f>Table62[[#This Row],[Units Sold]]*Table62[[#This Row],[Sale Price]]</f>
        <v>4291785.4000000004</v>
      </c>
      <c r="J382" s="2">
        <f>Table62[[#This Row],[Manufacturing Price]]</f>
        <v>11999.4</v>
      </c>
      <c r="K382" s="2">
        <f>Table62[[#This Row],[ Sales]]-(Table62[[#This Row],[Units Sold]]*Table62[[#This Row],[Manufacturing Price]])</f>
        <v>1716714.1600000001</v>
      </c>
      <c r="L382" s="3">
        <v>44136</v>
      </c>
      <c r="M382">
        <f>MONTH(Table62[[#This Row],[Date]])</f>
        <v>11</v>
      </c>
      <c r="N382" t="str">
        <f>TEXT(Table62[[#This Row],[Date]],"mmmm")</f>
        <v>November</v>
      </c>
      <c r="O382">
        <f>YEAR(Table62[[#This Row],[Date]])</f>
        <v>2020</v>
      </c>
    </row>
    <row r="383" spans="1:15" x14ac:dyDescent="0.3">
      <c r="A383" t="s">
        <v>26</v>
      </c>
      <c r="B383" t="s">
        <v>37</v>
      </c>
      <c r="C383" t="s">
        <v>30</v>
      </c>
      <c r="D383" t="s">
        <v>19</v>
      </c>
      <c r="E383" s="1">
        <v>194.60000000000002</v>
      </c>
      <c r="F383" s="2">
        <v>11999.4</v>
      </c>
      <c r="G383" s="2">
        <v>19999</v>
      </c>
      <c r="H383" s="2">
        <v>389180.54000000004</v>
      </c>
      <c r="I383" s="2">
        <f>Table62[[#This Row],[Units Sold]]*Table62[[#This Row],[Sale Price]]</f>
        <v>3891805.4000000004</v>
      </c>
      <c r="J383" s="2">
        <f>Table62[[#This Row],[Manufacturing Price]]</f>
        <v>11999.4</v>
      </c>
      <c r="K383" s="2">
        <f>Table62[[#This Row],[ Sales]]-(Table62[[#This Row],[Units Sold]]*Table62[[#This Row],[Manufacturing Price]])</f>
        <v>1556722.1600000001</v>
      </c>
      <c r="L383" s="3">
        <v>44166</v>
      </c>
      <c r="M383">
        <f>MONTH(Table62[[#This Row],[Date]])</f>
        <v>12</v>
      </c>
      <c r="N383" t="str">
        <f>TEXT(Table62[[#This Row],[Date]],"mmmm")</f>
        <v>December</v>
      </c>
      <c r="O383">
        <f>YEAR(Table62[[#This Row],[Date]])</f>
        <v>2020</v>
      </c>
    </row>
    <row r="384" spans="1:15" x14ac:dyDescent="0.3">
      <c r="A384" t="s">
        <v>26</v>
      </c>
      <c r="B384" t="s">
        <v>24</v>
      </c>
      <c r="C384" t="s">
        <v>30</v>
      </c>
      <c r="D384" t="s">
        <v>19</v>
      </c>
      <c r="E384" s="1">
        <v>136.20000000000002</v>
      </c>
      <c r="F384" s="2">
        <v>11999.4</v>
      </c>
      <c r="G384" s="2">
        <v>19999</v>
      </c>
      <c r="H384" s="2">
        <v>272386.38000000006</v>
      </c>
      <c r="I384" s="2">
        <f>Table62[[#This Row],[Units Sold]]*Table62[[#This Row],[Sale Price]]</f>
        <v>2723863.8000000003</v>
      </c>
      <c r="J384" s="2">
        <f>Table62[[#This Row],[Manufacturing Price]]</f>
        <v>11999.4</v>
      </c>
      <c r="K384" s="2">
        <f>Table62[[#This Row],[ Sales]]-(Table62[[#This Row],[Units Sold]]*Table62[[#This Row],[Manufacturing Price]])</f>
        <v>1089545.52</v>
      </c>
      <c r="L384" s="3">
        <v>44531</v>
      </c>
      <c r="M384">
        <f>MONTH(Table62[[#This Row],[Date]])</f>
        <v>12</v>
      </c>
      <c r="N384" t="str">
        <f>TEXT(Table62[[#This Row],[Date]],"mmmm")</f>
        <v>December</v>
      </c>
      <c r="O384">
        <f>YEAR(Table62[[#This Row],[Date]])</f>
        <v>2021</v>
      </c>
    </row>
    <row r="385" spans="1:15" x14ac:dyDescent="0.3">
      <c r="A385" t="s">
        <v>9</v>
      </c>
      <c r="B385" t="s">
        <v>43</v>
      </c>
      <c r="C385" t="s">
        <v>31</v>
      </c>
      <c r="D385" t="s">
        <v>19</v>
      </c>
      <c r="E385" s="1">
        <v>59.800000000000004</v>
      </c>
      <c r="F385" s="2">
        <v>19794</v>
      </c>
      <c r="G385" s="2">
        <v>32990</v>
      </c>
      <c r="H385" s="2">
        <v>197280.20000000004</v>
      </c>
      <c r="I385" s="2">
        <f>Table62[[#This Row],[Units Sold]]*Table62[[#This Row],[Sale Price]]</f>
        <v>1972802.0000000002</v>
      </c>
      <c r="J385" s="2">
        <f>Table62[[#This Row],[Manufacturing Price]]</f>
        <v>19794</v>
      </c>
      <c r="K385" s="2">
        <f>Table62[[#This Row],[ Sales]]-(Table62[[#This Row],[Units Sold]]*Table62[[#This Row],[Manufacturing Price]])</f>
        <v>789120.8</v>
      </c>
      <c r="L385" s="3">
        <v>44256</v>
      </c>
      <c r="M385">
        <f>MONTH(Table62[[#This Row],[Date]])</f>
        <v>3</v>
      </c>
      <c r="N385" t="str">
        <f>TEXT(Table62[[#This Row],[Date]],"mmmm")</f>
        <v>March</v>
      </c>
      <c r="O385">
        <f>YEAR(Table62[[#This Row],[Date]])</f>
        <v>2021</v>
      </c>
    </row>
    <row r="386" spans="1:15" x14ac:dyDescent="0.3">
      <c r="A386" t="s">
        <v>26</v>
      </c>
      <c r="B386" t="s">
        <v>39</v>
      </c>
      <c r="C386" t="s">
        <v>31</v>
      </c>
      <c r="D386" t="s">
        <v>19</v>
      </c>
      <c r="E386" s="1">
        <v>290.7</v>
      </c>
      <c r="F386" s="2">
        <v>19794</v>
      </c>
      <c r="G386" s="2">
        <v>32990</v>
      </c>
      <c r="H386" s="2">
        <v>959019.3</v>
      </c>
      <c r="I386" s="2">
        <f>Table62[[#This Row],[Units Sold]]*Table62[[#This Row],[Sale Price]]</f>
        <v>9590193</v>
      </c>
      <c r="J386" s="2">
        <f>Table62[[#This Row],[Manufacturing Price]]</f>
        <v>19794</v>
      </c>
      <c r="K386" s="2">
        <f>Table62[[#This Row],[ Sales]]-(Table62[[#This Row],[Units Sold]]*Table62[[#This Row],[Manufacturing Price]])</f>
        <v>3836077.2</v>
      </c>
      <c r="L386" s="3">
        <v>44348</v>
      </c>
      <c r="M386">
        <f>MONTH(Table62[[#This Row],[Date]])</f>
        <v>6</v>
      </c>
      <c r="N386" t="str">
        <f>TEXT(Table62[[#This Row],[Date]],"mmmm")</f>
        <v>June</v>
      </c>
      <c r="O386">
        <f>YEAR(Table62[[#This Row],[Date]])</f>
        <v>2021</v>
      </c>
    </row>
    <row r="387" spans="1:15" x14ac:dyDescent="0.3">
      <c r="A387" t="s">
        <v>26</v>
      </c>
      <c r="B387" t="s">
        <v>40</v>
      </c>
      <c r="C387" t="s">
        <v>31</v>
      </c>
      <c r="D387" t="s">
        <v>19</v>
      </c>
      <c r="E387" s="1">
        <v>233.8</v>
      </c>
      <c r="F387" s="2">
        <v>19794</v>
      </c>
      <c r="G387" s="2">
        <v>32990</v>
      </c>
      <c r="H387" s="2">
        <v>771306.20000000007</v>
      </c>
      <c r="I387" s="2">
        <f>Table62[[#This Row],[Units Sold]]*Table62[[#This Row],[Sale Price]]</f>
        <v>7713062</v>
      </c>
      <c r="J387" s="2">
        <f>Table62[[#This Row],[Manufacturing Price]]</f>
        <v>19794</v>
      </c>
      <c r="K387" s="2">
        <f>Table62[[#This Row],[ Sales]]-(Table62[[#This Row],[Units Sold]]*Table62[[#This Row],[Manufacturing Price]])</f>
        <v>3085224.8</v>
      </c>
      <c r="L387" s="3">
        <v>44348</v>
      </c>
      <c r="M387">
        <f>MONTH(Table62[[#This Row],[Date]])</f>
        <v>6</v>
      </c>
      <c r="N387" t="str">
        <f>TEXT(Table62[[#This Row],[Date]],"mmmm")</f>
        <v>June</v>
      </c>
      <c r="O387">
        <f>YEAR(Table62[[#This Row],[Date]])</f>
        <v>2021</v>
      </c>
    </row>
    <row r="388" spans="1:15" x14ac:dyDescent="0.3">
      <c r="A388" t="s">
        <v>6</v>
      </c>
      <c r="B388" t="s">
        <v>41</v>
      </c>
      <c r="C388" t="s">
        <v>31</v>
      </c>
      <c r="D388" t="s">
        <v>19</v>
      </c>
      <c r="E388" s="1">
        <v>38.6</v>
      </c>
      <c r="F388" s="2">
        <v>19794</v>
      </c>
      <c r="G388" s="2">
        <v>32990</v>
      </c>
      <c r="H388" s="2">
        <v>127341.40000000001</v>
      </c>
      <c r="I388" s="2">
        <f>Table62[[#This Row],[Units Sold]]*Table62[[#This Row],[Sale Price]]</f>
        <v>1273414</v>
      </c>
      <c r="J388" s="2">
        <f>Table62[[#This Row],[Manufacturing Price]]</f>
        <v>19794</v>
      </c>
      <c r="K388" s="2">
        <f>Table62[[#This Row],[ Sales]]-(Table62[[#This Row],[Units Sold]]*Table62[[#This Row],[Manufacturing Price]])</f>
        <v>509365.6</v>
      </c>
      <c r="L388" s="3">
        <v>44136</v>
      </c>
      <c r="M388">
        <f>MONTH(Table62[[#This Row],[Date]])</f>
        <v>11</v>
      </c>
      <c r="N388" t="str">
        <f>TEXT(Table62[[#This Row],[Date]],"mmmm")</f>
        <v>November</v>
      </c>
      <c r="O388">
        <f>YEAR(Table62[[#This Row],[Date]])</f>
        <v>2020</v>
      </c>
    </row>
    <row r="389" spans="1:15" x14ac:dyDescent="0.3">
      <c r="A389" t="s">
        <v>6</v>
      </c>
      <c r="B389" t="s">
        <v>42</v>
      </c>
      <c r="C389" t="s">
        <v>31</v>
      </c>
      <c r="D389" t="s">
        <v>19</v>
      </c>
      <c r="E389" s="1">
        <v>63.5</v>
      </c>
      <c r="F389" s="2">
        <v>19794</v>
      </c>
      <c r="G389" s="2">
        <v>32990</v>
      </c>
      <c r="H389" s="2">
        <v>209486.5</v>
      </c>
      <c r="I389" s="2">
        <f>Table62[[#This Row],[Units Sold]]*Table62[[#This Row],[Sale Price]]</f>
        <v>2094865</v>
      </c>
      <c r="J389" s="2">
        <f>Table62[[#This Row],[Manufacturing Price]]</f>
        <v>19794</v>
      </c>
      <c r="K389" s="2">
        <f>Table62[[#This Row],[ Sales]]-(Table62[[#This Row],[Units Sold]]*Table62[[#This Row],[Manufacturing Price]])</f>
        <v>837946</v>
      </c>
      <c r="L389" s="3">
        <v>44531</v>
      </c>
      <c r="M389">
        <f>MONTH(Table62[[#This Row],[Date]])</f>
        <v>12</v>
      </c>
      <c r="N389" t="str">
        <f>TEXT(Table62[[#This Row],[Date]],"mmmm")</f>
        <v>December</v>
      </c>
      <c r="O389">
        <f>YEAR(Table62[[#This Row],[Date]])</f>
        <v>2021</v>
      </c>
    </row>
    <row r="390" spans="1:15" x14ac:dyDescent="0.3">
      <c r="A390" t="s">
        <v>26</v>
      </c>
      <c r="B390" t="s">
        <v>44</v>
      </c>
      <c r="C390" t="s">
        <v>32</v>
      </c>
      <c r="D390" t="s">
        <v>19</v>
      </c>
      <c r="E390" s="1">
        <v>57.45</v>
      </c>
      <c r="F390" s="2">
        <v>13938</v>
      </c>
      <c r="G390" s="2">
        <v>23230</v>
      </c>
      <c r="H390" s="2">
        <v>133456.35</v>
      </c>
      <c r="I390" s="2">
        <f>Table62[[#This Row],[Units Sold]]*Table62[[#This Row],[Sale Price]]</f>
        <v>1334563.5</v>
      </c>
      <c r="J390" s="2">
        <f>Table62[[#This Row],[Manufacturing Price]]</f>
        <v>13938</v>
      </c>
      <c r="K390" s="2">
        <f>Table62[[#This Row],[ Sales]]-(Table62[[#This Row],[Units Sold]]*Table62[[#This Row],[Manufacturing Price]])</f>
        <v>533825.39999999991</v>
      </c>
      <c r="L390" s="3">
        <v>44287</v>
      </c>
      <c r="M390">
        <f>MONTH(Table62[[#This Row],[Date]])</f>
        <v>4</v>
      </c>
      <c r="N390" t="str">
        <f>TEXT(Table62[[#This Row],[Date]],"mmmm")</f>
        <v>April</v>
      </c>
      <c r="O390">
        <f>YEAR(Table62[[#This Row],[Date]])</f>
        <v>2021</v>
      </c>
    </row>
    <row r="391" spans="1:15" x14ac:dyDescent="0.3">
      <c r="A391" t="s">
        <v>26</v>
      </c>
      <c r="B391" t="s">
        <v>25</v>
      </c>
      <c r="C391" t="s">
        <v>32</v>
      </c>
      <c r="D391" t="s">
        <v>19</v>
      </c>
      <c r="E391" s="1">
        <v>233.8</v>
      </c>
      <c r="F391" s="2">
        <v>13938</v>
      </c>
      <c r="G391" s="2">
        <v>23230</v>
      </c>
      <c r="H391" s="2">
        <v>543117.4</v>
      </c>
      <c r="I391" s="2">
        <f>Table62[[#This Row],[Units Sold]]*Table62[[#This Row],[Sale Price]]</f>
        <v>5431174</v>
      </c>
      <c r="J391" s="2">
        <f>Table62[[#This Row],[Manufacturing Price]]</f>
        <v>13938</v>
      </c>
      <c r="K391" s="2">
        <f>Table62[[#This Row],[ Sales]]-(Table62[[#This Row],[Units Sold]]*Table62[[#This Row],[Manufacturing Price]])</f>
        <v>2172469.5999999996</v>
      </c>
      <c r="L391" s="3">
        <v>44348</v>
      </c>
      <c r="M391">
        <f>MONTH(Table62[[#This Row],[Date]])</f>
        <v>6</v>
      </c>
      <c r="N391" t="str">
        <f>TEXT(Table62[[#This Row],[Date]],"mmmm")</f>
        <v>June</v>
      </c>
      <c r="O391">
        <f>YEAR(Table62[[#This Row],[Date]])</f>
        <v>2021</v>
      </c>
    </row>
    <row r="392" spans="1:15" x14ac:dyDescent="0.3">
      <c r="A392" t="s">
        <v>26</v>
      </c>
      <c r="B392" t="s">
        <v>46</v>
      </c>
      <c r="C392" t="s">
        <v>32</v>
      </c>
      <c r="D392" t="s">
        <v>19</v>
      </c>
      <c r="E392" s="1">
        <v>38.1</v>
      </c>
      <c r="F392" s="2">
        <v>13938</v>
      </c>
      <c r="G392" s="2">
        <v>23230</v>
      </c>
      <c r="H392" s="2">
        <v>88506.3</v>
      </c>
      <c r="I392" s="2">
        <f>Table62[[#This Row],[Units Sold]]*Table62[[#This Row],[Sale Price]]</f>
        <v>885063</v>
      </c>
      <c r="J392" s="2">
        <f>Table62[[#This Row],[Manufacturing Price]]</f>
        <v>13938</v>
      </c>
      <c r="K392" s="2">
        <f>Table62[[#This Row],[ Sales]]-(Table62[[#This Row],[Units Sold]]*Table62[[#This Row],[Manufacturing Price]])</f>
        <v>354025.19999999995</v>
      </c>
      <c r="L392" s="3">
        <v>44409</v>
      </c>
      <c r="M392">
        <f>MONTH(Table62[[#This Row],[Date]])</f>
        <v>8</v>
      </c>
      <c r="N392" t="str">
        <f>TEXT(Table62[[#This Row],[Date]],"mmmm")</f>
        <v>August</v>
      </c>
      <c r="O392">
        <f>YEAR(Table62[[#This Row],[Date]])</f>
        <v>2021</v>
      </c>
    </row>
    <row r="393" spans="1:15" x14ac:dyDescent="0.3">
      <c r="A393" t="s">
        <v>26</v>
      </c>
      <c r="B393" t="s">
        <v>47</v>
      </c>
      <c r="C393" t="s">
        <v>32</v>
      </c>
      <c r="D393" t="s">
        <v>19</v>
      </c>
      <c r="E393" s="1">
        <v>42.2</v>
      </c>
      <c r="F393" s="2">
        <v>13938</v>
      </c>
      <c r="G393" s="2">
        <v>23230</v>
      </c>
      <c r="H393" s="2">
        <v>98030.60000000002</v>
      </c>
      <c r="I393" s="2">
        <f>Table62[[#This Row],[Units Sold]]*Table62[[#This Row],[Sale Price]]</f>
        <v>980306.00000000012</v>
      </c>
      <c r="J393" s="2">
        <f>Table62[[#This Row],[Manufacturing Price]]</f>
        <v>13938</v>
      </c>
      <c r="K393" s="2">
        <f>Table62[[#This Row],[ Sales]]-(Table62[[#This Row],[Units Sold]]*Table62[[#This Row],[Manufacturing Price]])</f>
        <v>392122.4</v>
      </c>
      <c r="L393" s="3">
        <v>44409</v>
      </c>
      <c r="M393">
        <f>MONTH(Table62[[#This Row],[Date]])</f>
        <v>8</v>
      </c>
      <c r="N393" t="str">
        <f>TEXT(Table62[[#This Row],[Date]],"mmmm")</f>
        <v>August</v>
      </c>
      <c r="O393">
        <f>YEAR(Table62[[#This Row],[Date]])</f>
        <v>2021</v>
      </c>
    </row>
    <row r="394" spans="1:15" x14ac:dyDescent="0.3">
      <c r="A394" t="s">
        <v>6</v>
      </c>
      <c r="B394" t="s">
        <v>24</v>
      </c>
      <c r="C394" t="s">
        <v>32</v>
      </c>
      <c r="D394" t="s">
        <v>19</v>
      </c>
      <c r="E394" s="1">
        <v>213.4</v>
      </c>
      <c r="F394" s="2">
        <v>13938</v>
      </c>
      <c r="G394" s="2">
        <v>23230</v>
      </c>
      <c r="H394" s="2">
        <v>495728.2</v>
      </c>
      <c r="I394" s="2">
        <f>Table62[[#This Row],[Units Sold]]*Table62[[#This Row],[Sale Price]]</f>
        <v>4957282</v>
      </c>
      <c r="J394" s="2">
        <f>Table62[[#This Row],[Manufacturing Price]]</f>
        <v>13938</v>
      </c>
      <c r="K394" s="2">
        <f>Table62[[#This Row],[ Sales]]-(Table62[[#This Row],[Units Sold]]*Table62[[#This Row],[Manufacturing Price]])</f>
        <v>1982912.7999999998</v>
      </c>
      <c r="L394" s="3">
        <v>44440</v>
      </c>
      <c r="M394">
        <f>MONTH(Table62[[#This Row],[Date]])</f>
        <v>9</v>
      </c>
      <c r="N394" t="str">
        <f>TEXT(Table62[[#This Row],[Date]],"mmmm")</f>
        <v>September</v>
      </c>
      <c r="O394">
        <f>YEAR(Table62[[#This Row],[Date]])</f>
        <v>2021</v>
      </c>
    </row>
    <row r="395" spans="1:15" x14ac:dyDescent="0.3">
      <c r="A395" t="s">
        <v>6</v>
      </c>
      <c r="B395" t="s">
        <v>25</v>
      </c>
      <c r="C395" t="s">
        <v>32</v>
      </c>
      <c r="D395" t="s">
        <v>19</v>
      </c>
      <c r="E395" s="1">
        <v>80.800000000000011</v>
      </c>
      <c r="F395" s="2">
        <v>13938</v>
      </c>
      <c r="G395" s="2">
        <v>23230</v>
      </c>
      <c r="H395" s="2">
        <v>187698.40000000002</v>
      </c>
      <c r="I395" s="2">
        <f>Table62[[#This Row],[Units Sold]]*Table62[[#This Row],[Sale Price]]</f>
        <v>1876984.0000000002</v>
      </c>
      <c r="J395" s="2">
        <f>Table62[[#This Row],[Manufacturing Price]]</f>
        <v>13938</v>
      </c>
      <c r="K395" s="2">
        <f>Table62[[#This Row],[ Sales]]-(Table62[[#This Row],[Units Sold]]*Table62[[#This Row],[Manufacturing Price]])</f>
        <v>750793.60000000009</v>
      </c>
      <c r="L395" s="3">
        <v>44166</v>
      </c>
      <c r="M395">
        <f>MONTH(Table62[[#This Row],[Date]])</f>
        <v>12</v>
      </c>
      <c r="N395" t="str">
        <f>TEXT(Table62[[#This Row],[Date]],"mmmm")</f>
        <v>December</v>
      </c>
      <c r="O395">
        <f>YEAR(Table62[[#This Row],[Date]])</f>
        <v>2020</v>
      </c>
    </row>
    <row r="396" spans="1:15" x14ac:dyDescent="0.3">
      <c r="A396" t="s">
        <v>26</v>
      </c>
      <c r="B396" t="s">
        <v>23</v>
      </c>
      <c r="C396" t="s">
        <v>27</v>
      </c>
      <c r="D396" t="s">
        <v>19</v>
      </c>
      <c r="E396" s="1">
        <v>70.8</v>
      </c>
      <c r="F396" s="2">
        <v>11999.4</v>
      </c>
      <c r="G396" s="2">
        <v>19999</v>
      </c>
      <c r="H396" s="2">
        <v>141592.92000000001</v>
      </c>
      <c r="I396" s="2">
        <f>Table62[[#This Row],[Units Sold]]*Table62[[#This Row],[Sale Price]]</f>
        <v>1415929.2</v>
      </c>
      <c r="J396" s="2">
        <f>Table62[[#This Row],[Manufacturing Price]]</f>
        <v>11999.4</v>
      </c>
      <c r="K396" s="2">
        <f>Table62[[#This Row],[ Sales]]-(Table62[[#This Row],[Units Sold]]*Table62[[#This Row],[Manufacturing Price]])</f>
        <v>566371.68000000005</v>
      </c>
      <c r="L396" s="3">
        <v>44348</v>
      </c>
      <c r="M396">
        <f>MONTH(Table62[[#This Row],[Date]])</f>
        <v>6</v>
      </c>
      <c r="N396" t="str">
        <f>TEXT(Table62[[#This Row],[Date]],"mmmm")</f>
        <v>June</v>
      </c>
      <c r="O396">
        <f>YEAR(Table62[[#This Row],[Date]])</f>
        <v>2021</v>
      </c>
    </row>
    <row r="397" spans="1:15" x14ac:dyDescent="0.3">
      <c r="A397" t="s">
        <v>26</v>
      </c>
      <c r="B397" t="s">
        <v>22</v>
      </c>
      <c r="C397" t="s">
        <v>27</v>
      </c>
      <c r="D397" t="s">
        <v>19</v>
      </c>
      <c r="E397" s="1">
        <v>290.7</v>
      </c>
      <c r="F397" s="2">
        <v>11999.4</v>
      </c>
      <c r="G397" s="2">
        <v>19999</v>
      </c>
      <c r="H397" s="2">
        <v>581370.93000000005</v>
      </c>
      <c r="I397" s="2">
        <f>Table62[[#This Row],[Units Sold]]*Table62[[#This Row],[Sale Price]]</f>
        <v>5813709.2999999998</v>
      </c>
      <c r="J397" s="2">
        <f>Table62[[#This Row],[Manufacturing Price]]</f>
        <v>11999.4</v>
      </c>
      <c r="K397" s="2">
        <f>Table62[[#This Row],[ Sales]]-(Table62[[#This Row],[Units Sold]]*Table62[[#This Row],[Manufacturing Price]])</f>
        <v>2325483.7200000002</v>
      </c>
      <c r="L397" s="3">
        <v>44348</v>
      </c>
      <c r="M397">
        <f>MONTH(Table62[[#This Row],[Date]])</f>
        <v>6</v>
      </c>
      <c r="N397" t="str">
        <f>TEXT(Table62[[#This Row],[Date]],"mmmm")</f>
        <v>June</v>
      </c>
      <c r="O397">
        <f>YEAR(Table62[[#This Row],[Date]])</f>
        <v>2021</v>
      </c>
    </row>
    <row r="398" spans="1:15" x14ac:dyDescent="0.3">
      <c r="A398" t="s">
        <v>26</v>
      </c>
      <c r="B398" t="s">
        <v>34</v>
      </c>
      <c r="C398" t="s">
        <v>27</v>
      </c>
      <c r="D398" t="s">
        <v>19</v>
      </c>
      <c r="E398" s="1">
        <v>136.6</v>
      </c>
      <c r="F398" s="2">
        <v>11999.4</v>
      </c>
      <c r="G398" s="2">
        <v>19999</v>
      </c>
      <c r="H398" s="2">
        <v>273186.34000000003</v>
      </c>
      <c r="I398" s="2">
        <f>Table62[[#This Row],[Units Sold]]*Table62[[#This Row],[Sale Price]]</f>
        <v>2731863.4</v>
      </c>
      <c r="J398" s="2">
        <f>Table62[[#This Row],[Manufacturing Price]]</f>
        <v>11999.4</v>
      </c>
      <c r="K398" s="2">
        <f>Table62[[#This Row],[ Sales]]-(Table62[[#This Row],[Units Sold]]*Table62[[#This Row],[Manufacturing Price]])</f>
        <v>1092745.3600000001</v>
      </c>
      <c r="L398" s="3">
        <v>44348</v>
      </c>
      <c r="M398">
        <f>MONTH(Table62[[#This Row],[Date]])</f>
        <v>6</v>
      </c>
      <c r="N398" t="str">
        <f>TEXT(Table62[[#This Row],[Date]],"mmmm")</f>
        <v>June</v>
      </c>
      <c r="O398">
        <f>YEAR(Table62[[#This Row],[Date]])</f>
        <v>2021</v>
      </c>
    </row>
    <row r="399" spans="1:15" x14ac:dyDescent="0.3">
      <c r="A399" t="s">
        <v>6</v>
      </c>
      <c r="B399" t="s">
        <v>23</v>
      </c>
      <c r="C399" t="s">
        <v>27</v>
      </c>
      <c r="D399" t="s">
        <v>19</v>
      </c>
      <c r="E399" s="1">
        <v>246</v>
      </c>
      <c r="F399" s="2">
        <v>11999.4</v>
      </c>
      <c r="G399" s="2">
        <v>19999</v>
      </c>
      <c r="H399" s="2">
        <v>491975.4</v>
      </c>
      <c r="I399" s="2">
        <f>Table62[[#This Row],[Units Sold]]*Table62[[#This Row],[Sale Price]]</f>
        <v>4919754</v>
      </c>
      <c r="J399" s="2">
        <f>Table62[[#This Row],[Manufacturing Price]]</f>
        <v>11999.4</v>
      </c>
      <c r="K399" s="2">
        <f>Table62[[#This Row],[ Sales]]-(Table62[[#This Row],[Units Sold]]*Table62[[#This Row],[Manufacturing Price]])</f>
        <v>1967901.6</v>
      </c>
      <c r="L399" s="3">
        <v>44348</v>
      </c>
      <c r="M399">
        <f>MONTH(Table62[[#This Row],[Date]])</f>
        <v>6</v>
      </c>
      <c r="N399" t="str">
        <f>TEXT(Table62[[#This Row],[Date]],"mmmm")</f>
        <v>June</v>
      </c>
      <c r="O399">
        <f>YEAR(Table62[[#This Row],[Date]])</f>
        <v>2021</v>
      </c>
    </row>
    <row r="400" spans="1:15" x14ac:dyDescent="0.3">
      <c r="A400" t="s">
        <v>26</v>
      </c>
      <c r="B400" t="s">
        <v>47</v>
      </c>
      <c r="C400" t="s">
        <v>27</v>
      </c>
      <c r="D400" t="s">
        <v>19</v>
      </c>
      <c r="E400" s="1">
        <v>152</v>
      </c>
      <c r="F400" s="2">
        <v>11999.4</v>
      </c>
      <c r="G400" s="2">
        <v>19999</v>
      </c>
      <c r="H400" s="2">
        <v>303984.8</v>
      </c>
      <c r="I400" s="2">
        <f>Table62[[#This Row],[Units Sold]]*Table62[[#This Row],[Sale Price]]</f>
        <v>3039848</v>
      </c>
      <c r="J400" s="2">
        <f>Table62[[#This Row],[Manufacturing Price]]</f>
        <v>11999.4</v>
      </c>
      <c r="K400" s="2">
        <f>Table62[[#This Row],[ Sales]]-(Table62[[#This Row],[Units Sold]]*Table62[[#This Row],[Manufacturing Price]])</f>
        <v>1215939.2</v>
      </c>
      <c r="L400" s="3">
        <v>44501</v>
      </c>
      <c r="M400">
        <f>MONTH(Table62[[#This Row],[Date]])</f>
        <v>11</v>
      </c>
      <c r="N400" t="str">
        <f>TEXT(Table62[[#This Row],[Date]],"mmmm")</f>
        <v>November</v>
      </c>
      <c r="O400">
        <f>YEAR(Table62[[#This Row],[Date]])</f>
        <v>2021</v>
      </c>
    </row>
    <row r="401" spans="1:15" x14ac:dyDescent="0.3">
      <c r="A401" t="s">
        <v>7</v>
      </c>
      <c r="B401" t="s">
        <v>37</v>
      </c>
      <c r="C401" t="s">
        <v>27</v>
      </c>
      <c r="D401" t="s">
        <v>19</v>
      </c>
      <c r="E401" s="1">
        <v>71.100000000000009</v>
      </c>
      <c r="F401" s="2">
        <v>11999.4</v>
      </c>
      <c r="G401" s="2">
        <v>19999</v>
      </c>
      <c r="H401" s="2">
        <v>142192.89000000001</v>
      </c>
      <c r="I401" s="2">
        <f>Table62[[#This Row],[Units Sold]]*Table62[[#This Row],[Sale Price]]</f>
        <v>1421928.9000000001</v>
      </c>
      <c r="J401" s="2">
        <f>Table62[[#This Row],[Manufacturing Price]]</f>
        <v>11999.4</v>
      </c>
      <c r="K401" s="2">
        <f>Table62[[#This Row],[ Sales]]-(Table62[[#This Row],[Units Sold]]*Table62[[#This Row],[Manufacturing Price]])</f>
        <v>568771.56000000006</v>
      </c>
      <c r="L401" s="3">
        <v>44531</v>
      </c>
      <c r="M401">
        <f>MONTH(Table62[[#This Row],[Date]])</f>
        <v>12</v>
      </c>
      <c r="N401" t="str">
        <f>TEXT(Table62[[#This Row],[Date]],"mmmm")</f>
        <v>December</v>
      </c>
      <c r="O401">
        <f>YEAR(Table62[[#This Row],[Date]])</f>
        <v>2021</v>
      </c>
    </row>
    <row r="402" spans="1:15" x14ac:dyDescent="0.3">
      <c r="A402" t="s">
        <v>9</v>
      </c>
      <c r="B402" t="s">
        <v>24</v>
      </c>
      <c r="C402" t="s">
        <v>27</v>
      </c>
      <c r="D402" t="s">
        <v>19</v>
      </c>
      <c r="E402" s="1">
        <v>137.5</v>
      </c>
      <c r="F402" s="2">
        <v>11999.4</v>
      </c>
      <c r="G402" s="2">
        <v>19999</v>
      </c>
      <c r="H402" s="2">
        <v>274986.25</v>
      </c>
      <c r="I402" s="2">
        <f>Table62[[#This Row],[Units Sold]]*Table62[[#This Row],[Sale Price]]</f>
        <v>2749862.5</v>
      </c>
      <c r="J402" s="2">
        <f>Table62[[#This Row],[Manufacturing Price]]</f>
        <v>11999.4</v>
      </c>
      <c r="K402" s="2">
        <f>Table62[[#This Row],[ Sales]]-(Table62[[#This Row],[Units Sold]]*Table62[[#This Row],[Manufacturing Price]])</f>
        <v>1099945</v>
      </c>
      <c r="L402" s="3">
        <v>44166</v>
      </c>
      <c r="M402">
        <f>MONTH(Table62[[#This Row],[Date]])</f>
        <v>12</v>
      </c>
      <c r="N402" t="str">
        <f>TEXT(Table62[[#This Row],[Date]],"mmmm")</f>
        <v>December</v>
      </c>
      <c r="O402">
        <f>YEAR(Table62[[#This Row],[Date]])</f>
        <v>2020</v>
      </c>
    </row>
    <row r="403" spans="1:15" x14ac:dyDescent="0.3">
      <c r="A403" t="s">
        <v>6</v>
      </c>
      <c r="B403" t="s">
        <v>43</v>
      </c>
      <c r="C403" t="s">
        <v>27</v>
      </c>
      <c r="D403" t="s">
        <v>19</v>
      </c>
      <c r="E403" s="1">
        <v>63.5</v>
      </c>
      <c r="F403" s="2">
        <v>11999.4</v>
      </c>
      <c r="G403" s="2">
        <v>19999</v>
      </c>
      <c r="H403" s="2">
        <v>126993.65000000001</v>
      </c>
      <c r="I403" s="2">
        <f>Table62[[#This Row],[Units Sold]]*Table62[[#This Row],[Sale Price]]</f>
        <v>1269936.5</v>
      </c>
      <c r="J403" s="2">
        <f>Table62[[#This Row],[Manufacturing Price]]</f>
        <v>11999.4</v>
      </c>
      <c r="K403" s="2">
        <f>Table62[[#This Row],[ Sales]]-(Table62[[#This Row],[Units Sold]]*Table62[[#This Row],[Manufacturing Price]])</f>
        <v>507974.6</v>
      </c>
      <c r="L403" s="3">
        <v>44531</v>
      </c>
      <c r="M403">
        <f>MONTH(Table62[[#This Row],[Date]])</f>
        <v>12</v>
      </c>
      <c r="N403" t="str">
        <f>TEXT(Table62[[#This Row],[Date]],"mmmm")</f>
        <v>December</v>
      </c>
      <c r="O403">
        <f>YEAR(Table62[[#This Row],[Date]])</f>
        <v>2021</v>
      </c>
    </row>
    <row r="404" spans="1:15" x14ac:dyDescent="0.3">
      <c r="A404" t="s">
        <v>26</v>
      </c>
      <c r="B404" t="s">
        <v>39</v>
      </c>
      <c r="C404" t="s">
        <v>32</v>
      </c>
      <c r="D404" t="s">
        <v>19</v>
      </c>
      <c r="E404" s="1">
        <v>43.650000000000006</v>
      </c>
      <c r="F404" s="2">
        <v>13938</v>
      </c>
      <c r="G404" s="2">
        <v>23230</v>
      </c>
      <c r="H404" s="2">
        <v>101398.95000000001</v>
      </c>
      <c r="I404" s="2">
        <f>Table62[[#This Row],[Units Sold]]*Table62[[#This Row],[Sale Price]]</f>
        <v>1013989.5000000001</v>
      </c>
      <c r="J404" s="2">
        <f>Table62[[#This Row],[Manufacturing Price]]</f>
        <v>13938</v>
      </c>
      <c r="K404" s="2">
        <f>Table62[[#This Row],[ Sales]]-(Table62[[#This Row],[Units Sold]]*Table62[[#This Row],[Manufacturing Price]])</f>
        <v>405595.80000000005</v>
      </c>
      <c r="L404" s="3">
        <v>44378</v>
      </c>
      <c r="M404">
        <f>MONTH(Table62[[#This Row],[Date]])</f>
        <v>7</v>
      </c>
      <c r="N404" t="str">
        <f>TEXT(Table62[[#This Row],[Date]],"mmmm")</f>
        <v>July</v>
      </c>
      <c r="O404">
        <f>YEAR(Table62[[#This Row],[Date]])</f>
        <v>2021</v>
      </c>
    </row>
    <row r="405" spans="1:15" x14ac:dyDescent="0.3">
      <c r="A405" t="s">
        <v>6</v>
      </c>
      <c r="B405" t="s">
        <v>40</v>
      </c>
      <c r="C405" t="s">
        <v>28</v>
      </c>
      <c r="D405" t="s">
        <v>19</v>
      </c>
      <c r="E405" s="1">
        <v>109.4</v>
      </c>
      <c r="F405" s="2">
        <v>5579.4</v>
      </c>
      <c r="G405" s="2">
        <v>9299</v>
      </c>
      <c r="H405" s="2">
        <v>101731.06000000001</v>
      </c>
      <c r="I405" s="2">
        <f>Table62[[#This Row],[Units Sold]]*Table62[[#This Row],[Sale Price]]</f>
        <v>1017310.6000000001</v>
      </c>
      <c r="J405" s="2">
        <f>Table62[[#This Row],[Manufacturing Price]]</f>
        <v>5579.4</v>
      </c>
      <c r="K405" s="2">
        <f>Table62[[#This Row],[ Sales]]-(Table62[[#This Row],[Units Sold]]*Table62[[#This Row],[Manufacturing Price]])</f>
        <v>406924.24000000011</v>
      </c>
      <c r="L405" s="3">
        <v>44348</v>
      </c>
      <c r="M405">
        <f>MONTH(Table62[[#This Row],[Date]])</f>
        <v>6</v>
      </c>
      <c r="N405" t="str">
        <f>TEXT(Table62[[#This Row],[Date]],"mmmm")</f>
        <v>June</v>
      </c>
      <c r="O405">
        <f>YEAR(Table62[[#This Row],[Date]])</f>
        <v>2021</v>
      </c>
    </row>
    <row r="406" spans="1:15" x14ac:dyDescent="0.3">
      <c r="A406" t="s">
        <v>9</v>
      </c>
      <c r="B406" t="s">
        <v>41</v>
      </c>
      <c r="C406" t="s">
        <v>28</v>
      </c>
      <c r="D406" t="s">
        <v>19</v>
      </c>
      <c r="E406" s="1">
        <v>36.700000000000003</v>
      </c>
      <c r="F406" s="2">
        <v>5579.4</v>
      </c>
      <c r="G406" s="2">
        <v>9299</v>
      </c>
      <c r="H406" s="2">
        <v>34127.330000000009</v>
      </c>
      <c r="I406" s="2">
        <f>Table62[[#This Row],[Units Sold]]*Table62[[#This Row],[Sale Price]]</f>
        <v>341273.30000000005</v>
      </c>
      <c r="J406" s="2">
        <f>Table62[[#This Row],[Manufacturing Price]]</f>
        <v>5579.4</v>
      </c>
      <c r="K406" s="2">
        <f>Table62[[#This Row],[ Sales]]-(Table62[[#This Row],[Units Sold]]*Table62[[#This Row],[Manufacturing Price]])</f>
        <v>136509.32000000004</v>
      </c>
      <c r="L406" s="3">
        <v>44105</v>
      </c>
      <c r="M406">
        <f>MONTH(Table62[[#This Row],[Date]])</f>
        <v>10</v>
      </c>
      <c r="N406" t="str">
        <f>TEXT(Table62[[#This Row],[Date]],"mmmm")</f>
        <v>October</v>
      </c>
      <c r="O406">
        <f>YEAR(Table62[[#This Row],[Date]])</f>
        <v>2020</v>
      </c>
    </row>
    <row r="407" spans="1:15" x14ac:dyDescent="0.3">
      <c r="A407" t="s">
        <v>6</v>
      </c>
      <c r="B407" t="s">
        <v>42</v>
      </c>
      <c r="C407" t="s">
        <v>29</v>
      </c>
      <c r="D407" t="s">
        <v>19</v>
      </c>
      <c r="E407" s="1">
        <v>380.25</v>
      </c>
      <c r="F407" s="2">
        <v>8999.4</v>
      </c>
      <c r="G407" s="2">
        <v>14999</v>
      </c>
      <c r="H407" s="2">
        <v>570336.97499999998</v>
      </c>
      <c r="I407" s="2">
        <f>Table62[[#This Row],[Units Sold]]*Table62[[#This Row],[Sale Price]]</f>
        <v>5703369.75</v>
      </c>
      <c r="J407" s="2">
        <f>Table62[[#This Row],[Manufacturing Price]]</f>
        <v>8999.4</v>
      </c>
      <c r="K407" s="2">
        <f>Table62[[#This Row],[ Sales]]-(Table62[[#This Row],[Units Sold]]*Table62[[#This Row],[Manufacturing Price]])</f>
        <v>2281347.9</v>
      </c>
      <c r="L407" s="3">
        <v>44287</v>
      </c>
      <c r="M407">
        <f>MONTH(Table62[[#This Row],[Date]])</f>
        <v>4</v>
      </c>
      <c r="N407" t="str">
        <f>TEXT(Table62[[#This Row],[Date]],"mmmm")</f>
        <v>April</v>
      </c>
      <c r="O407">
        <f>YEAR(Table62[[#This Row],[Date]])</f>
        <v>2021</v>
      </c>
    </row>
    <row r="408" spans="1:15" x14ac:dyDescent="0.3">
      <c r="A408" t="s">
        <v>26</v>
      </c>
      <c r="B408" t="s">
        <v>44</v>
      </c>
      <c r="C408" t="s">
        <v>29</v>
      </c>
      <c r="D408" t="s">
        <v>19</v>
      </c>
      <c r="E408" s="1">
        <v>166.60000000000002</v>
      </c>
      <c r="F408" s="2">
        <v>8999.4</v>
      </c>
      <c r="G408" s="2">
        <v>14999</v>
      </c>
      <c r="H408" s="2">
        <v>249883.34000000005</v>
      </c>
      <c r="I408" s="2">
        <f>Table62[[#This Row],[Units Sold]]*Table62[[#This Row],[Sale Price]]</f>
        <v>2498833.4000000004</v>
      </c>
      <c r="J408" s="2">
        <f>Table62[[#This Row],[Manufacturing Price]]</f>
        <v>8999.4</v>
      </c>
      <c r="K408" s="2">
        <f>Table62[[#This Row],[ Sales]]-(Table62[[#This Row],[Units Sold]]*Table62[[#This Row],[Manufacturing Price]])</f>
        <v>999533.36000000034</v>
      </c>
      <c r="L408" s="3">
        <v>44317</v>
      </c>
      <c r="M408">
        <f>MONTH(Table62[[#This Row],[Date]])</f>
        <v>5</v>
      </c>
      <c r="N408" t="str">
        <f>TEXT(Table62[[#This Row],[Date]],"mmmm")</f>
        <v>May</v>
      </c>
      <c r="O408">
        <f>YEAR(Table62[[#This Row],[Date]])</f>
        <v>2021</v>
      </c>
    </row>
    <row r="409" spans="1:15" x14ac:dyDescent="0.3">
      <c r="A409" t="s">
        <v>6</v>
      </c>
      <c r="B409" t="s">
        <v>25</v>
      </c>
      <c r="C409" t="s">
        <v>29</v>
      </c>
      <c r="D409" t="s">
        <v>19</v>
      </c>
      <c r="E409" s="1">
        <v>32.200000000000003</v>
      </c>
      <c r="F409" s="2">
        <v>8999.4</v>
      </c>
      <c r="G409" s="2">
        <v>14999</v>
      </c>
      <c r="H409" s="2">
        <v>48296.780000000006</v>
      </c>
      <c r="I409" s="2">
        <f>Table62[[#This Row],[Units Sold]]*Table62[[#This Row],[Sale Price]]</f>
        <v>482967.80000000005</v>
      </c>
      <c r="J409" s="2">
        <f>Table62[[#This Row],[Manufacturing Price]]</f>
        <v>8999.4</v>
      </c>
      <c r="K409" s="2">
        <f>Table62[[#This Row],[ Sales]]-(Table62[[#This Row],[Units Sold]]*Table62[[#This Row],[Manufacturing Price]])</f>
        <v>193187.12000000005</v>
      </c>
      <c r="L409" s="3">
        <v>44075</v>
      </c>
      <c r="M409">
        <f>MONTH(Table62[[#This Row],[Date]])</f>
        <v>9</v>
      </c>
      <c r="N409" t="str">
        <f>TEXT(Table62[[#This Row],[Date]],"mmmm")</f>
        <v>September</v>
      </c>
      <c r="O409">
        <f>YEAR(Table62[[#This Row],[Date]])</f>
        <v>2020</v>
      </c>
    </row>
    <row r="410" spans="1:15" x14ac:dyDescent="0.3">
      <c r="A410" t="s">
        <v>9</v>
      </c>
      <c r="B410" t="s">
        <v>46</v>
      </c>
      <c r="C410" t="s">
        <v>29</v>
      </c>
      <c r="D410" t="s">
        <v>19</v>
      </c>
      <c r="E410" s="1">
        <v>232.10000000000002</v>
      </c>
      <c r="F410" s="2">
        <v>8999.4</v>
      </c>
      <c r="G410" s="2">
        <v>14999</v>
      </c>
      <c r="H410" s="2">
        <v>348126.79000000004</v>
      </c>
      <c r="I410" s="2">
        <f>Table62[[#This Row],[Units Sold]]*Table62[[#This Row],[Sale Price]]</f>
        <v>3481267.9000000004</v>
      </c>
      <c r="J410" s="2">
        <f>Table62[[#This Row],[Manufacturing Price]]</f>
        <v>8999.4</v>
      </c>
      <c r="K410" s="2">
        <f>Table62[[#This Row],[ Sales]]-(Table62[[#This Row],[Units Sold]]*Table62[[#This Row],[Manufacturing Price]])</f>
        <v>1392507.1600000001</v>
      </c>
      <c r="L410" s="3">
        <v>44501</v>
      </c>
      <c r="M410">
        <f>MONTH(Table62[[#This Row],[Date]])</f>
        <v>11</v>
      </c>
      <c r="N410" t="str">
        <f>TEXT(Table62[[#This Row],[Date]],"mmmm")</f>
        <v>November</v>
      </c>
      <c r="O410">
        <f>YEAR(Table62[[#This Row],[Date]])</f>
        <v>2021</v>
      </c>
    </row>
    <row r="411" spans="1:15" x14ac:dyDescent="0.3">
      <c r="A411" t="s">
        <v>8</v>
      </c>
      <c r="B411" t="s">
        <v>47</v>
      </c>
      <c r="C411" t="s">
        <v>29</v>
      </c>
      <c r="D411" t="s">
        <v>19</v>
      </c>
      <c r="E411" s="1">
        <v>185.70000000000002</v>
      </c>
      <c r="F411" s="2">
        <v>8999.4</v>
      </c>
      <c r="G411" s="2">
        <v>14999</v>
      </c>
      <c r="H411" s="2">
        <v>278531.43000000005</v>
      </c>
      <c r="I411" s="2">
        <f>Table62[[#This Row],[Units Sold]]*Table62[[#This Row],[Sale Price]]</f>
        <v>2785314.3000000003</v>
      </c>
      <c r="J411" s="2">
        <f>Table62[[#This Row],[Manufacturing Price]]</f>
        <v>8999.4</v>
      </c>
      <c r="K411" s="2">
        <f>Table62[[#This Row],[ Sales]]-(Table62[[#This Row],[Units Sold]]*Table62[[#This Row],[Manufacturing Price]])</f>
        <v>1114125.7200000002</v>
      </c>
      <c r="L411" s="3">
        <v>44136</v>
      </c>
      <c r="M411">
        <f>MONTH(Table62[[#This Row],[Date]])</f>
        <v>11</v>
      </c>
      <c r="N411" t="str">
        <f>TEXT(Table62[[#This Row],[Date]],"mmmm")</f>
        <v>November</v>
      </c>
      <c r="O411">
        <f>YEAR(Table62[[#This Row],[Date]])</f>
        <v>2020</v>
      </c>
    </row>
    <row r="412" spans="1:15" x14ac:dyDescent="0.3">
      <c r="A412" t="s">
        <v>26</v>
      </c>
      <c r="B412" t="s">
        <v>24</v>
      </c>
      <c r="C412" t="s">
        <v>29</v>
      </c>
      <c r="D412" t="s">
        <v>19</v>
      </c>
      <c r="E412" s="1">
        <v>161.10000000000002</v>
      </c>
      <c r="F412" s="2">
        <v>8999.4</v>
      </c>
      <c r="G412" s="2">
        <v>14999</v>
      </c>
      <c r="H412" s="2">
        <v>241633.89000000004</v>
      </c>
      <c r="I412" s="2">
        <f>Table62[[#This Row],[Units Sold]]*Table62[[#This Row],[Sale Price]]</f>
        <v>2416338.9000000004</v>
      </c>
      <c r="J412" s="2">
        <f>Table62[[#This Row],[Manufacturing Price]]</f>
        <v>8999.4</v>
      </c>
      <c r="K412" s="2">
        <f>Table62[[#This Row],[ Sales]]-(Table62[[#This Row],[Units Sold]]*Table62[[#This Row],[Manufacturing Price]])</f>
        <v>966535.56000000029</v>
      </c>
      <c r="L412" s="3">
        <v>44166</v>
      </c>
      <c r="M412">
        <f>MONTH(Table62[[#This Row],[Date]])</f>
        <v>12</v>
      </c>
      <c r="N412" t="str">
        <f>TEXT(Table62[[#This Row],[Date]],"mmmm")</f>
        <v>December</v>
      </c>
      <c r="O412">
        <f>YEAR(Table62[[#This Row],[Date]])</f>
        <v>2020</v>
      </c>
    </row>
    <row r="413" spans="1:15" x14ac:dyDescent="0.3">
      <c r="A413" t="s">
        <v>8</v>
      </c>
      <c r="B413" t="s">
        <v>25</v>
      </c>
      <c r="C413" t="s">
        <v>29</v>
      </c>
      <c r="D413" t="s">
        <v>19</v>
      </c>
      <c r="E413" s="1">
        <v>279.7</v>
      </c>
      <c r="F413" s="2">
        <v>8999.4</v>
      </c>
      <c r="G413" s="2">
        <v>14999</v>
      </c>
      <c r="H413" s="2">
        <v>419522.03</v>
      </c>
      <c r="I413" s="2">
        <f>Table62[[#This Row],[Units Sold]]*Table62[[#This Row],[Sale Price]]</f>
        <v>4195220.3</v>
      </c>
      <c r="J413" s="2">
        <f>Table62[[#This Row],[Manufacturing Price]]</f>
        <v>8999.4</v>
      </c>
      <c r="K413" s="2">
        <f>Table62[[#This Row],[ Sales]]-(Table62[[#This Row],[Units Sold]]*Table62[[#This Row],[Manufacturing Price]])</f>
        <v>1678088.12</v>
      </c>
      <c r="L413" s="3">
        <v>44531</v>
      </c>
      <c r="M413">
        <f>MONTH(Table62[[#This Row],[Date]])</f>
        <v>12</v>
      </c>
      <c r="N413" t="str">
        <f>TEXT(Table62[[#This Row],[Date]],"mmmm")</f>
        <v>December</v>
      </c>
      <c r="O413">
        <f>YEAR(Table62[[#This Row],[Date]])</f>
        <v>2021</v>
      </c>
    </row>
    <row r="414" spans="1:15" x14ac:dyDescent="0.3">
      <c r="A414" t="s">
        <v>6</v>
      </c>
      <c r="B414" t="s">
        <v>23</v>
      </c>
      <c r="C414" t="s">
        <v>29</v>
      </c>
      <c r="D414" t="s">
        <v>19</v>
      </c>
      <c r="E414" s="1">
        <v>33.4</v>
      </c>
      <c r="F414" s="2">
        <v>8999.4</v>
      </c>
      <c r="G414" s="2">
        <v>14999</v>
      </c>
      <c r="H414" s="2">
        <v>50096.66</v>
      </c>
      <c r="I414" s="2">
        <f>Table62[[#This Row],[Units Sold]]*Table62[[#This Row],[Sale Price]]</f>
        <v>500966.6</v>
      </c>
      <c r="J414" s="2">
        <f>Table62[[#This Row],[Manufacturing Price]]</f>
        <v>8999.4</v>
      </c>
      <c r="K414" s="2">
        <f>Table62[[#This Row],[ Sales]]-(Table62[[#This Row],[Units Sold]]*Table62[[#This Row],[Manufacturing Price]])</f>
        <v>200386.64</v>
      </c>
      <c r="L414" s="3">
        <v>44166</v>
      </c>
      <c r="M414">
        <f>MONTH(Table62[[#This Row],[Date]])</f>
        <v>12</v>
      </c>
      <c r="N414" t="str">
        <f>TEXT(Table62[[#This Row],[Date]],"mmmm")</f>
        <v>December</v>
      </c>
      <c r="O414">
        <f>YEAR(Table62[[#This Row],[Date]])</f>
        <v>2020</v>
      </c>
    </row>
    <row r="415" spans="1:15" x14ac:dyDescent="0.3">
      <c r="A415" t="s">
        <v>6</v>
      </c>
      <c r="B415" t="s">
        <v>22</v>
      </c>
      <c r="C415" t="s">
        <v>30</v>
      </c>
      <c r="D415" t="s">
        <v>19</v>
      </c>
      <c r="E415" s="1">
        <v>256.5</v>
      </c>
      <c r="F415" s="2">
        <v>11999.4</v>
      </c>
      <c r="G415" s="2">
        <v>19999</v>
      </c>
      <c r="H415" s="2">
        <v>512974.35000000003</v>
      </c>
      <c r="I415" s="2">
        <f>Table62[[#This Row],[Units Sold]]*Table62[[#This Row],[Sale Price]]</f>
        <v>5129743.5</v>
      </c>
      <c r="J415" s="2">
        <f>Table62[[#This Row],[Manufacturing Price]]</f>
        <v>11999.4</v>
      </c>
      <c r="K415" s="2">
        <f>Table62[[#This Row],[ Sales]]-(Table62[[#This Row],[Units Sold]]*Table62[[#This Row],[Manufacturing Price]])</f>
        <v>2051897.4</v>
      </c>
      <c r="L415" s="3">
        <v>44197</v>
      </c>
      <c r="M415">
        <f>MONTH(Table62[[#This Row],[Date]])</f>
        <v>1</v>
      </c>
      <c r="N415" t="str">
        <f>TEXT(Table62[[#This Row],[Date]],"mmmm")</f>
        <v>January</v>
      </c>
      <c r="O415">
        <f>YEAR(Table62[[#This Row],[Date]])</f>
        <v>2021</v>
      </c>
    </row>
    <row r="416" spans="1:15" x14ac:dyDescent="0.3">
      <c r="A416" t="s">
        <v>26</v>
      </c>
      <c r="B416" t="s">
        <v>34</v>
      </c>
      <c r="C416" t="s">
        <v>30</v>
      </c>
      <c r="D416" t="s">
        <v>19</v>
      </c>
      <c r="E416" s="1">
        <v>241.70000000000002</v>
      </c>
      <c r="F416" s="2">
        <v>11999.4</v>
      </c>
      <c r="G416" s="2">
        <v>19999</v>
      </c>
      <c r="H416" s="2">
        <v>483375.83000000007</v>
      </c>
      <c r="I416" s="2">
        <f>Table62[[#This Row],[Units Sold]]*Table62[[#This Row],[Sale Price]]</f>
        <v>4833758.3000000007</v>
      </c>
      <c r="J416" s="2">
        <f>Table62[[#This Row],[Manufacturing Price]]</f>
        <v>11999.4</v>
      </c>
      <c r="K416" s="2">
        <f>Table62[[#This Row],[ Sales]]-(Table62[[#This Row],[Units Sold]]*Table62[[#This Row],[Manufacturing Price]])</f>
        <v>1933503.3200000008</v>
      </c>
      <c r="L416" s="3">
        <v>44197</v>
      </c>
      <c r="M416">
        <f>MONTH(Table62[[#This Row],[Date]])</f>
        <v>1</v>
      </c>
      <c r="N416" t="str">
        <f>TEXT(Table62[[#This Row],[Date]],"mmmm")</f>
        <v>January</v>
      </c>
      <c r="O416">
        <f>YEAR(Table62[[#This Row],[Date]])</f>
        <v>2021</v>
      </c>
    </row>
    <row r="417" spans="1:15" x14ac:dyDescent="0.3">
      <c r="A417" t="s">
        <v>7</v>
      </c>
      <c r="B417" t="s">
        <v>23</v>
      </c>
      <c r="C417" t="s">
        <v>30</v>
      </c>
      <c r="D417" t="s">
        <v>19</v>
      </c>
      <c r="E417" s="1">
        <v>367.5</v>
      </c>
      <c r="F417" s="2">
        <v>11999.4</v>
      </c>
      <c r="G417" s="2">
        <v>19999</v>
      </c>
      <c r="H417" s="2">
        <v>734963.25</v>
      </c>
      <c r="I417" s="2">
        <f>Table62[[#This Row],[Units Sold]]*Table62[[#This Row],[Sale Price]]</f>
        <v>7349632.5</v>
      </c>
      <c r="J417" s="2">
        <f>Table62[[#This Row],[Manufacturing Price]]</f>
        <v>11999.4</v>
      </c>
      <c r="K417" s="2">
        <f>Table62[[#This Row],[ Sales]]-(Table62[[#This Row],[Units Sold]]*Table62[[#This Row],[Manufacturing Price]])</f>
        <v>2939853</v>
      </c>
      <c r="L417" s="3">
        <v>44287</v>
      </c>
      <c r="M417">
        <f>MONTH(Table62[[#This Row],[Date]])</f>
        <v>4</v>
      </c>
      <c r="N417" t="str">
        <f>TEXT(Table62[[#This Row],[Date]],"mmmm")</f>
        <v>April</v>
      </c>
      <c r="O417">
        <f>YEAR(Table62[[#This Row],[Date]])</f>
        <v>2021</v>
      </c>
    </row>
    <row r="418" spans="1:15" x14ac:dyDescent="0.3">
      <c r="A418" t="s">
        <v>6</v>
      </c>
      <c r="B418" t="s">
        <v>47</v>
      </c>
      <c r="C418" t="s">
        <v>30</v>
      </c>
      <c r="D418" t="s">
        <v>19</v>
      </c>
      <c r="E418" s="1">
        <v>109.4</v>
      </c>
      <c r="F418" s="2">
        <v>11999.4</v>
      </c>
      <c r="G418" s="2">
        <v>19999</v>
      </c>
      <c r="H418" s="2">
        <v>218789.06000000003</v>
      </c>
      <c r="I418" s="2">
        <f>Table62[[#This Row],[Units Sold]]*Table62[[#This Row],[Sale Price]]</f>
        <v>2187890.6</v>
      </c>
      <c r="J418" s="2">
        <f>Table62[[#This Row],[Manufacturing Price]]</f>
        <v>11999.4</v>
      </c>
      <c r="K418" s="2">
        <f>Table62[[#This Row],[ Sales]]-(Table62[[#This Row],[Units Sold]]*Table62[[#This Row],[Manufacturing Price]])</f>
        <v>875156.24</v>
      </c>
      <c r="L418" s="3">
        <v>44348</v>
      </c>
      <c r="M418">
        <f>MONTH(Table62[[#This Row],[Date]])</f>
        <v>6</v>
      </c>
      <c r="N418" t="str">
        <f>TEXT(Table62[[#This Row],[Date]],"mmmm")</f>
        <v>June</v>
      </c>
      <c r="O418">
        <f>YEAR(Table62[[#This Row],[Date]])</f>
        <v>2021</v>
      </c>
    </row>
    <row r="419" spans="1:15" x14ac:dyDescent="0.3">
      <c r="A419" t="s">
        <v>7</v>
      </c>
      <c r="B419" t="s">
        <v>37</v>
      </c>
      <c r="C419" t="s">
        <v>30</v>
      </c>
      <c r="D419" t="s">
        <v>19</v>
      </c>
      <c r="E419" s="1">
        <v>122.7</v>
      </c>
      <c r="F419" s="2">
        <v>11999.4</v>
      </c>
      <c r="G419" s="2">
        <v>19999</v>
      </c>
      <c r="H419" s="2">
        <v>245387.73000000004</v>
      </c>
      <c r="I419" s="2">
        <f>Table62[[#This Row],[Units Sold]]*Table62[[#This Row],[Sale Price]]</f>
        <v>2453877.3000000003</v>
      </c>
      <c r="J419" s="2">
        <f>Table62[[#This Row],[Manufacturing Price]]</f>
        <v>11999.4</v>
      </c>
      <c r="K419" s="2">
        <f>Table62[[#This Row],[ Sales]]-(Table62[[#This Row],[Units Sold]]*Table62[[#This Row],[Manufacturing Price]])</f>
        <v>981550.92000000039</v>
      </c>
      <c r="L419" s="3">
        <v>44470</v>
      </c>
      <c r="M419">
        <f>MONTH(Table62[[#This Row],[Date]])</f>
        <v>10</v>
      </c>
      <c r="N419" t="str">
        <f>TEXT(Table62[[#This Row],[Date]],"mmmm")</f>
        <v>October</v>
      </c>
      <c r="O419">
        <f>YEAR(Table62[[#This Row],[Date]])</f>
        <v>2021</v>
      </c>
    </row>
    <row r="420" spans="1:15" x14ac:dyDescent="0.3">
      <c r="A420" t="s">
        <v>9</v>
      </c>
      <c r="B420" t="s">
        <v>24</v>
      </c>
      <c r="C420" t="s">
        <v>30</v>
      </c>
      <c r="D420" t="s">
        <v>19</v>
      </c>
      <c r="E420" s="1">
        <v>36.700000000000003</v>
      </c>
      <c r="F420" s="2">
        <v>11999.4</v>
      </c>
      <c r="G420" s="2">
        <v>19999</v>
      </c>
      <c r="H420" s="2">
        <v>73396.33</v>
      </c>
      <c r="I420" s="2">
        <f>Table62[[#This Row],[Units Sold]]*Table62[[#This Row],[Sale Price]]</f>
        <v>733963.3</v>
      </c>
      <c r="J420" s="2">
        <f>Table62[[#This Row],[Manufacturing Price]]</f>
        <v>11999.4</v>
      </c>
      <c r="K420" s="2">
        <f>Table62[[#This Row],[ Sales]]-(Table62[[#This Row],[Units Sold]]*Table62[[#This Row],[Manufacturing Price]])</f>
        <v>293585.32</v>
      </c>
      <c r="L420" s="3">
        <v>44105</v>
      </c>
      <c r="M420">
        <f>MONTH(Table62[[#This Row],[Date]])</f>
        <v>10</v>
      </c>
      <c r="N420" t="str">
        <f>TEXT(Table62[[#This Row],[Date]],"mmmm")</f>
        <v>October</v>
      </c>
      <c r="O420">
        <f>YEAR(Table62[[#This Row],[Date]])</f>
        <v>2020</v>
      </c>
    </row>
    <row r="421" spans="1:15" x14ac:dyDescent="0.3">
      <c r="A421" t="s">
        <v>6</v>
      </c>
      <c r="B421" t="s">
        <v>43</v>
      </c>
      <c r="C421" t="s">
        <v>30</v>
      </c>
      <c r="D421" t="s">
        <v>19</v>
      </c>
      <c r="E421" s="1">
        <v>132.4</v>
      </c>
      <c r="F421" s="2">
        <v>11999.4</v>
      </c>
      <c r="G421" s="2">
        <v>19999</v>
      </c>
      <c r="H421" s="2">
        <v>264786.76</v>
      </c>
      <c r="I421" s="2">
        <f>Table62[[#This Row],[Units Sold]]*Table62[[#This Row],[Sale Price]]</f>
        <v>2647867.6</v>
      </c>
      <c r="J421" s="2">
        <f>Table62[[#This Row],[Manufacturing Price]]</f>
        <v>11999.4</v>
      </c>
      <c r="K421" s="2">
        <f>Table62[[#This Row],[ Sales]]-(Table62[[#This Row],[Units Sold]]*Table62[[#This Row],[Manufacturing Price]])</f>
        <v>1059147.04</v>
      </c>
      <c r="L421" s="3">
        <v>44501</v>
      </c>
      <c r="M421">
        <f>MONTH(Table62[[#This Row],[Date]])</f>
        <v>11</v>
      </c>
      <c r="N421" t="str">
        <f>TEXT(Table62[[#This Row],[Date]],"mmmm")</f>
        <v>November</v>
      </c>
      <c r="O421">
        <f>YEAR(Table62[[#This Row],[Date]])</f>
        <v>2021</v>
      </c>
    </row>
    <row r="422" spans="1:15" x14ac:dyDescent="0.3">
      <c r="A422" t="s">
        <v>9</v>
      </c>
      <c r="B422" t="s">
        <v>39</v>
      </c>
      <c r="C422" t="s">
        <v>30</v>
      </c>
      <c r="D422" t="s">
        <v>19</v>
      </c>
      <c r="E422" s="1">
        <v>177.5</v>
      </c>
      <c r="F422" s="2">
        <v>11999.4</v>
      </c>
      <c r="G422" s="2">
        <v>19999</v>
      </c>
      <c r="H422" s="2">
        <v>354982.25</v>
      </c>
      <c r="I422" s="2">
        <f>Table62[[#This Row],[Units Sold]]*Table62[[#This Row],[Sale Price]]</f>
        <v>3549822.5</v>
      </c>
      <c r="J422" s="2">
        <f>Table62[[#This Row],[Manufacturing Price]]</f>
        <v>11999.4</v>
      </c>
      <c r="K422" s="2">
        <f>Table62[[#This Row],[ Sales]]-(Table62[[#This Row],[Units Sold]]*Table62[[#This Row],[Manufacturing Price]])</f>
        <v>1419929</v>
      </c>
      <c r="L422" s="3">
        <v>44136</v>
      </c>
      <c r="M422">
        <f>MONTH(Table62[[#This Row],[Date]])</f>
        <v>11</v>
      </c>
      <c r="N422" t="str">
        <f>TEXT(Table62[[#This Row],[Date]],"mmmm")</f>
        <v>November</v>
      </c>
      <c r="O422">
        <f>YEAR(Table62[[#This Row],[Date]])</f>
        <v>2020</v>
      </c>
    </row>
    <row r="423" spans="1:15" x14ac:dyDescent="0.3">
      <c r="A423" t="s">
        <v>8</v>
      </c>
      <c r="B423" t="s">
        <v>40</v>
      </c>
      <c r="C423" t="s">
        <v>30</v>
      </c>
      <c r="D423" t="s">
        <v>19</v>
      </c>
      <c r="E423" s="1">
        <v>279.7</v>
      </c>
      <c r="F423" s="2">
        <v>11999.4</v>
      </c>
      <c r="G423" s="2">
        <v>19999</v>
      </c>
      <c r="H423" s="2">
        <v>559372.03</v>
      </c>
      <c r="I423" s="2">
        <f>Table62[[#This Row],[Units Sold]]*Table62[[#This Row],[Sale Price]]</f>
        <v>5593720.2999999998</v>
      </c>
      <c r="J423" s="2">
        <f>Table62[[#This Row],[Manufacturing Price]]</f>
        <v>11999.4</v>
      </c>
      <c r="K423" s="2">
        <f>Table62[[#This Row],[ Sales]]-(Table62[[#This Row],[Units Sold]]*Table62[[#This Row],[Manufacturing Price]])</f>
        <v>2237488.12</v>
      </c>
      <c r="L423" s="3">
        <v>44531</v>
      </c>
      <c r="M423">
        <f>MONTH(Table62[[#This Row],[Date]])</f>
        <v>12</v>
      </c>
      <c r="N423" t="str">
        <f>TEXT(Table62[[#This Row],[Date]],"mmmm")</f>
        <v>December</v>
      </c>
      <c r="O423">
        <f>YEAR(Table62[[#This Row],[Date]])</f>
        <v>2021</v>
      </c>
    </row>
    <row r="424" spans="1:15" x14ac:dyDescent="0.3">
      <c r="A424" t="s">
        <v>7</v>
      </c>
      <c r="B424" t="s">
        <v>41</v>
      </c>
      <c r="C424" t="s">
        <v>31</v>
      </c>
      <c r="D424" t="s">
        <v>19</v>
      </c>
      <c r="E424" s="1">
        <v>24.5</v>
      </c>
      <c r="F424" s="2">
        <v>19794</v>
      </c>
      <c r="G424" s="2">
        <v>32990</v>
      </c>
      <c r="H424" s="2">
        <v>80825.5</v>
      </c>
      <c r="I424" s="2">
        <f>Table62[[#This Row],[Units Sold]]*Table62[[#This Row],[Sale Price]]</f>
        <v>808255</v>
      </c>
      <c r="J424" s="2">
        <f>Table62[[#This Row],[Manufacturing Price]]</f>
        <v>19794</v>
      </c>
      <c r="K424" s="2">
        <f>Table62[[#This Row],[ Sales]]-(Table62[[#This Row],[Units Sold]]*Table62[[#This Row],[Manufacturing Price]])</f>
        <v>323302</v>
      </c>
      <c r="L424" s="3">
        <v>44317</v>
      </c>
      <c r="M424">
        <f>MONTH(Table62[[#This Row],[Date]])</f>
        <v>5</v>
      </c>
      <c r="N424" t="str">
        <f>TEXT(Table62[[#This Row],[Date]],"mmmm")</f>
        <v>May</v>
      </c>
      <c r="O424">
        <f>YEAR(Table62[[#This Row],[Date]])</f>
        <v>2021</v>
      </c>
    </row>
    <row r="425" spans="1:15" x14ac:dyDescent="0.3">
      <c r="A425" t="s">
        <v>6</v>
      </c>
      <c r="B425" t="s">
        <v>42</v>
      </c>
      <c r="C425" t="s">
        <v>31</v>
      </c>
      <c r="D425" t="s">
        <v>19</v>
      </c>
      <c r="E425" s="1">
        <v>379.35</v>
      </c>
      <c r="F425" s="2">
        <v>19794</v>
      </c>
      <c r="G425" s="2">
        <v>32990</v>
      </c>
      <c r="H425" s="2">
        <v>1251475.6500000001</v>
      </c>
      <c r="I425" s="2">
        <f>Table62[[#This Row],[Units Sold]]*Table62[[#This Row],[Sale Price]]</f>
        <v>12514756.5</v>
      </c>
      <c r="J425" s="2">
        <f>Table62[[#This Row],[Manufacturing Price]]</f>
        <v>19794</v>
      </c>
      <c r="K425" s="2">
        <f>Table62[[#This Row],[ Sales]]-(Table62[[#This Row],[Units Sold]]*Table62[[#This Row],[Manufacturing Price]])</f>
        <v>5005902.5999999996</v>
      </c>
      <c r="L425" s="3">
        <v>44378</v>
      </c>
      <c r="M425">
        <f>MONTH(Table62[[#This Row],[Date]])</f>
        <v>7</v>
      </c>
      <c r="N425" t="str">
        <f>TEXT(Table62[[#This Row],[Date]],"mmmm")</f>
        <v>July</v>
      </c>
      <c r="O425">
        <f>YEAR(Table62[[#This Row],[Date]])</f>
        <v>2021</v>
      </c>
    </row>
    <row r="426" spans="1:15" x14ac:dyDescent="0.3">
      <c r="A426" t="s">
        <v>26</v>
      </c>
      <c r="B426" t="s">
        <v>44</v>
      </c>
      <c r="C426" t="s">
        <v>31</v>
      </c>
      <c r="D426" t="s">
        <v>19</v>
      </c>
      <c r="E426" s="1">
        <v>130.70000000000002</v>
      </c>
      <c r="F426" s="2">
        <v>19794</v>
      </c>
      <c r="G426" s="2">
        <v>32990</v>
      </c>
      <c r="H426" s="2">
        <v>431179.3000000001</v>
      </c>
      <c r="I426" s="2">
        <f>Table62[[#This Row],[Units Sold]]*Table62[[#This Row],[Sale Price]]</f>
        <v>4311793.0000000009</v>
      </c>
      <c r="J426" s="2">
        <f>Table62[[#This Row],[Manufacturing Price]]</f>
        <v>19794</v>
      </c>
      <c r="K426" s="2">
        <f>Table62[[#This Row],[ Sales]]-(Table62[[#This Row],[Units Sold]]*Table62[[#This Row],[Manufacturing Price]])</f>
        <v>1724717.2000000007</v>
      </c>
      <c r="L426" s="3">
        <v>44378</v>
      </c>
      <c r="M426">
        <f>MONTH(Table62[[#This Row],[Date]])</f>
        <v>7</v>
      </c>
      <c r="N426" t="str">
        <f>TEXT(Table62[[#This Row],[Date]],"mmmm")</f>
        <v>July</v>
      </c>
      <c r="O426">
        <f>YEAR(Table62[[#This Row],[Date]])</f>
        <v>2021</v>
      </c>
    </row>
    <row r="427" spans="1:15" x14ac:dyDescent="0.3">
      <c r="A427" t="s">
        <v>8</v>
      </c>
      <c r="B427" t="s">
        <v>25</v>
      </c>
      <c r="C427" t="s">
        <v>31</v>
      </c>
      <c r="D427" t="s">
        <v>19</v>
      </c>
      <c r="E427" s="1">
        <v>56.7</v>
      </c>
      <c r="F427" s="2">
        <v>19794</v>
      </c>
      <c r="G427" s="2">
        <v>32990</v>
      </c>
      <c r="H427" s="2">
        <v>187053.30000000002</v>
      </c>
      <c r="I427" s="2">
        <f>Table62[[#This Row],[Units Sold]]*Table62[[#This Row],[Sale Price]]</f>
        <v>1870533</v>
      </c>
      <c r="J427" s="2">
        <f>Table62[[#This Row],[Manufacturing Price]]</f>
        <v>19794</v>
      </c>
      <c r="K427" s="2">
        <f>Table62[[#This Row],[ Sales]]-(Table62[[#This Row],[Units Sold]]*Table62[[#This Row],[Manufacturing Price]])</f>
        <v>748213.2</v>
      </c>
      <c r="L427" s="3">
        <v>44440</v>
      </c>
      <c r="M427">
        <f>MONTH(Table62[[#This Row],[Date]])</f>
        <v>9</v>
      </c>
      <c r="N427" t="str">
        <f>TEXT(Table62[[#This Row],[Date]],"mmmm")</f>
        <v>September</v>
      </c>
      <c r="O427">
        <f>YEAR(Table62[[#This Row],[Date]])</f>
        <v>2021</v>
      </c>
    </row>
    <row r="428" spans="1:15" x14ac:dyDescent="0.3">
      <c r="A428" t="s">
        <v>8</v>
      </c>
      <c r="B428" t="s">
        <v>46</v>
      </c>
      <c r="C428" t="s">
        <v>31</v>
      </c>
      <c r="D428" t="s">
        <v>19</v>
      </c>
      <c r="E428" s="1">
        <v>211</v>
      </c>
      <c r="F428" s="2">
        <v>19794</v>
      </c>
      <c r="G428" s="2">
        <v>32990</v>
      </c>
      <c r="H428" s="2">
        <v>696089</v>
      </c>
      <c r="I428" s="2">
        <f>Table62[[#This Row],[Units Sold]]*Table62[[#This Row],[Sale Price]]</f>
        <v>6960890</v>
      </c>
      <c r="J428" s="2">
        <f>Table62[[#This Row],[Manufacturing Price]]</f>
        <v>19794</v>
      </c>
      <c r="K428" s="2">
        <f>Table62[[#This Row],[ Sales]]-(Table62[[#This Row],[Units Sold]]*Table62[[#This Row],[Manufacturing Price]])</f>
        <v>2784356</v>
      </c>
      <c r="L428" s="3">
        <v>44440</v>
      </c>
      <c r="M428">
        <f>MONTH(Table62[[#This Row],[Date]])</f>
        <v>9</v>
      </c>
      <c r="N428" t="str">
        <f>TEXT(Table62[[#This Row],[Date]],"mmmm")</f>
        <v>September</v>
      </c>
      <c r="O428">
        <f>YEAR(Table62[[#This Row],[Date]])</f>
        <v>2021</v>
      </c>
    </row>
    <row r="429" spans="1:15" x14ac:dyDescent="0.3">
      <c r="A429" t="s">
        <v>26</v>
      </c>
      <c r="B429" t="s">
        <v>47</v>
      </c>
      <c r="C429" t="s">
        <v>31</v>
      </c>
      <c r="D429" t="s">
        <v>19</v>
      </c>
      <c r="E429" s="1">
        <v>126.9</v>
      </c>
      <c r="F429" s="2">
        <v>19794</v>
      </c>
      <c r="G429" s="2">
        <v>32990</v>
      </c>
      <c r="H429" s="2">
        <v>418643.10000000003</v>
      </c>
      <c r="I429" s="2">
        <f>Table62[[#This Row],[Units Sold]]*Table62[[#This Row],[Sale Price]]</f>
        <v>4186431</v>
      </c>
      <c r="J429" s="2">
        <f>Table62[[#This Row],[Manufacturing Price]]</f>
        <v>19794</v>
      </c>
      <c r="K429" s="2">
        <f>Table62[[#This Row],[ Sales]]-(Table62[[#This Row],[Units Sold]]*Table62[[#This Row],[Manufacturing Price]])</f>
        <v>1674572.4</v>
      </c>
      <c r="L429" s="3">
        <v>44470</v>
      </c>
      <c r="M429">
        <f>MONTH(Table62[[#This Row],[Date]])</f>
        <v>10</v>
      </c>
      <c r="N429" t="str">
        <f>TEXT(Table62[[#This Row],[Date]],"mmmm")</f>
        <v>October</v>
      </c>
      <c r="O429">
        <f>YEAR(Table62[[#This Row],[Date]])</f>
        <v>2021</v>
      </c>
    </row>
    <row r="430" spans="1:15" x14ac:dyDescent="0.3">
      <c r="A430" t="s">
        <v>9</v>
      </c>
      <c r="B430" t="s">
        <v>24</v>
      </c>
      <c r="C430" t="s">
        <v>32</v>
      </c>
      <c r="D430" t="s">
        <v>19</v>
      </c>
      <c r="E430" s="1">
        <v>195.60000000000002</v>
      </c>
      <c r="F430" s="2">
        <v>13938</v>
      </c>
      <c r="G430" s="2">
        <v>23230</v>
      </c>
      <c r="H430" s="2">
        <v>454378.8000000001</v>
      </c>
      <c r="I430" s="2">
        <f>Table62[[#This Row],[Units Sold]]*Table62[[#This Row],[Sale Price]]</f>
        <v>4543788.0000000009</v>
      </c>
      <c r="J430" s="2">
        <f>Table62[[#This Row],[Manufacturing Price]]</f>
        <v>13938</v>
      </c>
      <c r="K430" s="2">
        <f>Table62[[#This Row],[ Sales]]-(Table62[[#This Row],[Units Sold]]*Table62[[#This Row],[Manufacturing Price]])</f>
        <v>1817515.2000000007</v>
      </c>
      <c r="L430" s="3">
        <v>44197</v>
      </c>
      <c r="M430">
        <f>MONTH(Table62[[#This Row],[Date]])</f>
        <v>1</v>
      </c>
      <c r="N430" t="str">
        <f>TEXT(Table62[[#This Row],[Date]],"mmmm")</f>
        <v>January</v>
      </c>
      <c r="O430">
        <f>YEAR(Table62[[#This Row],[Date]])</f>
        <v>2021</v>
      </c>
    </row>
    <row r="431" spans="1:15" x14ac:dyDescent="0.3">
      <c r="A431" t="s">
        <v>6</v>
      </c>
      <c r="B431" t="s">
        <v>25</v>
      </c>
      <c r="C431" t="s">
        <v>32</v>
      </c>
      <c r="D431" t="s">
        <v>19</v>
      </c>
      <c r="E431" s="1">
        <v>265.90000000000003</v>
      </c>
      <c r="F431" s="2">
        <v>13938</v>
      </c>
      <c r="G431" s="2">
        <v>23230</v>
      </c>
      <c r="H431" s="2">
        <v>617685.70000000007</v>
      </c>
      <c r="I431" s="2">
        <f>Table62[[#This Row],[Units Sold]]*Table62[[#This Row],[Sale Price]]</f>
        <v>6176857.0000000009</v>
      </c>
      <c r="J431" s="2">
        <f>Table62[[#This Row],[Manufacturing Price]]</f>
        <v>13938</v>
      </c>
      <c r="K431" s="2">
        <f>Table62[[#This Row],[ Sales]]-(Table62[[#This Row],[Units Sold]]*Table62[[#This Row],[Manufacturing Price]])</f>
        <v>2470742.8000000003</v>
      </c>
      <c r="L431" s="3">
        <v>44228</v>
      </c>
      <c r="M431">
        <f>MONTH(Table62[[#This Row],[Date]])</f>
        <v>2</v>
      </c>
      <c r="N431" t="str">
        <f>TEXT(Table62[[#This Row],[Date]],"mmmm")</f>
        <v>February</v>
      </c>
      <c r="O431">
        <f>YEAR(Table62[[#This Row],[Date]])</f>
        <v>2021</v>
      </c>
    </row>
    <row r="432" spans="1:15" x14ac:dyDescent="0.3">
      <c r="A432" t="s">
        <v>26</v>
      </c>
      <c r="B432" t="s">
        <v>23</v>
      </c>
      <c r="C432" t="s">
        <v>32</v>
      </c>
      <c r="D432" t="s">
        <v>19</v>
      </c>
      <c r="E432" s="1">
        <v>135.15</v>
      </c>
      <c r="F432" s="2">
        <v>13938</v>
      </c>
      <c r="G432" s="2">
        <v>23230</v>
      </c>
      <c r="H432" s="2">
        <v>313953.45</v>
      </c>
      <c r="I432" s="2">
        <f>Table62[[#This Row],[Units Sold]]*Table62[[#This Row],[Sale Price]]</f>
        <v>3139534.5</v>
      </c>
      <c r="J432" s="2">
        <f>Table62[[#This Row],[Manufacturing Price]]</f>
        <v>13938</v>
      </c>
      <c r="K432" s="2">
        <f>Table62[[#This Row],[ Sales]]-(Table62[[#This Row],[Units Sold]]*Table62[[#This Row],[Manufacturing Price]])</f>
        <v>1255813.7999999998</v>
      </c>
      <c r="L432" s="3">
        <v>44287</v>
      </c>
      <c r="M432">
        <f>MONTH(Table62[[#This Row],[Date]])</f>
        <v>4</v>
      </c>
      <c r="N432" t="str">
        <f>TEXT(Table62[[#This Row],[Date]],"mmmm")</f>
        <v>April</v>
      </c>
      <c r="O432">
        <f>YEAR(Table62[[#This Row],[Date]])</f>
        <v>2021</v>
      </c>
    </row>
    <row r="433" spans="1:15" x14ac:dyDescent="0.3">
      <c r="A433" t="s">
        <v>9</v>
      </c>
      <c r="B433" t="s">
        <v>22</v>
      </c>
      <c r="C433" t="s">
        <v>32</v>
      </c>
      <c r="D433" t="s">
        <v>19</v>
      </c>
      <c r="E433" s="1">
        <v>88</v>
      </c>
      <c r="F433" s="2">
        <v>13938</v>
      </c>
      <c r="G433" s="2">
        <v>23230</v>
      </c>
      <c r="H433" s="2">
        <v>204424</v>
      </c>
      <c r="I433" s="2">
        <f>Table62[[#This Row],[Units Sold]]*Table62[[#This Row],[Sale Price]]</f>
        <v>2044240</v>
      </c>
      <c r="J433" s="2">
        <f>Table62[[#This Row],[Manufacturing Price]]</f>
        <v>13938</v>
      </c>
      <c r="K433" s="2">
        <f>Table62[[#This Row],[ Sales]]-(Table62[[#This Row],[Units Sold]]*Table62[[#This Row],[Manufacturing Price]])</f>
        <v>817696</v>
      </c>
      <c r="L433" s="3">
        <v>44317</v>
      </c>
      <c r="M433">
        <f>MONTH(Table62[[#This Row],[Date]])</f>
        <v>5</v>
      </c>
      <c r="N433" t="str">
        <f>TEXT(Table62[[#This Row],[Date]],"mmmm")</f>
        <v>May</v>
      </c>
      <c r="O433">
        <f>YEAR(Table62[[#This Row],[Date]])</f>
        <v>2021</v>
      </c>
    </row>
    <row r="434" spans="1:15" x14ac:dyDescent="0.3">
      <c r="A434" t="s">
        <v>6</v>
      </c>
      <c r="B434" t="s">
        <v>34</v>
      </c>
      <c r="C434" t="s">
        <v>32</v>
      </c>
      <c r="D434" t="s">
        <v>19</v>
      </c>
      <c r="E434" s="1">
        <v>186.70000000000002</v>
      </c>
      <c r="F434" s="2">
        <v>13938</v>
      </c>
      <c r="G434" s="2">
        <v>23230</v>
      </c>
      <c r="H434" s="2">
        <v>433704.10000000003</v>
      </c>
      <c r="I434" s="2">
        <f>Table62[[#This Row],[Units Sold]]*Table62[[#This Row],[Sale Price]]</f>
        <v>4337041</v>
      </c>
      <c r="J434" s="2">
        <f>Table62[[#This Row],[Manufacturing Price]]</f>
        <v>13938</v>
      </c>
      <c r="K434" s="2">
        <f>Table62[[#This Row],[ Sales]]-(Table62[[#This Row],[Units Sold]]*Table62[[#This Row],[Manufacturing Price]])</f>
        <v>1734816.4</v>
      </c>
      <c r="L434" s="3">
        <v>44440</v>
      </c>
      <c r="M434">
        <f>MONTH(Table62[[#This Row],[Date]])</f>
        <v>9</v>
      </c>
      <c r="N434" t="str">
        <f>TEXT(Table62[[#This Row],[Date]],"mmmm")</f>
        <v>September</v>
      </c>
      <c r="O434">
        <f>YEAR(Table62[[#This Row],[Date]])</f>
        <v>2021</v>
      </c>
    </row>
    <row r="435" spans="1:15" x14ac:dyDescent="0.3">
      <c r="A435" t="s">
        <v>9</v>
      </c>
      <c r="B435" t="s">
        <v>23</v>
      </c>
      <c r="C435" t="s">
        <v>32</v>
      </c>
      <c r="D435" t="s">
        <v>19</v>
      </c>
      <c r="E435" s="1">
        <v>223.4</v>
      </c>
      <c r="F435" s="2">
        <v>13938</v>
      </c>
      <c r="G435" s="2">
        <v>23230</v>
      </c>
      <c r="H435" s="2">
        <v>518958.2</v>
      </c>
      <c r="I435" s="2">
        <f>Table62[[#This Row],[Units Sold]]*Table62[[#This Row],[Sale Price]]</f>
        <v>5189582</v>
      </c>
      <c r="J435" s="2">
        <f>Table62[[#This Row],[Manufacturing Price]]</f>
        <v>13938</v>
      </c>
      <c r="K435" s="2">
        <f>Table62[[#This Row],[ Sales]]-(Table62[[#This Row],[Units Sold]]*Table62[[#This Row],[Manufacturing Price]])</f>
        <v>2075832.7999999998</v>
      </c>
      <c r="L435" s="3">
        <v>44075</v>
      </c>
      <c r="M435">
        <f>MONTH(Table62[[#This Row],[Date]])</f>
        <v>9</v>
      </c>
      <c r="N435" t="str">
        <f>TEXT(Table62[[#This Row],[Date]],"mmmm")</f>
        <v>September</v>
      </c>
      <c r="O435">
        <f>YEAR(Table62[[#This Row],[Date]])</f>
        <v>2020</v>
      </c>
    </row>
    <row r="436" spans="1:15" x14ac:dyDescent="0.3">
      <c r="A436" t="s">
        <v>7</v>
      </c>
      <c r="B436" t="s">
        <v>47</v>
      </c>
      <c r="C436" t="s">
        <v>32</v>
      </c>
      <c r="D436" t="s">
        <v>19</v>
      </c>
      <c r="E436" s="1">
        <v>122.7</v>
      </c>
      <c r="F436" s="2">
        <v>13938</v>
      </c>
      <c r="G436" s="2">
        <v>23230</v>
      </c>
      <c r="H436" s="2">
        <v>285032.10000000003</v>
      </c>
      <c r="I436" s="2">
        <f>Table62[[#This Row],[Units Sold]]*Table62[[#This Row],[Sale Price]]</f>
        <v>2850321</v>
      </c>
      <c r="J436" s="2">
        <f>Table62[[#This Row],[Manufacturing Price]]</f>
        <v>13938</v>
      </c>
      <c r="K436" s="2">
        <f>Table62[[#This Row],[ Sales]]-(Table62[[#This Row],[Units Sold]]*Table62[[#This Row],[Manufacturing Price]])</f>
        <v>1140128.3999999999</v>
      </c>
      <c r="L436" s="3">
        <v>44470</v>
      </c>
      <c r="M436">
        <f>MONTH(Table62[[#This Row],[Date]])</f>
        <v>10</v>
      </c>
      <c r="N436" t="str">
        <f>TEXT(Table62[[#This Row],[Date]],"mmmm")</f>
        <v>October</v>
      </c>
      <c r="O436">
        <f>YEAR(Table62[[#This Row],[Date]])</f>
        <v>2021</v>
      </c>
    </row>
    <row r="437" spans="1:15" x14ac:dyDescent="0.3">
      <c r="A437" t="s">
        <v>8</v>
      </c>
      <c r="B437" t="s">
        <v>37</v>
      </c>
      <c r="C437" t="s">
        <v>32</v>
      </c>
      <c r="D437" t="s">
        <v>19</v>
      </c>
      <c r="E437" s="1">
        <v>87.7</v>
      </c>
      <c r="F437" s="2">
        <v>13938</v>
      </c>
      <c r="G437" s="2">
        <v>23230</v>
      </c>
      <c r="H437" s="2">
        <v>203727.1</v>
      </c>
      <c r="I437" s="2">
        <f>Table62[[#This Row],[Units Sold]]*Table62[[#This Row],[Sale Price]]</f>
        <v>2037271</v>
      </c>
      <c r="J437" s="2">
        <f>Table62[[#This Row],[Manufacturing Price]]</f>
        <v>13938</v>
      </c>
      <c r="K437" s="2">
        <f>Table62[[#This Row],[ Sales]]-(Table62[[#This Row],[Units Sold]]*Table62[[#This Row],[Manufacturing Price]])</f>
        <v>814908.39999999991</v>
      </c>
      <c r="L437" s="3">
        <v>44501</v>
      </c>
      <c r="M437">
        <f>MONTH(Table62[[#This Row],[Date]])</f>
        <v>11</v>
      </c>
      <c r="N437" t="str">
        <f>TEXT(Table62[[#This Row],[Date]],"mmmm")</f>
        <v>November</v>
      </c>
      <c r="O437">
        <f>YEAR(Table62[[#This Row],[Date]])</f>
        <v>2021</v>
      </c>
    </row>
    <row r="438" spans="1:15" x14ac:dyDescent="0.3">
      <c r="A438" t="s">
        <v>26</v>
      </c>
      <c r="B438" t="s">
        <v>24</v>
      </c>
      <c r="C438" t="s">
        <v>27</v>
      </c>
      <c r="D438" t="s">
        <v>19</v>
      </c>
      <c r="E438" s="1">
        <v>207.10000000000002</v>
      </c>
      <c r="F438" s="2">
        <v>11999.4</v>
      </c>
      <c r="G438" s="2">
        <v>19999</v>
      </c>
      <c r="H438" s="2">
        <v>414179.29000000004</v>
      </c>
      <c r="I438" s="2">
        <f>Table62[[#This Row],[Units Sold]]*Table62[[#This Row],[Sale Price]]</f>
        <v>4141792.9000000004</v>
      </c>
      <c r="J438" s="2">
        <f>Table62[[#This Row],[Manufacturing Price]]</f>
        <v>11999.4</v>
      </c>
      <c r="K438" s="2">
        <f>Table62[[#This Row],[ Sales]]-(Table62[[#This Row],[Units Sold]]*Table62[[#This Row],[Manufacturing Price]])</f>
        <v>1656717.1600000001</v>
      </c>
      <c r="L438" s="3">
        <v>44440</v>
      </c>
      <c r="M438">
        <f>MONTH(Table62[[#This Row],[Date]])</f>
        <v>9</v>
      </c>
      <c r="N438" t="str">
        <f>TEXT(Table62[[#This Row],[Date]],"mmmm")</f>
        <v>September</v>
      </c>
      <c r="O438">
        <f>YEAR(Table62[[#This Row],[Date]])</f>
        <v>2021</v>
      </c>
    </row>
    <row r="439" spans="1:15" x14ac:dyDescent="0.3">
      <c r="A439" t="s">
        <v>26</v>
      </c>
      <c r="B439" t="s">
        <v>43</v>
      </c>
      <c r="C439" t="s">
        <v>27</v>
      </c>
      <c r="D439" t="s">
        <v>19</v>
      </c>
      <c r="E439" s="1">
        <v>126.9</v>
      </c>
      <c r="F439" s="2">
        <v>11999.4</v>
      </c>
      <c r="G439" s="2">
        <v>19999</v>
      </c>
      <c r="H439" s="2">
        <v>253787.31000000003</v>
      </c>
      <c r="I439" s="2">
        <f>Table62[[#This Row],[Units Sold]]*Table62[[#This Row],[Sale Price]]</f>
        <v>2537873.1</v>
      </c>
      <c r="J439" s="2">
        <f>Table62[[#This Row],[Manufacturing Price]]</f>
        <v>11999.4</v>
      </c>
      <c r="K439" s="2">
        <f>Table62[[#This Row],[ Sales]]-(Table62[[#This Row],[Units Sold]]*Table62[[#This Row],[Manufacturing Price]])</f>
        <v>1015149.24</v>
      </c>
      <c r="L439" s="3">
        <v>44470</v>
      </c>
      <c r="M439">
        <f>MONTH(Table62[[#This Row],[Date]])</f>
        <v>10</v>
      </c>
      <c r="N439" t="str">
        <f>TEXT(Table62[[#This Row],[Date]],"mmmm")</f>
        <v>October</v>
      </c>
      <c r="O439">
        <f>YEAR(Table62[[#This Row],[Date]])</f>
        <v>2021</v>
      </c>
    </row>
    <row r="440" spans="1:15" x14ac:dyDescent="0.3">
      <c r="A440" t="s">
        <v>7</v>
      </c>
      <c r="B440" t="s">
        <v>39</v>
      </c>
      <c r="C440" t="s">
        <v>27</v>
      </c>
      <c r="D440" t="s">
        <v>19</v>
      </c>
      <c r="E440" s="1">
        <v>97</v>
      </c>
      <c r="F440" s="2">
        <v>11999.4</v>
      </c>
      <c r="G440" s="2">
        <v>19999</v>
      </c>
      <c r="H440" s="2">
        <v>193990.30000000002</v>
      </c>
      <c r="I440" s="2">
        <f>Table62[[#This Row],[Units Sold]]*Table62[[#This Row],[Sale Price]]</f>
        <v>1939903</v>
      </c>
      <c r="J440" s="2">
        <f>Table62[[#This Row],[Manufacturing Price]]</f>
        <v>11999.4</v>
      </c>
      <c r="K440" s="2">
        <f>Table62[[#This Row],[ Sales]]-(Table62[[#This Row],[Units Sold]]*Table62[[#This Row],[Manufacturing Price]])</f>
        <v>775961.2</v>
      </c>
      <c r="L440" s="3">
        <v>44136</v>
      </c>
      <c r="M440">
        <f>MONTH(Table62[[#This Row],[Date]])</f>
        <v>11</v>
      </c>
      <c r="N440" t="str">
        <f>TEXT(Table62[[#This Row],[Date]],"mmmm")</f>
        <v>November</v>
      </c>
      <c r="O440">
        <f>YEAR(Table62[[#This Row],[Date]])</f>
        <v>2020</v>
      </c>
    </row>
    <row r="441" spans="1:15" x14ac:dyDescent="0.3">
      <c r="A441" t="s">
        <v>26</v>
      </c>
      <c r="B441" t="s">
        <v>40</v>
      </c>
      <c r="C441" t="s">
        <v>27</v>
      </c>
      <c r="D441" t="s">
        <v>19</v>
      </c>
      <c r="E441" s="1">
        <v>169.4</v>
      </c>
      <c r="F441" s="2">
        <v>11999.4</v>
      </c>
      <c r="G441" s="2">
        <v>19999</v>
      </c>
      <c r="H441" s="2">
        <v>338783.06000000006</v>
      </c>
      <c r="I441" s="2">
        <f>Table62[[#This Row],[Units Sold]]*Table62[[#This Row],[Sale Price]]</f>
        <v>3387830.6</v>
      </c>
      <c r="J441" s="2">
        <f>Table62[[#This Row],[Manufacturing Price]]</f>
        <v>11999.4</v>
      </c>
      <c r="K441" s="2">
        <f>Table62[[#This Row],[ Sales]]-(Table62[[#This Row],[Units Sold]]*Table62[[#This Row],[Manufacturing Price]])</f>
        <v>1355132.24</v>
      </c>
      <c r="L441" s="3">
        <v>44501</v>
      </c>
      <c r="M441">
        <f>MONTH(Table62[[#This Row],[Date]])</f>
        <v>11</v>
      </c>
      <c r="N441" t="str">
        <f>TEXT(Table62[[#This Row],[Date]],"mmmm")</f>
        <v>November</v>
      </c>
      <c r="O441">
        <f>YEAR(Table62[[#This Row],[Date]])</f>
        <v>2021</v>
      </c>
    </row>
    <row r="442" spans="1:15" x14ac:dyDescent="0.3">
      <c r="A442" t="s">
        <v>26</v>
      </c>
      <c r="B442" t="s">
        <v>41</v>
      </c>
      <c r="C442" t="s">
        <v>28</v>
      </c>
      <c r="D442" t="s">
        <v>19</v>
      </c>
      <c r="E442" s="1">
        <v>66.3</v>
      </c>
      <c r="F442" s="2">
        <v>5579.4</v>
      </c>
      <c r="G442" s="2">
        <v>9299</v>
      </c>
      <c r="H442" s="2">
        <v>61652.369999999995</v>
      </c>
      <c r="I442" s="2">
        <f>Table62[[#This Row],[Units Sold]]*Table62[[#This Row],[Sale Price]]</f>
        <v>616523.69999999995</v>
      </c>
      <c r="J442" s="2">
        <f>Table62[[#This Row],[Manufacturing Price]]</f>
        <v>5579.4</v>
      </c>
      <c r="K442" s="2">
        <f>Table62[[#This Row],[ Sales]]-(Table62[[#This Row],[Units Sold]]*Table62[[#This Row],[Manufacturing Price]])</f>
        <v>246609.47999999998</v>
      </c>
      <c r="L442" s="3">
        <v>44317</v>
      </c>
      <c r="M442">
        <f>MONTH(Table62[[#This Row],[Date]])</f>
        <v>5</v>
      </c>
      <c r="N442" t="str">
        <f>TEXT(Table62[[#This Row],[Date]],"mmmm")</f>
        <v>May</v>
      </c>
      <c r="O442">
        <f>YEAR(Table62[[#This Row],[Date]])</f>
        <v>2021</v>
      </c>
    </row>
    <row r="443" spans="1:15" x14ac:dyDescent="0.3">
      <c r="A443" t="s">
        <v>26</v>
      </c>
      <c r="B443" t="s">
        <v>42</v>
      </c>
      <c r="C443" t="s">
        <v>28</v>
      </c>
      <c r="D443" t="s">
        <v>19</v>
      </c>
      <c r="E443" s="1">
        <v>81.900000000000006</v>
      </c>
      <c r="F443" s="2">
        <v>5579.4</v>
      </c>
      <c r="G443" s="2">
        <v>9299</v>
      </c>
      <c r="H443" s="2">
        <v>76158.810000000012</v>
      </c>
      <c r="I443" s="2">
        <f>Table62[[#This Row],[Units Sold]]*Table62[[#This Row],[Sale Price]]</f>
        <v>761588.10000000009</v>
      </c>
      <c r="J443" s="2">
        <f>Table62[[#This Row],[Manufacturing Price]]</f>
        <v>5579.4</v>
      </c>
      <c r="K443" s="2">
        <f>Table62[[#This Row],[ Sales]]-(Table62[[#This Row],[Units Sold]]*Table62[[#This Row],[Manufacturing Price]])</f>
        <v>304635.24000000011</v>
      </c>
      <c r="L443" s="3">
        <v>44378</v>
      </c>
      <c r="M443">
        <f>MONTH(Table62[[#This Row],[Date]])</f>
        <v>7</v>
      </c>
      <c r="N443" t="str">
        <f>TEXT(Table62[[#This Row],[Date]],"mmmm")</f>
        <v>July</v>
      </c>
      <c r="O443">
        <f>YEAR(Table62[[#This Row],[Date]])</f>
        <v>2021</v>
      </c>
    </row>
    <row r="444" spans="1:15" x14ac:dyDescent="0.3">
      <c r="A444" t="s">
        <v>9</v>
      </c>
      <c r="B444" t="s">
        <v>44</v>
      </c>
      <c r="C444" t="s">
        <v>28</v>
      </c>
      <c r="D444" t="s">
        <v>19</v>
      </c>
      <c r="E444" s="1">
        <v>158</v>
      </c>
      <c r="F444" s="2">
        <v>5579.4</v>
      </c>
      <c r="G444" s="2">
        <v>9299</v>
      </c>
      <c r="H444" s="2">
        <v>146924.20000000001</v>
      </c>
      <c r="I444" s="2">
        <f>Table62[[#This Row],[Units Sold]]*Table62[[#This Row],[Sale Price]]</f>
        <v>1469242</v>
      </c>
      <c r="J444" s="2">
        <f>Table62[[#This Row],[Manufacturing Price]]</f>
        <v>5579.4</v>
      </c>
      <c r="K444" s="2">
        <f>Table62[[#This Row],[ Sales]]-(Table62[[#This Row],[Units Sold]]*Table62[[#This Row],[Manufacturing Price]])</f>
        <v>587696.80000000005</v>
      </c>
      <c r="L444" s="3">
        <v>44440</v>
      </c>
      <c r="M444">
        <f>MONTH(Table62[[#This Row],[Date]])</f>
        <v>9</v>
      </c>
      <c r="N444" t="str">
        <f>TEXT(Table62[[#This Row],[Date]],"mmmm")</f>
        <v>September</v>
      </c>
      <c r="O444">
        <f>YEAR(Table62[[#This Row],[Date]])</f>
        <v>2021</v>
      </c>
    </row>
    <row r="445" spans="1:15" x14ac:dyDescent="0.3">
      <c r="A445" t="s">
        <v>26</v>
      </c>
      <c r="B445" t="s">
        <v>45</v>
      </c>
      <c r="C445" t="s">
        <v>28</v>
      </c>
      <c r="D445" t="s">
        <v>19</v>
      </c>
      <c r="E445" s="1">
        <v>52.1</v>
      </c>
      <c r="F445" s="2">
        <v>5579.4</v>
      </c>
      <c r="G445" s="2">
        <v>9299</v>
      </c>
      <c r="H445" s="2">
        <v>48447.790000000008</v>
      </c>
      <c r="I445" s="2">
        <f>Table62[[#This Row],[Units Sold]]*Table62[[#This Row],[Sale Price]]</f>
        <v>484477.9</v>
      </c>
      <c r="J445" s="2">
        <f>Table62[[#This Row],[Manufacturing Price]]</f>
        <v>5579.4</v>
      </c>
      <c r="K445" s="2">
        <f>Table62[[#This Row],[ Sales]]-(Table62[[#This Row],[Units Sold]]*Table62[[#This Row],[Manufacturing Price]])</f>
        <v>193791.16000000003</v>
      </c>
      <c r="L445" s="3">
        <v>44531</v>
      </c>
      <c r="M445">
        <f>MONTH(Table62[[#This Row],[Date]])</f>
        <v>12</v>
      </c>
      <c r="N445" t="str">
        <f>TEXT(Table62[[#This Row],[Date]],"mmmm")</f>
        <v>December</v>
      </c>
      <c r="O445">
        <f>YEAR(Table62[[#This Row],[Date]])</f>
        <v>2021</v>
      </c>
    </row>
    <row r="446" spans="1:15" x14ac:dyDescent="0.3">
      <c r="A446" t="s">
        <v>26</v>
      </c>
      <c r="B446" t="s">
        <v>46</v>
      </c>
      <c r="C446" t="s">
        <v>30</v>
      </c>
      <c r="D446" t="s">
        <v>19</v>
      </c>
      <c r="E446" s="1">
        <v>97.300000000000011</v>
      </c>
      <c r="F446" s="2">
        <v>11999.4</v>
      </c>
      <c r="G446" s="2">
        <v>19999</v>
      </c>
      <c r="H446" s="2">
        <v>194590.27000000002</v>
      </c>
      <c r="I446" s="2">
        <f>Table62[[#This Row],[Units Sold]]*Table62[[#This Row],[Sale Price]]</f>
        <v>1945902.7000000002</v>
      </c>
      <c r="J446" s="2">
        <f>Table62[[#This Row],[Manufacturing Price]]</f>
        <v>11999.4</v>
      </c>
      <c r="K446" s="2">
        <f>Table62[[#This Row],[ Sales]]-(Table62[[#This Row],[Units Sold]]*Table62[[#This Row],[Manufacturing Price]])</f>
        <v>778361.08000000007</v>
      </c>
      <c r="L446" s="3">
        <v>44256</v>
      </c>
      <c r="M446">
        <f>MONTH(Table62[[#This Row],[Date]])</f>
        <v>3</v>
      </c>
      <c r="N446" t="str">
        <f>TEXT(Table62[[#This Row],[Date]],"mmmm")</f>
        <v>March</v>
      </c>
      <c r="O446">
        <f>YEAR(Table62[[#This Row],[Date]])</f>
        <v>2021</v>
      </c>
    </row>
    <row r="447" spans="1:15" x14ac:dyDescent="0.3">
      <c r="A447" t="s">
        <v>26</v>
      </c>
      <c r="B447" t="s">
        <v>47</v>
      </c>
      <c r="C447" t="s">
        <v>30</v>
      </c>
      <c r="D447" t="s">
        <v>19</v>
      </c>
      <c r="E447" s="1">
        <v>103.80000000000001</v>
      </c>
      <c r="F447" s="2">
        <v>11999.4</v>
      </c>
      <c r="G447" s="2">
        <v>19999</v>
      </c>
      <c r="H447" s="2">
        <v>207589.62000000002</v>
      </c>
      <c r="I447" s="2">
        <f>Table62[[#This Row],[Units Sold]]*Table62[[#This Row],[Sale Price]]</f>
        <v>2075896.2000000002</v>
      </c>
      <c r="J447" s="2">
        <f>Table62[[#This Row],[Manufacturing Price]]</f>
        <v>11999.4</v>
      </c>
      <c r="K447" s="2">
        <f>Table62[[#This Row],[ Sales]]-(Table62[[#This Row],[Units Sold]]*Table62[[#This Row],[Manufacturing Price]])</f>
        <v>830358.48</v>
      </c>
      <c r="L447" s="3">
        <v>44348</v>
      </c>
      <c r="M447">
        <f>MONTH(Table62[[#This Row],[Date]])</f>
        <v>6</v>
      </c>
      <c r="N447" t="str">
        <f>TEXT(Table62[[#This Row],[Date]],"mmmm")</f>
        <v>June</v>
      </c>
      <c r="O447">
        <f>YEAR(Table62[[#This Row],[Date]])</f>
        <v>2021</v>
      </c>
    </row>
    <row r="448" spans="1:15" x14ac:dyDescent="0.3">
      <c r="A448" t="s">
        <v>26</v>
      </c>
      <c r="B448" t="s">
        <v>24</v>
      </c>
      <c r="C448" t="s">
        <v>30</v>
      </c>
      <c r="D448" t="s">
        <v>19</v>
      </c>
      <c r="E448" s="1">
        <v>36</v>
      </c>
      <c r="F448" s="2">
        <v>11999.4</v>
      </c>
      <c r="G448" s="2">
        <v>19999</v>
      </c>
      <c r="H448" s="2">
        <v>71996.400000000009</v>
      </c>
      <c r="I448" s="2">
        <f>Table62[[#This Row],[Units Sold]]*Table62[[#This Row],[Sale Price]]</f>
        <v>719964</v>
      </c>
      <c r="J448" s="2">
        <f>Table62[[#This Row],[Manufacturing Price]]</f>
        <v>11999.4</v>
      </c>
      <c r="K448" s="2">
        <f>Table62[[#This Row],[ Sales]]-(Table62[[#This Row],[Units Sold]]*Table62[[#This Row],[Manufacturing Price]])</f>
        <v>287985.60000000003</v>
      </c>
      <c r="L448" s="3">
        <v>44470</v>
      </c>
      <c r="M448">
        <f>MONTH(Table62[[#This Row],[Date]])</f>
        <v>10</v>
      </c>
      <c r="N448" t="str">
        <f>TEXT(Table62[[#This Row],[Date]],"mmmm")</f>
        <v>October</v>
      </c>
      <c r="O448">
        <f>YEAR(Table62[[#This Row],[Date]])</f>
        <v>2021</v>
      </c>
    </row>
    <row r="449" spans="1:15" x14ac:dyDescent="0.3">
      <c r="A449" t="s">
        <v>9</v>
      </c>
      <c r="B449" t="s">
        <v>25</v>
      </c>
      <c r="C449" t="s">
        <v>31</v>
      </c>
      <c r="D449" t="s">
        <v>19</v>
      </c>
      <c r="E449" s="1">
        <v>196.70000000000002</v>
      </c>
      <c r="F449" s="2">
        <v>19794</v>
      </c>
      <c r="G449" s="2">
        <v>32990</v>
      </c>
      <c r="H449" s="2">
        <v>648913.30000000016</v>
      </c>
      <c r="I449" s="2">
        <f>Table62[[#This Row],[Units Sold]]*Table62[[#This Row],[Sale Price]]</f>
        <v>6489133.0000000009</v>
      </c>
      <c r="J449" s="2">
        <f>Table62[[#This Row],[Manufacturing Price]]</f>
        <v>19794</v>
      </c>
      <c r="K449" s="2">
        <f>Table62[[#This Row],[ Sales]]-(Table62[[#This Row],[Units Sold]]*Table62[[#This Row],[Manufacturing Price]])</f>
        <v>2595653.2000000007</v>
      </c>
      <c r="L449" s="3">
        <v>44256</v>
      </c>
      <c r="M449">
        <f>MONTH(Table62[[#This Row],[Date]])</f>
        <v>3</v>
      </c>
      <c r="N449" t="str">
        <f>TEXT(Table62[[#This Row],[Date]],"mmmm")</f>
        <v>March</v>
      </c>
      <c r="O449">
        <f>YEAR(Table62[[#This Row],[Date]])</f>
        <v>2021</v>
      </c>
    </row>
    <row r="450" spans="1:15" x14ac:dyDescent="0.3">
      <c r="A450" t="s">
        <v>7</v>
      </c>
      <c r="B450" t="s">
        <v>23</v>
      </c>
      <c r="C450" t="s">
        <v>31</v>
      </c>
      <c r="D450" t="s">
        <v>19</v>
      </c>
      <c r="E450" s="1">
        <v>262.8</v>
      </c>
      <c r="F450" s="2">
        <v>19794</v>
      </c>
      <c r="G450" s="2">
        <v>32990</v>
      </c>
      <c r="H450" s="2">
        <v>866977.20000000007</v>
      </c>
      <c r="I450" s="2">
        <f>Table62[[#This Row],[Units Sold]]*Table62[[#This Row],[Sale Price]]</f>
        <v>8669772</v>
      </c>
      <c r="J450" s="2">
        <f>Table62[[#This Row],[Manufacturing Price]]</f>
        <v>19794</v>
      </c>
      <c r="K450" s="2">
        <f>Table62[[#This Row],[ Sales]]-(Table62[[#This Row],[Units Sold]]*Table62[[#This Row],[Manufacturing Price]])</f>
        <v>3467908.8</v>
      </c>
      <c r="L450" s="3">
        <v>44287</v>
      </c>
      <c r="M450">
        <f>MONTH(Table62[[#This Row],[Date]])</f>
        <v>4</v>
      </c>
      <c r="N450" t="str">
        <f>TEXT(Table62[[#This Row],[Date]],"mmmm")</f>
        <v>April</v>
      </c>
      <c r="O450">
        <f>YEAR(Table62[[#This Row],[Date]])</f>
        <v>2021</v>
      </c>
    </row>
    <row r="451" spans="1:15" x14ac:dyDescent="0.3">
      <c r="A451" t="s">
        <v>26</v>
      </c>
      <c r="B451" t="s">
        <v>22</v>
      </c>
      <c r="C451" t="s">
        <v>32</v>
      </c>
      <c r="D451" t="s">
        <v>19</v>
      </c>
      <c r="E451" s="1">
        <v>36</v>
      </c>
      <c r="F451" s="2">
        <v>13938</v>
      </c>
      <c r="G451" s="2">
        <v>23230</v>
      </c>
      <c r="H451" s="2">
        <v>83628</v>
      </c>
      <c r="I451" s="2">
        <f>Table62[[#This Row],[Units Sold]]*Table62[[#This Row],[Sale Price]]</f>
        <v>836280</v>
      </c>
      <c r="J451" s="2">
        <f>Table62[[#This Row],[Manufacturing Price]]</f>
        <v>13938</v>
      </c>
      <c r="K451" s="2">
        <f>Table62[[#This Row],[ Sales]]-(Table62[[#This Row],[Units Sold]]*Table62[[#This Row],[Manufacturing Price]])</f>
        <v>334512</v>
      </c>
      <c r="L451" s="3">
        <v>44470</v>
      </c>
      <c r="M451">
        <f>MONTH(Table62[[#This Row],[Date]])</f>
        <v>10</v>
      </c>
      <c r="N451" t="str">
        <f>TEXT(Table62[[#This Row],[Date]],"mmmm")</f>
        <v>October</v>
      </c>
      <c r="O451">
        <f>YEAR(Table62[[#This Row],[Date]])</f>
        <v>2021</v>
      </c>
    </row>
    <row r="452" spans="1:15" x14ac:dyDescent="0.3">
      <c r="A452" t="s">
        <v>26</v>
      </c>
      <c r="B452" t="s">
        <v>34</v>
      </c>
      <c r="C452" t="s">
        <v>32</v>
      </c>
      <c r="D452" t="s">
        <v>19</v>
      </c>
      <c r="E452" s="1">
        <v>268.2</v>
      </c>
      <c r="F452" s="2">
        <v>13938</v>
      </c>
      <c r="G452" s="2">
        <v>23230</v>
      </c>
      <c r="H452" s="2">
        <v>623028.6</v>
      </c>
      <c r="I452" s="2">
        <f>Table62[[#This Row],[Units Sold]]*Table62[[#This Row],[Sale Price]]</f>
        <v>6230286</v>
      </c>
      <c r="J452" s="2">
        <f>Table62[[#This Row],[Manufacturing Price]]</f>
        <v>13938</v>
      </c>
      <c r="K452" s="2">
        <f>Table62[[#This Row],[ Sales]]-(Table62[[#This Row],[Units Sold]]*Table62[[#This Row],[Manufacturing Price]])</f>
        <v>2492114.4000000004</v>
      </c>
      <c r="L452" s="3">
        <v>44136</v>
      </c>
      <c r="M452">
        <f>MONTH(Table62[[#This Row],[Date]])</f>
        <v>11</v>
      </c>
      <c r="N452" t="str">
        <f>TEXT(Table62[[#This Row],[Date]],"mmmm")</f>
        <v>November</v>
      </c>
      <c r="O452">
        <f>YEAR(Table62[[#This Row],[Date]])</f>
        <v>2020</v>
      </c>
    </row>
    <row r="453" spans="1:15" x14ac:dyDescent="0.3">
      <c r="A453" t="s">
        <v>26</v>
      </c>
      <c r="B453" t="s">
        <v>23</v>
      </c>
      <c r="C453" t="s">
        <v>32</v>
      </c>
      <c r="D453" t="s">
        <v>19</v>
      </c>
      <c r="E453" s="1">
        <v>52.1</v>
      </c>
      <c r="F453" s="2">
        <v>13938</v>
      </c>
      <c r="G453" s="2">
        <v>23230</v>
      </c>
      <c r="H453" s="2">
        <v>121028.3</v>
      </c>
      <c r="I453" s="2">
        <f>Table62[[#This Row],[Units Sold]]*Table62[[#This Row],[Sale Price]]</f>
        <v>1210283</v>
      </c>
      <c r="J453" s="2">
        <f>Table62[[#This Row],[Manufacturing Price]]</f>
        <v>13938</v>
      </c>
      <c r="K453" s="2">
        <f>Table62[[#This Row],[ Sales]]-(Table62[[#This Row],[Units Sold]]*Table62[[#This Row],[Manufacturing Price]])</f>
        <v>484113.19999999995</v>
      </c>
      <c r="L453" s="3">
        <v>44531</v>
      </c>
      <c r="M453">
        <f>MONTH(Table62[[#This Row],[Date]])</f>
        <v>12</v>
      </c>
      <c r="N453" t="str">
        <f>TEXT(Table62[[#This Row],[Date]],"mmmm")</f>
        <v>December</v>
      </c>
      <c r="O453">
        <f>YEAR(Table62[[#This Row],[Date]])</f>
        <v>2021</v>
      </c>
    </row>
    <row r="454" spans="1:15" x14ac:dyDescent="0.3">
      <c r="A454" t="s">
        <v>26</v>
      </c>
      <c r="B454" t="s">
        <v>47</v>
      </c>
      <c r="C454" t="s">
        <v>27</v>
      </c>
      <c r="D454" t="s">
        <v>19</v>
      </c>
      <c r="E454" s="1">
        <v>103.80000000000001</v>
      </c>
      <c r="F454" s="2">
        <v>11999.4</v>
      </c>
      <c r="G454" s="2">
        <v>19999</v>
      </c>
      <c r="H454" s="2">
        <v>207589.62000000002</v>
      </c>
      <c r="I454" s="2">
        <f>Table62[[#This Row],[Units Sold]]*Table62[[#This Row],[Sale Price]]</f>
        <v>2075896.2000000002</v>
      </c>
      <c r="J454" s="2">
        <f>Table62[[#This Row],[Manufacturing Price]]</f>
        <v>11999.4</v>
      </c>
      <c r="K454" s="2">
        <f>Table62[[#This Row],[ Sales]]-(Table62[[#This Row],[Units Sold]]*Table62[[#This Row],[Manufacturing Price]])</f>
        <v>830358.48</v>
      </c>
      <c r="L454" s="3">
        <v>44348</v>
      </c>
      <c r="M454">
        <f>MONTH(Table62[[#This Row],[Date]])</f>
        <v>6</v>
      </c>
      <c r="N454" t="str">
        <f>TEXT(Table62[[#This Row],[Date]],"mmmm")</f>
        <v>June</v>
      </c>
      <c r="O454">
        <f>YEAR(Table62[[#This Row],[Date]])</f>
        <v>2021</v>
      </c>
    </row>
    <row r="455" spans="1:15" x14ac:dyDescent="0.3">
      <c r="A455" t="s">
        <v>7</v>
      </c>
      <c r="B455" t="s">
        <v>37</v>
      </c>
      <c r="C455" t="s">
        <v>27</v>
      </c>
      <c r="D455" t="s">
        <v>19</v>
      </c>
      <c r="E455" s="1">
        <v>163.05000000000001</v>
      </c>
      <c r="F455" s="2">
        <v>11999.4</v>
      </c>
      <c r="G455" s="2">
        <v>19999</v>
      </c>
      <c r="H455" s="2">
        <v>326083.69500000007</v>
      </c>
      <c r="I455" s="2">
        <f>Table62[[#This Row],[Units Sold]]*Table62[[#This Row],[Sale Price]]</f>
        <v>3260836.95</v>
      </c>
      <c r="J455" s="2">
        <f>Table62[[#This Row],[Manufacturing Price]]</f>
        <v>11999.4</v>
      </c>
      <c r="K455" s="2">
        <f>Table62[[#This Row],[ Sales]]-(Table62[[#This Row],[Units Sold]]*Table62[[#This Row],[Manufacturing Price]])</f>
        <v>1304334.78</v>
      </c>
      <c r="L455" s="3">
        <v>44378</v>
      </c>
      <c r="M455">
        <f>MONTH(Table62[[#This Row],[Date]])</f>
        <v>7</v>
      </c>
      <c r="N455" t="str">
        <f>TEXT(Table62[[#This Row],[Date]],"mmmm")</f>
        <v>July</v>
      </c>
      <c r="O455">
        <f>YEAR(Table62[[#This Row],[Date]])</f>
        <v>2021</v>
      </c>
    </row>
    <row r="456" spans="1:15" x14ac:dyDescent="0.3">
      <c r="A456" t="s">
        <v>9</v>
      </c>
      <c r="B456" t="s">
        <v>24</v>
      </c>
      <c r="C456" t="s">
        <v>27</v>
      </c>
      <c r="D456" t="s">
        <v>19</v>
      </c>
      <c r="E456" s="1">
        <v>30.6</v>
      </c>
      <c r="F456" s="2">
        <v>11999.4</v>
      </c>
      <c r="G456" s="2">
        <v>19999</v>
      </c>
      <c r="H456" s="2">
        <v>61196.94</v>
      </c>
      <c r="I456" s="2">
        <f>Table62[[#This Row],[Units Sold]]*Table62[[#This Row],[Sale Price]]</f>
        <v>611969.4</v>
      </c>
      <c r="J456" s="2">
        <f>Table62[[#This Row],[Manufacturing Price]]</f>
        <v>11999.4</v>
      </c>
      <c r="K456" s="2">
        <f>Table62[[#This Row],[ Sales]]-(Table62[[#This Row],[Units Sold]]*Table62[[#This Row],[Manufacturing Price]])</f>
        <v>244787.76</v>
      </c>
      <c r="L456" s="3">
        <v>44166</v>
      </c>
      <c r="M456">
        <f>MONTH(Table62[[#This Row],[Date]])</f>
        <v>12</v>
      </c>
      <c r="N456" t="str">
        <f>TEXT(Table62[[#This Row],[Date]],"mmmm")</f>
        <v>December</v>
      </c>
      <c r="O456">
        <f>YEAR(Table62[[#This Row],[Date]])</f>
        <v>2020</v>
      </c>
    </row>
    <row r="457" spans="1:15" x14ac:dyDescent="0.3">
      <c r="A457" t="s">
        <v>9</v>
      </c>
      <c r="B457" t="s">
        <v>43</v>
      </c>
      <c r="C457" t="s">
        <v>28</v>
      </c>
      <c r="D457" t="s">
        <v>20</v>
      </c>
      <c r="E457" s="1">
        <v>38.6</v>
      </c>
      <c r="F457" s="2">
        <v>5579.4</v>
      </c>
      <c r="G457" s="2">
        <v>9299</v>
      </c>
      <c r="H457" s="2">
        <v>53841.21</v>
      </c>
      <c r="I457" s="2">
        <f>Table62[[#This Row],[Units Sold]]*Table62[[#This Row],[Sale Price]]</f>
        <v>358941.4</v>
      </c>
      <c r="J457" s="2">
        <f>Table62[[#This Row],[Manufacturing Price]]</f>
        <v>5579.4</v>
      </c>
      <c r="K457" s="2">
        <f>Table62[[#This Row],[ Sales]]-(Table62[[#This Row],[Units Sold]]*Table62[[#This Row],[Manufacturing Price]])</f>
        <v>143576.56000000003</v>
      </c>
      <c r="L457" s="3">
        <v>44105</v>
      </c>
      <c r="M457">
        <f>MONTH(Table62[[#This Row],[Date]])</f>
        <v>10</v>
      </c>
      <c r="N457" t="str">
        <f>TEXT(Table62[[#This Row],[Date]],"mmmm")</f>
        <v>October</v>
      </c>
      <c r="O457">
        <f>YEAR(Table62[[#This Row],[Date]])</f>
        <v>2020</v>
      </c>
    </row>
    <row r="458" spans="1:15" x14ac:dyDescent="0.3">
      <c r="A458" t="s">
        <v>26</v>
      </c>
      <c r="B458" t="s">
        <v>39</v>
      </c>
      <c r="C458" t="s">
        <v>29</v>
      </c>
      <c r="D458" t="s">
        <v>20</v>
      </c>
      <c r="E458" s="1">
        <v>232.8</v>
      </c>
      <c r="F458" s="2">
        <v>8999.4</v>
      </c>
      <c r="G458" s="2">
        <v>14999</v>
      </c>
      <c r="H458" s="2">
        <v>523765.08</v>
      </c>
      <c r="I458" s="2">
        <f>Table62[[#This Row],[Units Sold]]*Table62[[#This Row],[Sale Price]]</f>
        <v>3491767.2</v>
      </c>
      <c r="J458" s="2">
        <f>Table62[[#This Row],[Manufacturing Price]]</f>
        <v>8999.4</v>
      </c>
      <c r="K458" s="2">
        <f>Table62[[#This Row],[ Sales]]-(Table62[[#This Row],[Units Sold]]*Table62[[#This Row],[Manufacturing Price]])</f>
        <v>1396706.8800000001</v>
      </c>
      <c r="L458" s="3">
        <v>44440</v>
      </c>
      <c r="M458">
        <f>MONTH(Table62[[#This Row],[Date]])</f>
        <v>9</v>
      </c>
      <c r="N458" t="str">
        <f>TEXT(Table62[[#This Row],[Date]],"mmmm")</f>
        <v>September</v>
      </c>
      <c r="O458">
        <f>YEAR(Table62[[#This Row],[Date]])</f>
        <v>2021</v>
      </c>
    </row>
    <row r="459" spans="1:15" x14ac:dyDescent="0.3">
      <c r="A459" t="s">
        <v>9</v>
      </c>
      <c r="B459" t="s">
        <v>40</v>
      </c>
      <c r="C459" t="s">
        <v>30</v>
      </c>
      <c r="D459" t="s">
        <v>20</v>
      </c>
      <c r="E459" s="1">
        <v>38.6</v>
      </c>
      <c r="F459" s="2">
        <v>11999.4</v>
      </c>
      <c r="G459" s="2">
        <v>19999</v>
      </c>
      <c r="H459" s="2">
        <v>115794.21</v>
      </c>
      <c r="I459" s="2">
        <f>Table62[[#This Row],[Units Sold]]*Table62[[#This Row],[Sale Price]]</f>
        <v>771961.4</v>
      </c>
      <c r="J459" s="2">
        <f>Table62[[#This Row],[Manufacturing Price]]</f>
        <v>11999.4</v>
      </c>
      <c r="K459" s="2">
        <f>Table62[[#This Row],[ Sales]]-(Table62[[#This Row],[Units Sold]]*Table62[[#This Row],[Manufacturing Price]])</f>
        <v>308784.56</v>
      </c>
      <c r="L459" s="3">
        <v>44105</v>
      </c>
      <c r="M459">
        <f>MONTH(Table62[[#This Row],[Date]])</f>
        <v>10</v>
      </c>
      <c r="N459" t="str">
        <f>TEXT(Table62[[#This Row],[Date]],"mmmm")</f>
        <v>October</v>
      </c>
      <c r="O459">
        <f>YEAR(Table62[[#This Row],[Date]])</f>
        <v>2020</v>
      </c>
    </row>
    <row r="460" spans="1:15" x14ac:dyDescent="0.3">
      <c r="A460" t="s">
        <v>8</v>
      </c>
      <c r="B460" t="s">
        <v>41</v>
      </c>
      <c r="C460" t="s">
        <v>28</v>
      </c>
      <c r="D460" t="s">
        <v>20</v>
      </c>
      <c r="E460" s="1">
        <v>344.55</v>
      </c>
      <c r="F460" s="2">
        <v>5579.4</v>
      </c>
      <c r="G460" s="2">
        <v>9299</v>
      </c>
      <c r="H460" s="2">
        <v>480595.5675</v>
      </c>
      <c r="I460" s="2">
        <f>Table62[[#This Row],[Units Sold]]*Table62[[#This Row],[Sale Price]]</f>
        <v>3203970.45</v>
      </c>
      <c r="J460" s="2">
        <f>Table62[[#This Row],[Manufacturing Price]]</f>
        <v>5579.4</v>
      </c>
      <c r="K460" s="2">
        <f>Table62[[#This Row],[ Sales]]-(Table62[[#This Row],[Units Sold]]*Table62[[#This Row],[Manufacturing Price]])</f>
        <v>1281588.1800000002</v>
      </c>
      <c r="L460" s="3">
        <v>44287</v>
      </c>
      <c r="M460">
        <f>MONTH(Table62[[#This Row],[Date]])</f>
        <v>4</v>
      </c>
      <c r="N460" t="str">
        <f>TEXT(Table62[[#This Row],[Date]],"mmmm")</f>
        <v>April</v>
      </c>
      <c r="O460">
        <f>YEAR(Table62[[#This Row],[Date]])</f>
        <v>2021</v>
      </c>
    </row>
    <row r="461" spans="1:15" x14ac:dyDescent="0.3">
      <c r="A461" t="s">
        <v>8</v>
      </c>
      <c r="B461" t="s">
        <v>42</v>
      </c>
      <c r="C461" t="s">
        <v>28</v>
      </c>
      <c r="D461" t="s">
        <v>20</v>
      </c>
      <c r="E461" s="1">
        <v>148.20000000000002</v>
      </c>
      <c r="F461" s="2">
        <v>5579.4</v>
      </c>
      <c r="G461" s="2">
        <v>9299</v>
      </c>
      <c r="H461" s="2">
        <v>206716.77</v>
      </c>
      <c r="I461" s="2">
        <f>Table62[[#This Row],[Units Sold]]*Table62[[#This Row],[Sale Price]]</f>
        <v>1378111.8</v>
      </c>
      <c r="J461" s="2">
        <f>Table62[[#This Row],[Manufacturing Price]]</f>
        <v>5579.4</v>
      </c>
      <c r="K461" s="2">
        <f>Table62[[#This Row],[ Sales]]-(Table62[[#This Row],[Units Sold]]*Table62[[#This Row],[Manufacturing Price]])</f>
        <v>551244.72</v>
      </c>
      <c r="L461" s="3">
        <v>44166</v>
      </c>
      <c r="M461">
        <f>MONTH(Table62[[#This Row],[Date]])</f>
        <v>12</v>
      </c>
      <c r="N461" t="str">
        <f>TEXT(Table62[[#This Row],[Date]],"mmmm")</f>
        <v>December</v>
      </c>
      <c r="O461">
        <f>YEAR(Table62[[#This Row],[Date]])</f>
        <v>2020</v>
      </c>
    </row>
    <row r="462" spans="1:15" x14ac:dyDescent="0.3">
      <c r="A462" t="s">
        <v>26</v>
      </c>
      <c r="B462" t="s">
        <v>44</v>
      </c>
      <c r="C462" t="s">
        <v>29</v>
      </c>
      <c r="D462" t="s">
        <v>20</v>
      </c>
      <c r="E462" s="1">
        <v>231.3</v>
      </c>
      <c r="F462" s="2">
        <v>8999.4</v>
      </c>
      <c r="G462" s="2">
        <v>14999</v>
      </c>
      <c r="H462" s="2">
        <v>520390.30499999999</v>
      </c>
      <c r="I462" s="2">
        <f>Table62[[#This Row],[Units Sold]]*Table62[[#This Row],[Sale Price]]</f>
        <v>3469268.7</v>
      </c>
      <c r="J462" s="2">
        <f>Table62[[#This Row],[Manufacturing Price]]</f>
        <v>8999.4</v>
      </c>
      <c r="K462" s="2">
        <f>Table62[[#This Row],[ Sales]]-(Table62[[#This Row],[Units Sold]]*Table62[[#This Row],[Manufacturing Price]])</f>
        <v>1387707.4800000002</v>
      </c>
      <c r="L462" s="3">
        <v>44317</v>
      </c>
      <c r="M462">
        <f>MONTH(Table62[[#This Row],[Date]])</f>
        <v>5</v>
      </c>
      <c r="N462" t="str">
        <f>TEXT(Table62[[#This Row],[Date]],"mmmm")</f>
        <v>May</v>
      </c>
      <c r="O462">
        <f>YEAR(Table62[[#This Row],[Date]])</f>
        <v>2021</v>
      </c>
    </row>
    <row r="463" spans="1:15" x14ac:dyDescent="0.3">
      <c r="A463" t="s">
        <v>8</v>
      </c>
      <c r="B463" t="s">
        <v>45</v>
      </c>
      <c r="C463" t="s">
        <v>29</v>
      </c>
      <c r="D463" t="s">
        <v>20</v>
      </c>
      <c r="E463" s="1">
        <v>180.4</v>
      </c>
      <c r="F463" s="2">
        <v>8999.4</v>
      </c>
      <c r="G463" s="2">
        <v>14999</v>
      </c>
      <c r="H463" s="2">
        <v>405872.94</v>
      </c>
      <c r="I463" s="2">
        <f>Table62[[#This Row],[Units Sold]]*Table62[[#This Row],[Sale Price]]</f>
        <v>2705819.6</v>
      </c>
      <c r="J463" s="2">
        <f>Table62[[#This Row],[Manufacturing Price]]</f>
        <v>8999.4</v>
      </c>
      <c r="K463" s="2">
        <f>Table62[[#This Row],[ Sales]]-(Table62[[#This Row],[Units Sold]]*Table62[[#This Row],[Manufacturing Price]])</f>
        <v>1082327.8400000001</v>
      </c>
      <c r="L463" s="3">
        <v>44136</v>
      </c>
      <c r="M463">
        <f>MONTH(Table62[[#This Row],[Date]])</f>
        <v>11</v>
      </c>
      <c r="N463" t="str">
        <f>TEXT(Table62[[#This Row],[Date]],"mmmm")</f>
        <v>November</v>
      </c>
      <c r="O463">
        <f>YEAR(Table62[[#This Row],[Date]])</f>
        <v>2020</v>
      </c>
    </row>
    <row r="464" spans="1:15" x14ac:dyDescent="0.3">
      <c r="A464" t="s">
        <v>7</v>
      </c>
      <c r="B464" t="s">
        <v>46</v>
      </c>
      <c r="C464" t="s">
        <v>29</v>
      </c>
      <c r="D464" t="s">
        <v>20</v>
      </c>
      <c r="E464" s="1">
        <v>207.20000000000002</v>
      </c>
      <c r="F464" s="2">
        <v>8999.4</v>
      </c>
      <c r="G464" s="2">
        <v>14999</v>
      </c>
      <c r="H464" s="2">
        <v>466168.92000000004</v>
      </c>
      <c r="I464" s="2">
        <f>Table62[[#This Row],[Units Sold]]*Table62[[#This Row],[Sale Price]]</f>
        <v>3107792.8000000003</v>
      </c>
      <c r="J464" s="2">
        <f>Table62[[#This Row],[Manufacturing Price]]</f>
        <v>8999.4</v>
      </c>
      <c r="K464" s="2">
        <f>Table62[[#This Row],[ Sales]]-(Table62[[#This Row],[Units Sold]]*Table62[[#This Row],[Manufacturing Price]])</f>
        <v>1243117.1200000001</v>
      </c>
      <c r="L464" s="3">
        <v>44531</v>
      </c>
      <c r="M464">
        <f>MONTH(Table62[[#This Row],[Date]])</f>
        <v>12</v>
      </c>
      <c r="N464" t="str">
        <f>TEXT(Table62[[#This Row],[Date]],"mmmm")</f>
        <v>December</v>
      </c>
      <c r="O464">
        <f>YEAR(Table62[[#This Row],[Date]])</f>
        <v>2021</v>
      </c>
    </row>
    <row r="465" spans="1:15" x14ac:dyDescent="0.3">
      <c r="A465" t="s">
        <v>26</v>
      </c>
      <c r="B465" t="s">
        <v>47</v>
      </c>
      <c r="C465" t="s">
        <v>30</v>
      </c>
      <c r="D465" t="s">
        <v>20</v>
      </c>
      <c r="E465" s="1">
        <v>195.4</v>
      </c>
      <c r="F465" s="2">
        <v>11999.4</v>
      </c>
      <c r="G465" s="2">
        <v>19999</v>
      </c>
      <c r="H465" s="2">
        <v>586170.68999999994</v>
      </c>
      <c r="I465" s="2">
        <f>Table62[[#This Row],[Units Sold]]*Table62[[#This Row],[Sale Price]]</f>
        <v>3907804.6</v>
      </c>
      <c r="J465" s="2">
        <f>Table62[[#This Row],[Manufacturing Price]]</f>
        <v>11999.4</v>
      </c>
      <c r="K465" s="2">
        <f>Table62[[#This Row],[ Sales]]-(Table62[[#This Row],[Units Sold]]*Table62[[#This Row],[Manufacturing Price]])</f>
        <v>1563121.8400000003</v>
      </c>
      <c r="L465" s="3">
        <v>44256</v>
      </c>
      <c r="M465">
        <f>MONTH(Table62[[#This Row],[Date]])</f>
        <v>3</v>
      </c>
      <c r="N465" t="str">
        <f>TEXT(Table62[[#This Row],[Date]],"mmmm")</f>
        <v>March</v>
      </c>
      <c r="O465">
        <f>YEAR(Table62[[#This Row],[Date]])</f>
        <v>2021</v>
      </c>
    </row>
    <row r="466" spans="1:15" x14ac:dyDescent="0.3">
      <c r="A466" t="s">
        <v>6</v>
      </c>
      <c r="B466" t="s">
        <v>24</v>
      </c>
      <c r="C466" t="s">
        <v>30</v>
      </c>
      <c r="D466" t="s">
        <v>20</v>
      </c>
      <c r="E466" s="1">
        <v>59.1</v>
      </c>
      <c r="F466" s="2">
        <v>11999.4</v>
      </c>
      <c r="G466" s="2">
        <v>19999</v>
      </c>
      <c r="H466" s="2">
        <v>177291.13500000001</v>
      </c>
      <c r="I466" s="2">
        <f>Table62[[#This Row],[Units Sold]]*Table62[[#This Row],[Sale Price]]</f>
        <v>1181940.9000000001</v>
      </c>
      <c r="J466" s="2">
        <f>Table62[[#This Row],[Manufacturing Price]]</f>
        <v>11999.4</v>
      </c>
      <c r="K466" s="2">
        <f>Table62[[#This Row],[ Sales]]-(Table62[[#This Row],[Units Sold]]*Table62[[#This Row],[Manufacturing Price]])</f>
        <v>472776.3600000001</v>
      </c>
      <c r="L466" s="3">
        <v>44317</v>
      </c>
      <c r="M466">
        <f>MONTH(Table62[[#This Row],[Date]])</f>
        <v>5</v>
      </c>
      <c r="N466" t="str">
        <f>TEXT(Table62[[#This Row],[Date]],"mmmm")</f>
        <v>May</v>
      </c>
      <c r="O466">
        <f>YEAR(Table62[[#This Row],[Date]])</f>
        <v>2021</v>
      </c>
    </row>
    <row r="467" spans="1:15" x14ac:dyDescent="0.3">
      <c r="A467" t="s">
        <v>7</v>
      </c>
      <c r="B467" t="s">
        <v>25</v>
      </c>
      <c r="C467" t="s">
        <v>30</v>
      </c>
      <c r="D467" t="s">
        <v>20</v>
      </c>
      <c r="E467" s="1">
        <v>216.70000000000002</v>
      </c>
      <c r="F467" s="2">
        <v>11999.4</v>
      </c>
      <c r="G467" s="2">
        <v>19999</v>
      </c>
      <c r="H467" s="2">
        <v>650067.49500000011</v>
      </c>
      <c r="I467" s="2">
        <f>Table62[[#This Row],[Units Sold]]*Table62[[#This Row],[Sale Price]]</f>
        <v>4333783.3000000007</v>
      </c>
      <c r="J467" s="2">
        <f>Table62[[#This Row],[Manufacturing Price]]</f>
        <v>11999.4</v>
      </c>
      <c r="K467" s="2">
        <f>Table62[[#This Row],[ Sales]]-(Table62[[#This Row],[Units Sold]]*Table62[[#This Row],[Manufacturing Price]])</f>
        <v>1733513.3200000008</v>
      </c>
      <c r="L467" s="3">
        <v>44105</v>
      </c>
      <c r="M467">
        <f>MONTH(Table62[[#This Row],[Date]])</f>
        <v>10</v>
      </c>
      <c r="N467" t="str">
        <f>TEXT(Table62[[#This Row],[Date]],"mmmm")</f>
        <v>October</v>
      </c>
      <c r="O467">
        <f>YEAR(Table62[[#This Row],[Date]])</f>
        <v>2020</v>
      </c>
    </row>
    <row r="468" spans="1:15" x14ac:dyDescent="0.3">
      <c r="A468" t="s">
        <v>26</v>
      </c>
      <c r="B468" t="s">
        <v>23</v>
      </c>
      <c r="C468" t="s">
        <v>30</v>
      </c>
      <c r="D468" t="s">
        <v>20</v>
      </c>
      <c r="E468" s="1">
        <v>24.1</v>
      </c>
      <c r="F468" s="2">
        <v>11999.4</v>
      </c>
      <c r="G468" s="2">
        <v>19999</v>
      </c>
      <c r="H468" s="2">
        <v>72296.384999999995</v>
      </c>
      <c r="I468" s="2">
        <f>Table62[[#This Row],[Units Sold]]*Table62[[#This Row],[Sale Price]]</f>
        <v>481975.9</v>
      </c>
      <c r="J468" s="2">
        <f>Table62[[#This Row],[Manufacturing Price]]</f>
        <v>11999.4</v>
      </c>
      <c r="K468" s="2">
        <f>Table62[[#This Row],[ Sales]]-(Table62[[#This Row],[Units Sold]]*Table62[[#This Row],[Manufacturing Price]])</f>
        <v>192790.36</v>
      </c>
      <c r="L468" s="3">
        <v>44470</v>
      </c>
      <c r="M468">
        <f>MONTH(Table62[[#This Row],[Date]])</f>
        <v>10</v>
      </c>
      <c r="N468" t="str">
        <f>TEXT(Table62[[#This Row],[Date]],"mmmm")</f>
        <v>October</v>
      </c>
      <c r="O468">
        <f>YEAR(Table62[[#This Row],[Date]])</f>
        <v>2021</v>
      </c>
    </row>
    <row r="469" spans="1:15" x14ac:dyDescent="0.3">
      <c r="A469" t="s">
        <v>7</v>
      </c>
      <c r="B469" t="s">
        <v>22</v>
      </c>
      <c r="C469" t="s">
        <v>31</v>
      </c>
      <c r="D469" t="s">
        <v>20</v>
      </c>
      <c r="E469" s="1">
        <v>68.100000000000009</v>
      </c>
      <c r="F469" s="2">
        <v>19794</v>
      </c>
      <c r="G469" s="2">
        <v>32990</v>
      </c>
      <c r="H469" s="2">
        <v>336992.85000000003</v>
      </c>
      <c r="I469" s="2">
        <f>Table62[[#This Row],[Units Sold]]*Table62[[#This Row],[Sale Price]]</f>
        <v>2246619.0000000005</v>
      </c>
      <c r="J469" s="2">
        <f>Table62[[#This Row],[Manufacturing Price]]</f>
        <v>19794</v>
      </c>
      <c r="K469" s="2">
        <f>Table62[[#This Row],[ Sales]]-(Table62[[#This Row],[Units Sold]]*Table62[[#This Row],[Manufacturing Price]])</f>
        <v>898647.60000000033</v>
      </c>
      <c r="L469" s="3">
        <v>44197</v>
      </c>
      <c r="M469">
        <f>MONTH(Table62[[#This Row],[Date]])</f>
        <v>1</v>
      </c>
      <c r="N469" t="str">
        <f>TEXT(Table62[[#This Row],[Date]],"mmmm")</f>
        <v>January</v>
      </c>
      <c r="O469">
        <f>YEAR(Table62[[#This Row],[Date]])</f>
        <v>2021</v>
      </c>
    </row>
    <row r="470" spans="1:15" x14ac:dyDescent="0.3">
      <c r="A470" t="s">
        <v>7</v>
      </c>
      <c r="B470" t="s">
        <v>34</v>
      </c>
      <c r="C470" t="s">
        <v>31</v>
      </c>
      <c r="D470" t="s">
        <v>20</v>
      </c>
      <c r="E470" s="1">
        <v>51</v>
      </c>
      <c r="F470" s="2">
        <v>19794</v>
      </c>
      <c r="G470" s="2">
        <v>32990</v>
      </c>
      <c r="H470" s="2">
        <v>252373.5</v>
      </c>
      <c r="I470" s="2">
        <f>Table62[[#This Row],[Units Sold]]*Table62[[#This Row],[Sale Price]]</f>
        <v>1682490</v>
      </c>
      <c r="J470" s="2">
        <f>Table62[[#This Row],[Manufacturing Price]]</f>
        <v>19794</v>
      </c>
      <c r="K470" s="2">
        <f>Table62[[#This Row],[ Sales]]-(Table62[[#This Row],[Units Sold]]*Table62[[#This Row],[Manufacturing Price]])</f>
        <v>672996</v>
      </c>
      <c r="L470" s="3">
        <v>44287</v>
      </c>
      <c r="M470">
        <f>MONTH(Table62[[#This Row],[Date]])</f>
        <v>4</v>
      </c>
      <c r="N470" t="str">
        <f>TEXT(Table62[[#This Row],[Date]],"mmmm")</f>
        <v>April</v>
      </c>
      <c r="O470">
        <f>YEAR(Table62[[#This Row],[Date]])</f>
        <v>2021</v>
      </c>
    </row>
    <row r="471" spans="1:15" x14ac:dyDescent="0.3">
      <c r="A471" t="s">
        <v>7</v>
      </c>
      <c r="B471" t="s">
        <v>23</v>
      </c>
      <c r="C471" t="s">
        <v>31</v>
      </c>
      <c r="D471" t="s">
        <v>20</v>
      </c>
      <c r="E471" s="1">
        <v>79</v>
      </c>
      <c r="F471" s="2">
        <v>19794</v>
      </c>
      <c r="G471" s="2">
        <v>32990</v>
      </c>
      <c r="H471" s="2">
        <v>390931.5</v>
      </c>
      <c r="I471" s="2">
        <f>Table62[[#This Row],[Units Sold]]*Table62[[#This Row],[Sale Price]]</f>
        <v>2606210</v>
      </c>
      <c r="J471" s="2">
        <f>Table62[[#This Row],[Manufacturing Price]]</f>
        <v>19794</v>
      </c>
      <c r="K471" s="2">
        <f>Table62[[#This Row],[ Sales]]-(Table62[[#This Row],[Units Sold]]*Table62[[#This Row],[Manufacturing Price]])</f>
        <v>1042484</v>
      </c>
      <c r="L471" s="3">
        <v>44317</v>
      </c>
      <c r="M471">
        <f>MONTH(Table62[[#This Row],[Date]])</f>
        <v>5</v>
      </c>
      <c r="N471" t="str">
        <f>TEXT(Table62[[#This Row],[Date]],"mmmm")</f>
        <v>May</v>
      </c>
      <c r="O471">
        <f>YEAR(Table62[[#This Row],[Date]])</f>
        <v>2021</v>
      </c>
    </row>
    <row r="472" spans="1:15" x14ac:dyDescent="0.3">
      <c r="A472" t="s">
        <v>26</v>
      </c>
      <c r="B472" t="s">
        <v>47</v>
      </c>
      <c r="C472" t="s">
        <v>31</v>
      </c>
      <c r="D472" t="s">
        <v>20</v>
      </c>
      <c r="E472" s="1">
        <v>63.900000000000006</v>
      </c>
      <c r="F472" s="2">
        <v>19794</v>
      </c>
      <c r="G472" s="2">
        <v>32990</v>
      </c>
      <c r="H472" s="2">
        <v>316209.14999999997</v>
      </c>
      <c r="I472" s="2">
        <f>Table62[[#This Row],[Units Sold]]*Table62[[#This Row],[Sale Price]]</f>
        <v>2108061</v>
      </c>
      <c r="J472" s="2">
        <f>Table62[[#This Row],[Manufacturing Price]]</f>
        <v>19794</v>
      </c>
      <c r="K472" s="2">
        <f>Table62[[#This Row],[ Sales]]-(Table62[[#This Row],[Units Sold]]*Table62[[#This Row],[Manufacturing Price]])</f>
        <v>843224.39999999991</v>
      </c>
      <c r="L472" s="3">
        <v>44378</v>
      </c>
      <c r="M472">
        <f>MONTH(Table62[[#This Row],[Date]])</f>
        <v>7</v>
      </c>
      <c r="N472" t="str">
        <f>TEXT(Table62[[#This Row],[Date]],"mmmm")</f>
        <v>July</v>
      </c>
      <c r="O472">
        <f>YEAR(Table62[[#This Row],[Date]])</f>
        <v>2021</v>
      </c>
    </row>
    <row r="473" spans="1:15" x14ac:dyDescent="0.3">
      <c r="A473" t="s">
        <v>8</v>
      </c>
      <c r="B473" t="s">
        <v>37</v>
      </c>
      <c r="C473" t="s">
        <v>31</v>
      </c>
      <c r="D473" t="s">
        <v>20</v>
      </c>
      <c r="E473" s="1">
        <v>159.60000000000002</v>
      </c>
      <c r="F473" s="2">
        <v>19794</v>
      </c>
      <c r="G473" s="2">
        <v>32990</v>
      </c>
      <c r="H473" s="2">
        <v>789780.60000000009</v>
      </c>
      <c r="I473" s="2">
        <f>Table62[[#This Row],[Units Sold]]*Table62[[#This Row],[Sale Price]]</f>
        <v>5265204.0000000009</v>
      </c>
      <c r="J473" s="2">
        <f>Table62[[#This Row],[Manufacturing Price]]</f>
        <v>19794</v>
      </c>
      <c r="K473" s="2">
        <f>Table62[[#This Row],[ Sales]]-(Table62[[#This Row],[Units Sold]]*Table62[[#This Row],[Manufacturing Price]])</f>
        <v>2106081.6000000006</v>
      </c>
      <c r="L473" s="3">
        <v>44440</v>
      </c>
      <c r="M473">
        <f>MONTH(Table62[[#This Row],[Date]])</f>
        <v>9</v>
      </c>
      <c r="N473" t="str">
        <f>TEXT(Table62[[#This Row],[Date]],"mmmm")</f>
        <v>September</v>
      </c>
      <c r="O473">
        <f>YEAR(Table62[[#This Row],[Date]])</f>
        <v>2021</v>
      </c>
    </row>
    <row r="474" spans="1:15" x14ac:dyDescent="0.3">
      <c r="A474" t="s">
        <v>6</v>
      </c>
      <c r="B474" t="s">
        <v>24</v>
      </c>
      <c r="C474" t="s">
        <v>31</v>
      </c>
      <c r="D474" t="s">
        <v>20</v>
      </c>
      <c r="E474" s="1">
        <v>229.4</v>
      </c>
      <c r="F474" s="2">
        <v>19794</v>
      </c>
      <c r="G474" s="2">
        <v>32990</v>
      </c>
      <c r="H474" s="2">
        <v>1135185.8999999999</v>
      </c>
      <c r="I474" s="2">
        <f>Table62[[#This Row],[Units Sold]]*Table62[[#This Row],[Sale Price]]</f>
        <v>7567906</v>
      </c>
      <c r="J474" s="2">
        <f>Table62[[#This Row],[Manufacturing Price]]</f>
        <v>19794</v>
      </c>
      <c r="K474" s="2">
        <f>Table62[[#This Row],[ Sales]]-(Table62[[#This Row],[Units Sold]]*Table62[[#This Row],[Manufacturing Price]])</f>
        <v>3027162.3999999994</v>
      </c>
      <c r="L474" s="3">
        <v>44105</v>
      </c>
      <c r="M474">
        <f>MONTH(Table62[[#This Row],[Date]])</f>
        <v>10</v>
      </c>
      <c r="N474" t="str">
        <f>TEXT(Table62[[#This Row],[Date]],"mmmm")</f>
        <v>October</v>
      </c>
      <c r="O474">
        <f>YEAR(Table62[[#This Row],[Date]])</f>
        <v>2020</v>
      </c>
    </row>
    <row r="475" spans="1:15" x14ac:dyDescent="0.3">
      <c r="A475" t="s">
        <v>26</v>
      </c>
      <c r="B475" t="s">
        <v>43</v>
      </c>
      <c r="C475" t="s">
        <v>31</v>
      </c>
      <c r="D475" t="s">
        <v>20</v>
      </c>
      <c r="E475" s="1">
        <v>24.1</v>
      </c>
      <c r="F475" s="2">
        <v>19794</v>
      </c>
      <c r="G475" s="2">
        <v>32990</v>
      </c>
      <c r="H475" s="2">
        <v>119258.84999999999</v>
      </c>
      <c r="I475" s="2">
        <f>Table62[[#This Row],[Units Sold]]*Table62[[#This Row],[Sale Price]]</f>
        <v>795059</v>
      </c>
      <c r="J475" s="2">
        <f>Table62[[#This Row],[Manufacturing Price]]</f>
        <v>19794</v>
      </c>
      <c r="K475" s="2">
        <f>Table62[[#This Row],[ Sales]]-(Table62[[#This Row],[Units Sold]]*Table62[[#This Row],[Manufacturing Price]])</f>
        <v>318023.59999999998</v>
      </c>
      <c r="L475" s="3">
        <v>44470</v>
      </c>
      <c r="M475">
        <f>MONTH(Table62[[#This Row],[Date]])</f>
        <v>10</v>
      </c>
      <c r="N475" t="str">
        <f>TEXT(Table62[[#This Row],[Date]],"mmmm")</f>
        <v>October</v>
      </c>
      <c r="O475">
        <f>YEAR(Table62[[#This Row],[Date]])</f>
        <v>2021</v>
      </c>
    </row>
    <row r="476" spans="1:15" x14ac:dyDescent="0.3">
      <c r="A476" t="s">
        <v>26</v>
      </c>
      <c r="B476" t="s">
        <v>39</v>
      </c>
      <c r="C476" t="s">
        <v>31</v>
      </c>
      <c r="D476" t="s">
        <v>20</v>
      </c>
      <c r="E476" s="1">
        <v>266.5</v>
      </c>
      <c r="F476" s="2">
        <v>19794</v>
      </c>
      <c r="G476" s="2">
        <v>32990</v>
      </c>
      <c r="H476" s="2">
        <v>1318775.25</v>
      </c>
      <c r="I476" s="2">
        <f>Table62[[#This Row],[Units Sold]]*Table62[[#This Row],[Sale Price]]</f>
        <v>8791835</v>
      </c>
      <c r="J476" s="2">
        <f>Table62[[#This Row],[Manufacturing Price]]</f>
        <v>19794</v>
      </c>
      <c r="K476" s="2">
        <f>Table62[[#This Row],[ Sales]]-(Table62[[#This Row],[Units Sold]]*Table62[[#This Row],[Manufacturing Price]])</f>
        <v>3516734</v>
      </c>
      <c r="L476" s="3">
        <v>44501</v>
      </c>
      <c r="M476">
        <f>MONTH(Table62[[#This Row],[Date]])</f>
        <v>11</v>
      </c>
      <c r="N476" t="str">
        <f>TEXT(Table62[[#This Row],[Date]],"mmmm")</f>
        <v>November</v>
      </c>
      <c r="O476">
        <f>YEAR(Table62[[#This Row],[Date]])</f>
        <v>2021</v>
      </c>
    </row>
    <row r="477" spans="1:15" x14ac:dyDescent="0.3">
      <c r="A477" t="s">
        <v>8</v>
      </c>
      <c r="B477" t="s">
        <v>40</v>
      </c>
      <c r="C477" t="s">
        <v>31</v>
      </c>
      <c r="D477" t="s">
        <v>20</v>
      </c>
      <c r="E477" s="1">
        <v>191.60000000000002</v>
      </c>
      <c r="F477" s="2">
        <v>19794</v>
      </c>
      <c r="G477" s="2">
        <v>32990</v>
      </c>
      <c r="H477" s="2">
        <v>948132.60000000009</v>
      </c>
      <c r="I477" s="2">
        <f>Table62[[#This Row],[Units Sold]]*Table62[[#This Row],[Sale Price]]</f>
        <v>6320884.0000000009</v>
      </c>
      <c r="J477" s="2">
        <f>Table62[[#This Row],[Manufacturing Price]]</f>
        <v>19794</v>
      </c>
      <c r="K477" s="2">
        <f>Table62[[#This Row],[ Sales]]-(Table62[[#This Row],[Units Sold]]*Table62[[#This Row],[Manufacturing Price]])</f>
        <v>2528353.6000000006</v>
      </c>
      <c r="L477" s="3">
        <v>44166</v>
      </c>
      <c r="M477">
        <f>MONTH(Table62[[#This Row],[Date]])</f>
        <v>12</v>
      </c>
      <c r="N477" t="str">
        <f>TEXT(Table62[[#This Row],[Date]],"mmmm")</f>
        <v>December</v>
      </c>
      <c r="O477">
        <f>YEAR(Table62[[#This Row],[Date]])</f>
        <v>2020</v>
      </c>
    </row>
    <row r="478" spans="1:15" x14ac:dyDescent="0.3">
      <c r="A478" t="s">
        <v>6</v>
      </c>
      <c r="B478" t="s">
        <v>41</v>
      </c>
      <c r="C478" t="s">
        <v>31</v>
      </c>
      <c r="D478" t="s">
        <v>20</v>
      </c>
      <c r="E478" s="1">
        <v>85.300000000000011</v>
      </c>
      <c r="F478" s="2">
        <v>19794</v>
      </c>
      <c r="G478" s="2">
        <v>32990</v>
      </c>
      <c r="H478" s="2">
        <v>422107.05000000005</v>
      </c>
      <c r="I478" s="2">
        <f>Table62[[#This Row],[Units Sold]]*Table62[[#This Row],[Sale Price]]</f>
        <v>2814047.0000000005</v>
      </c>
      <c r="J478" s="2">
        <f>Table62[[#This Row],[Manufacturing Price]]</f>
        <v>19794</v>
      </c>
      <c r="K478" s="2">
        <f>Table62[[#This Row],[ Sales]]-(Table62[[#This Row],[Units Sold]]*Table62[[#This Row],[Manufacturing Price]])</f>
        <v>1125618.8000000003</v>
      </c>
      <c r="L478" s="3">
        <v>44531</v>
      </c>
      <c r="M478">
        <f>MONTH(Table62[[#This Row],[Date]])</f>
        <v>12</v>
      </c>
      <c r="N478" t="str">
        <f>TEXT(Table62[[#This Row],[Date]],"mmmm")</f>
        <v>December</v>
      </c>
      <c r="O478">
        <f>YEAR(Table62[[#This Row],[Date]])</f>
        <v>2021</v>
      </c>
    </row>
    <row r="479" spans="1:15" x14ac:dyDescent="0.3">
      <c r="A479" t="s">
        <v>8</v>
      </c>
      <c r="B479" t="s">
        <v>42</v>
      </c>
      <c r="C479" t="s">
        <v>32</v>
      </c>
      <c r="D479" t="s">
        <v>20</v>
      </c>
      <c r="E479" s="1">
        <v>34.1</v>
      </c>
      <c r="F479" s="2">
        <v>13938</v>
      </c>
      <c r="G479" s="2">
        <v>23230</v>
      </c>
      <c r="H479" s="2">
        <v>118821.45</v>
      </c>
      <c r="I479" s="2">
        <f>Table62[[#This Row],[Units Sold]]*Table62[[#This Row],[Sale Price]]</f>
        <v>792143</v>
      </c>
      <c r="J479" s="2">
        <f>Table62[[#This Row],[Manufacturing Price]]</f>
        <v>13938</v>
      </c>
      <c r="K479" s="2">
        <f>Table62[[#This Row],[ Sales]]-(Table62[[#This Row],[Units Sold]]*Table62[[#This Row],[Manufacturing Price]])</f>
        <v>316857.19999999995</v>
      </c>
      <c r="L479" s="3">
        <v>44317</v>
      </c>
      <c r="M479">
        <f>MONTH(Table62[[#This Row],[Date]])</f>
        <v>5</v>
      </c>
      <c r="N479" t="str">
        <f>TEXT(Table62[[#This Row],[Date]],"mmmm")</f>
        <v>May</v>
      </c>
      <c r="O479">
        <f>YEAR(Table62[[#This Row],[Date]])</f>
        <v>2021</v>
      </c>
    </row>
    <row r="480" spans="1:15" x14ac:dyDescent="0.3">
      <c r="A480" t="s">
        <v>7</v>
      </c>
      <c r="B480" t="s">
        <v>44</v>
      </c>
      <c r="C480" t="s">
        <v>32</v>
      </c>
      <c r="D480" t="s">
        <v>20</v>
      </c>
      <c r="E480" s="1">
        <v>64.100000000000009</v>
      </c>
      <c r="F480" s="2">
        <v>13938</v>
      </c>
      <c r="G480" s="2">
        <v>23230</v>
      </c>
      <c r="H480" s="2">
        <v>223356.45000000004</v>
      </c>
      <c r="I480" s="2">
        <f>Table62[[#This Row],[Units Sold]]*Table62[[#This Row],[Sale Price]]</f>
        <v>1489043.0000000002</v>
      </c>
      <c r="J480" s="2">
        <f>Table62[[#This Row],[Manufacturing Price]]</f>
        <v>13938</v>
      </c>
      <c r="K480" s="2">
        <f>Table62[[#This Row],[ Sales]]-(Table62[[#This Row],[Units Sold]]*Table62[[#This Row],[Manufacturing Price]])</f>
        <v>595617.20000000007</v>
      </c>
      <c r="L480" s="3">
        <v>44378</v>
      </c>
      <c r="M480">
        <f>MONTH(Table62[[#This Row],[Date]])</f>
        <v>7</v>
      </c>
      <c r="N480" t="str">
        <f>TEXT(Table62[[#This Row],[Date]],"mmmm")</f>
        <v>July</v>
      </c>
      <c r="O480">
        <f>YEAR(Table62[[#This Row],[Date]])</f>
        <v>2021</v>
      </c>
    </row>
    <row r="481" spans="1:15" x14ac:dyDescent="0.3">
      <c r="A481" t="s">
        <v>26</v>
      </c>
      <c r="B481" t="s">
        <v>45</v>
      </c>
      <c r="C481" t="s">
        <v>32</v>
      </c>
      <c r="D481" t="s">
        <v>20</v>
      </c>
      <c r="E481" s="1">
        <v>280.7</v>
      </c>
      <c r="F481" s="2">
        <v>13938</v>
      </c>
      <c r="G481" s="2">
        <v>23230</v>
      </c>
      <c r="H481" s="2">
        <v>978099.14999999991</v>
      </c>
      <c r="I481" s="2">
        <f>Table62[[#This Row],[Units Sold]]*Table62[[#This Row],[Sale Price]]</f>
        <v>6520661</v>
      </c>
      <c r="J481" s="2">
        <f>Table62[[#This Row],[Manufacturing Price]]</f>
        <v>13938</v>
      </c>
      <c r="K481" s="2">
        <f>Table62[[#This Row],[ Sales]]-(Table62[[#This Row],[Units Sold]]*Table62[[#This Row],[Manufacturing Price]])</f>
        <v>2608264.4000000004</v>
      </c>
      <c r="L481" s="3">
        <v>44409</v>
      </c>
      <c r="M481">
        <f>MONTH(Table62[[#This Row],[Date]])</f>
        <v>8</v>
      </c>
      <c r="N481" t="str">
        <f>TEXT(Table62[[#This Row],[Date]],"mmmm")</f>
        <v>August</v>
      </c>
      <c r="O481">
        <f>YEAR(Table62[[#This Row],[Date]])</f>
        <v>2021</v>
      </c>
    </row>
    <row r="482" spans="1:15" x14ac:dyDescent="0.3">
      <c r="A482" t="s">
        <v>6</v>
      </c>
      <c r="B482" t="s">
        <v>46</v>
      </c>
      <c r="C482" t="s">
        <v>32</v>
      </c>
      <c r="D482" t="s">
        <v>20</v>
      </c>
      <c r="E482" s="1">
        <v>43.2</v>
      </c>
      <c r="F482" s="2">
        <v>13938</v>
      </c>
      <c r="G482" s="2">
        <v>23230</v>
      </c>
      <c r="H482" s="2">
        <v>150530.40000000002</v>
      </c>
      <c r="I482" s="2">
        <f>Table62[[#This Row],[Units Sold]]*Table62[[#This Row],[Sale Price]]</f>
        <v>1003536.0000000001</v>
      </c>
      <c r="J482" s="2">
        <f>Table62[[#This Row],[Manufacturing Price]]</f>
        <v>13938</v>
      </c>
      <c r="K482" s="2">
        <f>Table62[[#This Row],[ Sales]]-(Table62[[#This Row],[Units Sold]]*Table62[[#This Row],[Manufacturing Price]])</f>
        <v>401414.40000000002</v>
      </c>
      <c r="L482" s="3">
        <v>44440</v>
      </c>
      <c r="M482">
        <f>MONTH(Table62[[#This Row],[Date]])</f>
        <v>9</v>
      </c>
      <c r="N482" t="str">
        <f>TEXT(Table62[[#This Row],[Date]],"mmmm")</f>
        <v>September</v>
      </c>
      <c r="O482">
        <f>YEAR(Table62[[#This Row],[Date]])</f>
        <v>2021</v>
      </c>
    </row>
    <row r="483" spans="1:15" x14ac:dyDescent="0.3">
      <c r="A483" t="s">
        <v>6</v>
      </c>
      <c r="B483" t="s">
        <v>47</v>
      </c>
      <c r="C483" t="s">
        <v>32</v>
      </c>
      <c r="D483" t="s">
        <v>20</v>
      </c>
      <c r="E483" s="1">
        <v>229.4</v>
      </c>
      <c r="F483" s="2">
        <v>13938</v>
      </c>
      <c r="G483" s="2">
        <v>23230</v>
      </c>
      <c r="H483" s="2">
        <v>799344.29999999993</v>
      </c>
      <c r="I483" s="2">
        <f>Table62[[#This Row],[Units Sold]]*Table62[[#This Row],[Sale Price]]</f>
        <v>5328962</v>
      </c>
      <c r="J483" s="2">
        <f>Table62[[#This Row],[Manufacturing Price]]</f>
        <v>13938</v>
      </c>
      <c r="K483" s="2">
        <f>Table62[[#This Row],[ Sales]]-(Table62[[#This Row],[Units Sold]]*Table62[[#This Row],[Manufacturing Price]])</f>
        <v>2131584.7999999998</v>
      </c>
      <c r="L483" s="3">
        <v>44105</v>
      </c>
      <c r="M483">
        <f>MONTH(Table62[[#This Row],[Date]])</f>
        <v>10</v>
      </c>
      <c r="N483" t="str">
        <f>TEXT(Table62[[#This Row],[Date]],"mmmm")</f>
        <v>October</v>
      </c>
      <c r="O483">
        <f>YEAR(Table62[[#This Row],[Date]])</f>
        <v>2020</v>
      </c>
    </row>
    <row r="484" spans="1:15" x14ac:dyDescent="0.3">
      <c r="A484" t="s">
        <v>7</v>
      </c>
      <c r="B484" t="s">
        <v>24</v>
      </c>
      <c r="C484" t="s">
        <v>32</v>
      </c>
      <c r="D484" t="s">
        <v>20</v>
      </c>
      <c r="E484" s="1">
        <v>216.70000000000002</v>
      </c>
      <c r="F484" s="2">
        <v>13938</v>
      </c>
      <c r="G484" s="2">
        <v>23230</v>
      </c>
      <c r="H484" s="2">
        <v>755091.15</v>
      </c>
      <c r="I484" s="2">
        <f>Table62[[#This Row],[Units Sold]]*Table62[[#This Row],[Sale Price]]</f>
        <v>5033941</v>
      </c>
      <c r="J484" s="2">
        <f>Table62[[#This Row],[Manufacturing Price]]</f>
        <v>13938</v>
      </c>
      <c r="K484" s="2">
        <f>Table62[[#This Row],[ Sales]]-(Table62[[#This Row],[Units Sold]]*Table62[[#This Row],[Manufacturing Price]])</f>
        <v>2013576.4</v>
      </c>
      <c r="L484" s="3">
        <v>44105</v>
      </c>
      <c r="M484">
        <f>MONTH(Table62[[#This Row],[Date]])</f>
        <v>10</v>
      </c>
      <c r="N484" t="str">
        <f>TEXT(Table62[[#This Row],[Date]],"mmmm")</f>
        <v>October</v>
      </c>
      <c r="O484">
        <f>YEAR(Table62[[#This Row],[Date]])</f>
        <v>2020</v>
      </c>
    </row>
    <row r="485" spans="1:15" x14ac:dyDescent="0.3">
      <c r="A485" t="s">
        <v>8</v>
      </c>
      <c r="B485" t="s">
        <v>25</v>
      </c>
      <c r="C485" t="s">
        <v>32</v>
      </c>
      <c r="D485" t="s">
        <v>20</v>
      </c>
      <c r="E485" s="1">
        <v>252.9</v>
      </c>
      <c r="F485" s="2">
        <v>13938</v>
      </c>
      <c r="G485" s="2">
        <v>23230</v>
      </c>
      <c r="H485" s="2">
        <v>881230.04999999993</v>
      </c>
      <c r="I485" s="2">
        <f>Table62[[#This Row],[Units Sold]]*Table62[[#This Row],[Sale Price]]</f>
        <v>5874867</v>
      </c>
      <c r="J485" s="2">
        <f>Table62[[#This Row],[Manufacturing Price]]</f>
        <v>13938</v>
      </c>
      <c r="K485" s="2">
        <f>Table62[[#This Row],[ Sales]]-(Table62[[#This Row],[Units Sold]]*Table62[[#This Row],[Manufacturing Price]])</f>
        <v>2349946.7999999998</v>
      </c>
      <c r="L485" s="3">
        <v>44501</v>
      </c>
      <c r="M485">
        <f>MONTH(Table62[[#This Row],[Date]])</f>
        <v>11</v>
      </c>
      <c r="N485" t="str">
        <f>TEXT(Table62[[#This Row],[Date]],"mmmm")</f>
        <v>November</v>
      </c>
      <c r="O485">
        <f>YEAR(Table62[[#This Row],[Date]])</f>
        <v>2021</v>
      </c>
    </row>
    <row r="486" spans="1:15" x14ac:dyDescent="0.3">
      <c r="A486" t="s">
        <v>26</v>
      </c>
      <c r="B486" t="s">
        <v>23</v>
      </c>
      <c r="C486" t="s">
        <v>32</v>
      </c>
      <c r="D486" t="s">
        <v>20</v>
      </c>
      <c r="E486" s="1">
        <v>187</v>
      </c>
      <c r="F486" s="2">
        <v>13938</v>
      </c>
      <c r="G486" s="2">
        <v>23230</v>
      </c>
      <c r="H486" s="2">
        <v>651601.5</v>
      </c>
      <c r="I486" s="2">
        <f>Table62[[#This Row],[Units Sold]]*Table62[[#This Row],[Sale Price]]</f>
        <v>4344010</v>
      </c>
      <c r="J486" s="2">
        <f>Table62[[#This Row],[Manufacturing Price]]</f>
        <v>13938</v>
      </c>
      <c r="K486" s="2">
        <f>Table62[[#This Row],[ Sales]]-(Table62[[#This Row],[Units Sold]]*Table62[[#This Row],[Manufacturing Price]])</f>
        <v>1737604</v>
      </c>
      <c r="L486" s="3">
        <v>44166</v>
      </c>
      <c r="M486">
        <f>MONTH(Table62[[#This Row],[Date]])</f>
        <v>12</v>
      </c>
      <c r="N486" t="str">
        <f>TEXT(Table62[[#This Row],[Date]],"mmmm")</f>
        <v>December</v>
      </c>
      <c r="O486">
        <f>YEAR(Table62[[#This Row],[Date]])</f>
        <v>2020</v>
      </c>
    </row>
    <row r="487" spans="1:15" x14ac:dyDescent="0.3">
      <c r="A487" t="s">
        <v>8</v>
      </c>
      <c r="B487" t="s">
        <v>22</v>
      </c>
      <c r="C487" t="s">
        <v>27</v>
      </c>
      <c r="D487" t="s">
        <v>20</v>
      </c>
      <c r="E487" s="1">
        <v>57.900000000000006</v>
      </c>
      <c r="F487" s="2">
        <v>11999.4</v>
      </c>
      <c r="G487" s="2">
        <v>19999</v>
      </c>
      <c r="H487" s="2">
        <v>173691.315</v>
      </c>
      <c r="I487" s="2">
        <f>Table62[[#This Row],[Units Sold]]*Table62[[#This Row],[Sale Price]]</f>
        <v>1157942.1000000001</v>
      </c>
      <c r="J487" s="2">
        <f>Table62[[#This Row],[Manufacturing Price]]</f>
        <v>11999.4</v>
      </c>
      <c r="K487" s="2">
        <f>Table62[[#This Row],[ Sales]]-(Table62[[#This Row],[Units Sold]]*Table62[[#This Row],[Manufacturing Price]])</f>
        <v>463176.84000000008</v>
      </c>
      <c r="L487" s="3">
        <v>44197</v>
      </c>
      <c r="M487">
        <f>MONTH(Table62[[#This Row],[Date]])</f>
        <v>1</v>
      </c>
      <c r="N487" t="str">
        <f>TEXT(Table62[[#This Row],[Date]],"mmmm")</f>
        <v>January</v>
      </c>
      <c r="O487">
        <f>YEAR(Table62[[#This Row],[Date]])</f>
        <v>2021</v>
      </c>
    </row>
    <row r="488" spans="1:15" x14ac:dyDescent="0.3">
      <c r="A488" t="s">
        <v>26</v>
      </c>
      <c r="B488" t="s">
        <v>34</v>
      </c>
      <c r="C488" t="s">
        <v>27</v>
      </c>
      <c r="D488" t="s">
        <v>20</v>
      </c>
      <c r="E488" s="1">
        <v>224</v>
      </c>
      <c r="F488" s="2">
        <v>11999.4</v>
      </c>
      <c r="G488" s="2">
        <v>19999</v>
      </c>
      <c r="H488" s="2">
        <v>671966.4</v>
      </c>
      <c r="I488" s="2">
        <f>Table62[[#This Row],[Units Sold]]*Table62[[#This Row],[Sale Price]]</f>
        <v>4479776</v>
      </c>
      <c r="J488" s="2">
        <f>Table62[[#This Row],[Manufacturing Price]]</f>
        <v>11999.4</v>
      </c>
      <c r="K488" s="2">
        <f>Table62[[#This Row],[ Sales]]-(Table62[[#This Row],[Units Sold]]*Table62[[#This Row],[Manufacturing Price]])</f>
        <v>1791910.4</v>
      </c>
      <c r="L488" s="3">
        <v>44228</v>
      </c>
      <c r="M488">
        <f>MONTH(Table62[[#This Row],[Date]])</f>
        <v>2</v>
      </c>
      <c r="N488" t="str">
        <f>TEXT(Table62[[#This Row],[Date]],"mmmm")</f>
        <v>February</v>
      </c>
      <c r="O488">
        <f>YEAR(Table62[[#This Row],[Date]])</f>
        <v>2021</v>
      </c>
    </row>
    <row r="489" spans="1:15" x14ac:dyDescent="0.3">
      <c r="A489" t="s">
        <v>6</v>
      </c>
      <c r="B489" t="s">
        <v>23</v>
      </c>
      <c r="C489" t="s">
        <v>27</v>
      </c>
      <c r="D489" t="s">
        <v>20</v>
      </c>
      <c r="E489" s="1">
        <v>299.3</v>
      </c>
      <c r="F489" s="2">
        <v>11999.4</v>
      </c>
      <c r="G489" s="2">
        <v>19999</v>
      </c>
      <c r="H489" s="2">
        <v>897855.10499999998</v>
      </c>
      <c r="I489" s="2">
        <f>Table62[[#This Row],[Units Sold]]*Table62[[#This Row],[Sale Price]]</f>
        <v>5985700.7000000002</v>
      </c>
      <c r="J489" s="2">
        <f>Table62[[#This Row],[Manufacturing Price]]</f>
        <v>11999.4</v>
      </c>
      <c r="K489" s="2">
        <f>Table62[[#This Row],[ Sales]]-(Table62[[#This Row],[Units Sold]]*Table62[[#This Row],[Manufacturing Price]])</f>
        <v>2394280.2800000003</v>
      </c>
      <c r="L489" s="3">
        <v>44256</v>
      </c>
      <c r="M489">
        <f>MONTH(Table62[[#This Row],[Date]])</f>
        <v>3</v>
      </c>
      <c r="N489" t="str">
        <f>TEXT(Table62[[#This Row],[Date]],"mmmm")</f>
        <v>March</v>
      </c>
      <c r="O489">
        <f>YEAR(Table62[[#This Row],[Date]])</f>
        <v>2021</v>
      </c>
    </row>
    <row r="490" spans="1:15" x14ac:dyDescent="0.3">
      <c r="A490" t="s">
        <v>9</v>
      </c>
      <c r="B490" t="s">
        <v>47</v>
      </c>
      <c r="C490" t="s">
        <v>27</v>
      </c>
      <c r="D490" t="s">
        <v>20</v>
      </c>
      <c r="E490" s="1">
        <v>352.05</v>
      </c>
      <c r="F490" s="2">
        <v>11999.4</v>
      </c>
      <c r="G490" s="2">
        <v>19999</v>
      </c>
      <c r="H490" s="2">
        <v>1056097.1924999999</v>
      </c>
      <c r="I490" s="2">
        <f>Table62[[#This Row],[Units Sold]]*Table62[[#This Row],[Sale Price]]</f>
        <v>7040647.9500000002</v>
      </c>
      <c r="J490" s="2">
        <f>Table62[[#This Row],[Manufacturing Price]]</f>
        <v>11999.4</v>
      </c>
      <c r="K490" s="2">
        <f>Table62[[#This Row],[ Sales]]-(Table62[[#This Row],[Units Sold]]*Table62[[#This Row],[Manufacturing Price]])</f>
        <v>2816259.1800000006</v>
      </c>
      <c r="L490" s="3">
        <v>44287</v>
      </c>
      <c r="M490">
        <f>MONTH(Table62[[#This Row],[Date]])</f>
        <v>4</v>
      </c>
      <c r="N490" t="str">
        <f>TEXT(Table62[[#This Row],[Date]],"mmmm")</f>
        <v>April</v>
      </c>
      <c r="O490">
        <f>YEAR(Table62[[#This Row],[Date]])</f>
        <v>2021</v>
      </c>
    </row>
    <row r="491" spans="1:15" x14ac:dyDescent="0.3">
      <c r="A491" t="s">
        <v>26</v>
      </c>
      <c r="B491" t="s">
        <v>37</v>
      </c>
      <c r="C491" t="s">
        <v>27</v>
      </c>
      <c r="D491" t="s">
        <v>20</v>
      </c>
      <c r="E491" s="1">
        <v>203.9</v>
      </c>
      <c r="F491" s="2">
        <v>11999.4</v>
      </c>
      <c r="G491" s="2">
        <v>19999</v>
      </c>
      <c r="H491" s="2">
        <v>611669.41500000004</v>
      </c>
      <c r="I491" s="2">
        <f>Table62[[#This Row],[Units Sold]]*Table62[[#This Row],[Sale Price]]</f>
        <v>4077796.1</v>
      </c>
      <c r="J491" s="2">
        <f>Table62[[#This Row],[Manufacturing Price]]</f>
        <v>11999.4</v>
      </c>
      <c r="K491" s="2">
        <f>Table62[[#This Row],[ Sales]]-(Table62[[#This Row],[Units Sold]]*Table62[[#This Row],[Manufacturing Price]])</f>
        <v>1631118.44</v>
      </c>
      <c r="L491" s="3">
        <v>44317</v>
      </c>
      <c r="M491">
        <f>MONTH(Table62[[#This Row],[Date]])</f>
        <v>5</v>
      </c>
      <c r="N491" t="str">
        <f>TEXT(Table62[[#This Row],[Date]],"mmmm")</f>
        <v>May</v>
      </c>
      <c r="O491">
        <f>YEAR(Table62[[#This Row],[Date]])</f>
        <v>2021</v>
      </c>
    </row>
    <row r="492" spans="1:15" x14ac:dyDescent="0.3">
      <c r="A492" t="s">
        <v>9</v>
      </c>
      <c r="B492" t="s">
        <v>38</v>
      </c>
      <c r="C492" t="s">
        <v>27</v>
      </c>
      <c r="D492" t="s">
        <v>20</v>
      </c>
      <c r="E492" s="1">
        <v>257.40000000000003</v>
      </c>
      <c r="F492" s="2">
        <v>11999.4</v>
      </c>
      <c r="G492" s="2">
        <v>19999</v>
      </c>
      <c r="H492" s="2">
        <v>772161.39</v>
      </c>
      <c r="I492" s="2">
        <f>Table62[[#This Row],[Units Sold]]*Table62[[#This Row],[Sale Price]]</f>
        <v>5147742.6000000006</v>
      </c>
      <c r="J492" s="2">
        <f>Table62[[#This Row],[Manufacturing Price]]</f>
        <v>11999.4</v>
      </c>
      <c r="K492" s="2">
        <f>Table62[[#This Row],[ Sales]]-(Table62[[#This Row],[Units Sold]]*Table62[[#This Row],[Manufacturing Price]])</f>
        <v>2059097.04</v>
      </c>
      <c r="L492" s="3">
        <v>44409</v>
      </c>
      <c r="M492">
        <f>MONTH(Table62[[#This Row],[Date]])</f>
        <v>8</v>
      </c>
      <c r="N492" t="str">
        <f>TEXT(Table62[[#This Row],[Date]],"mmmm")</f>
        <v>August</v>
      </c>
      <c r="O492">
        <f>YEAR(Table62[[#This Row],[Date]])</f>
        <v>2021</v>
      </c>
    </row>
    <row r="493" spans="1:15" x14ac:dyDescent="0.3">
      <c r="A493" t="s">
        <v>26</v>
      </c>
      <c r="B493" t="s">
        <v>43</v>
      </c>
      <c r="C493" t="s">
        <v>27</v>
      </c>
      <c r="D493" t="s">
        <v>20</v>
      </c>
      <c r="E493" s="1">
        <v>70.7</v>
      </c>
      <c r="F493" s="2">
        <v>11999.4</v>
      </c>
      <c r="G493" s="2">
        <v>19999</v>
      </c>
      <c r="H493" s="2">
        <v>212089.39499999999</v>
      </c>
      <c r="I493" s="2">
        <f>Table62[[#This Row],[Units Sold]]*Table62[[#This Row],[Sale Price]]</f>
        <v>1413929.3</v>
      </c>
      <c r="J493" s="2">
        <f>Table62[[#This Row],[Manufacturing Price]]</f>
        <v>11999.4</v>
      </c>
      <c r="K493" s="2">
        <f>Table62[[#This Row],[ Sales]]-(Table62[[#This Row],[Units Sold]]*Table62[[#This Row],[Manufacturing Price]])</f>
        <v>565571.72000000009</v>
      </c>
      <c r="L493" s="3">
        <v>44440</v>
      </c>
      <c r="M493">
        <f>MONTH(Table62[[#This Row],[Date]])</f>
        <v>9</v>
      </c>
      <c r="N493" t="str">
        <f>TEXT(Table62[[#This Row],[Date]],"mmmm")</f>
        <v>September</v>
      </c>
      <c r="O493">
        <f>YEAR(Table62[[#This Row],[Date]])</f>
        <v>2021</v>
      </c>
    </row>
    <row r="494" spans="1:15" x14ac:dyDescent="0.3">
      <c r="A494" t="s">
        <v>7</v>
      </c>
      <c r="B494" t="s">
        <v>39</v>
      </c>
      <c r="C494" t="s">
        <v>27</v>
      </c>
      <c r="D494" t="s">
        <v>20</v>
      </c>
      <c r="E494" s="1">
        <v>207.20000000000002</v>
      </c>
      <c r="F494" s="2">
        <v>11999.4</v>
      </c>
      <c r="G494" s="2">
        <v>19999</v>
      </c>
      <c r="H494" s="2">
        <v>621568.92000000004</v>
      </c>
      <c r="I494" s="2">
        <f>Table62[[#This Row],[Units Sold]]*Table62[[#This Row],[Sale Price]]</f>
        <v>4143792.8000000003</v>
      </c>
      <c r="J494" s="2">
        <f>Table62[[#This Row],[Manufacturing Price]]</f>
        <v>11999.4</v>
      </c>
      <c r="K494" s="2">
        <f>Table62[[#This Row],[ Sales]]-(Table62[[#This Row],[Units Sold]]*Table62[[#This Row],[Manufacturing Price]])</f>
        <v>1657517.12</v>
      </c>
      <c r="L494" s="3">
        <v>44531</v>
      </c>
      <c r="M494">
        <f>MONTH(Table62[[#This Row],[Date]])</f>
        <v>12</v>
      </c>
      <c r="N494" t="str">
        <f>TEXT(Table62[[#This Row],[Date]],"mmmm")</f>
        <v>December</v>
      </c>
      <c r="O494">
        <f>YEAR(Table62[[#This Row],[Date]])</f>
        <v>2021</v>
      </c>
    </row>
    <row r="495" spans="1:15" x14ac:dyDescent="0.3">
      <c r="A495" t="s">
        <v>6</v>
      </c>
      <c r="B495" t="s">
        <v>40</v>
      </c>
      <c r="C495" t="s">
        <v>27</v>
      </c>
      <c r="D495" t="s">
        <v>20</v>
      </c>
      <c r="E495" s="1">
        <v>85.300000000000011</v>
      </c>
      <c r="F495" s="2">
        <v>11999.4</v>
      </c>
      <c r="G495" s="2">
        <v>19999</v>
      </c>
      <c r="H495" s="2">
        <v>255887.20500000002</v>
      </c>
      <c r="I495" s="2">
        <f>Table62[[#This Row],[Units Sold]]*Table62[[#This Row],[Sale Price]]</f>
        <v>1705914.7000000002</v>
      </c>
      <c r="J495" s="2">
        <f>Table62[[#This Row],[Manufacturing Price]]</f>
        <v>11999.4</v>
      </c>
      <c r="K495" s="2">
        <f>Table62[[#This Row],[ Sales]]-(Table62[[#This Row],[Units Sold]]*Table62[[#This Row],[Manufacturing Price]])</f>
        <v>682365.88000000012</v>
      </c>
      <c r="L495" s="3">
        <v>44531</v>
      </c>
      <c r="M495">
        <f>MONTH(Table62[[#This Row],[Date]])</f>
        <v>12</v>
      </c>
      <c r="N495" t="str">
        <f>TEXT(Table62[[#This Row],[Date]],"mmmm")</f>
        <v>December</v>
      </c>
      <c r="O495">
        <f>YEAR(Table62[[#This Row],[Date]])</f>
        <v>2021</v>
      </c>
    </row>
    <row r="496" spans="1:15" x14ac:dyDescent="0.3">
      <c r="A496" t="s">
        <v>9</v>
      </c>
      <c r="B496" t="s">
        <v>41</v>
      </c>
      <c r="C496" t="s">
        <v>28</v>
      </c>
      <c r="D496" t="s">
        <v>20</v>
      </c>
      <c r="E496" s="1">
        <v>119.80000000000001</v>
      </c>
      <c r="F496" s="2">
        <v>5579.4</v>
      </c>
      <c r="G496" s="2">
        <v>9299</v>
      </c>
      <c r="H496" s="2">
        <v>167103.03000000003</v>
      </c>
      <c r="I496" s="2">
        <f>Table62[[#This Row],[Units Sold]]*Table62[[#This Row],[Sale Price]]</f>
        <v>1114020.2000000002</v>
      </c>
      <c r="J496" s="2">
        <f>Table62[[#This Row],[Manufacturing Price]]</f>
        <v>5579.4</v>
      </c>
      <c r="K496" s="2">
        <f>Table62[[#This Row],[ Sales]]-(Table62[[#This Row],[Units Sold]]*Table62[[#This Row],[Manufacturing Price]])</f>
        <v>445608.08000000019</v>
      </c>
      <c r="L496" s="3">
        <v>44105</v>
      </c>
      <c r="M496">
        <f>MONTH(Table62[[#This Row],[Date]])</f>
        <v>10</v>
      </c>
      <c r="N496" t="str">
        <f>TEXT(Table62[[#This Row],[Date]],"mmmm")</f>
        <v>October</v>
      </c>
      <c r="O496">
        <f>YEAR(Table62[[#This Row],[Date]])</f>
        <v>2020</v>
      </c>
    </row>
    <row r="497" spans="1:15" x14ac:dyDescent="0.3">
      <c r="A497" t="s">
        <v>26</v>
      </c>
      <c r="B497" t="s">
        <v>42</v>
      </c>
      <c r="C497" t="s">
        <v>30</v>
      </c>
      <c r="D497" t="s">
        <v>20</v>
      </c>
      <c r="E497" s="1">
        <v>253.20000000000002</v>
      </c>
      <c r="F497" s="2">
        <v>11999.4</v>
      </c>
      <c r="G497" s="2">
        <v>19999</v>
      </c>
      <c r="H497" s="2">
        <v>759562.02000000014</v>
      </c>
      <c r="I497" s="2">
        <f>Table62[[#This Row],[Units Sold]]*Table62[[#This Row],[Sale Price]]</f>
        <v>5063746.8000000007</v>
      </c>
      <c r="J497" s="2">
        <f>Table62[[#This Row],[Manufacturing Price]]</f>
        <v>11999.4</v>
      </c>
      <c r="K497" s="2">
        <f>Table62[[#This Row],[ Sales]]-(Table62[[#This Row],[Units Sold]]*Table62[[#This Row],[Manufacturing Price]])</f>
        <v>2025498.7200000007</v>
      </c>
      <c r="L497" s="3">
        <v>44287</v>
      </c>
      <c r="M497">
        <f>MONTH(Table62[[#This Row],[Date]])</f>
        <v>4</v>
      </c>
      <c r="N497" t="str">
        <f>TEXT(Table62[[#This Row],[Date]],"mmmm")</f>
        <v>April</v>
      </c>
      <c r="O497">
        <f>YEAR(Table62[[#This Row],[Date]])</f>
        <v>2021</v>
      </c>
    </row>
    <row r="498" spans="1:15" x14ac:dyDescent="0.3">
      <c r="A498" t="s">
        <v>9</v>
      </c>
      <c r="B498" t="s">
        <v>44</v>
      </c>
      <c r="C498" t="s">
        <v>30</v>
      </c>
      <c r="D498" t="s">
        <v>20</v>
      </c>
      <c r="E498" s="1">
        <v>119.80000000000001</v>
      </c>
      <c r="F498" s="2">
        <v>11999.4</v>
      </c>
      <c r="G498" s="2">
        <v>19999</v>
      </c>
      <c r="H498" s="2">
        <v>359382.03</v>
      </c>
      <c r="I498" s="2">
        <f>Table62[[#This Row],[Units Sold]]*Table62[[#This Row],[Sale Price]]</f>
        <v>2395880.2000000002</v>
      </c>
      <c r="J498" s="2">
        <f>Table62[[#This Row],[Manufacturing Price]]</f>
        <v>11999.4</v>
      </c>
      <c r="K498" s="2">
        <f>Table62[[#This Row],[ Sales]]-(Table62[[#This Row],[Units Sold]]*Table62[[#This Row],[Manufacturing Price]])</f>
        <v>958352.08000000007</v>
      </c>
      <c r="L498" s="3">
        <v>44105</v>
      </c>
      <c r="M498">
        <f>MONTH(Table62[[#This Row],[Date]])</f>
        <v>10</v>
      </c>
      <c r="N498" t="str">
        <f>TEXT(Table62[[#This Row],[Date]],"mmmm")</f>
        <v>October</v>
      </c>
      <c r="O498">
        <f>YEAR(Table62[[#This Row],[Date]])</f>
        <v>2020</v>
      </c>
    </row>
    <row r="499" spans="1:15" x14ac:dyDescent="0.3">
      <c r="A499" t="s">
        <v>7</v>
      </c>
      <c r="B499" t="s">
        <v>45</v>
      </c>
      <c r="C499" t="s">
        <v>31</v>
      </c>
      <c r="D499" t="s">
        <v>20</v>
      </c>
      <c r="E499" s="1">
        <v>38.400000000000006</v>
      </c>
      <c r="F499" s="2">
        <v>19794</v>
      </c>
      <c r="G499" s="2">
        <v>32990</v>
      </c>
      <c r="H499" s="2">
        <v>190022.40000000002</v>
      </c>
      <c r="I499" s="2">
        <f>Table62[[#This Row],[Units Sold]]*Table62[[#This Row],[Sale Price]]</f>
        <v>1266816.0000000002</v>
      </c>
      <c r="J499" s="2">
        <f>Table62[[#This Row],[Manufacturing Price]]</f>
        <v>19794</v>
      </c>
      <c r="K499" s="2">
        <f>Table62[[#This Row],[ Sales]]-(Table62[[#This Row],[Units Sold]]*Table62[[#This Row],[Manufacturing Price]])</f>
        <v>506726.40000000014</v>
      </c>
      <c r="L499" s="3">
        <v>44197</v>
      </c>
      <c r="M499">
        <f>MONTH(Table62[[#This Row],[Date]])</f>
        <v>1</v>
      </c>
      <c r="N499" t="str">
        <f>TEXT(Table62[[#This Row],[Date]],"mmmm")</f>
        <v>January</v>
      </c>
      <c r="O499">
        <f>YEAR(Table62[[#This Row],[Date]])</f>
        <v>2021</v>
      </c>
    </row>
    <row r="500" spans="1:15" x14ac:dyDescent="0.3">
      <c r="A500" t="s">
        <v>9</v>
      </c>
      <c r="B500" t="s">
        <v>46</v>
      </c>
      <c r="C500" t="s">
        <v>31</v>
      </c>
      <c r="D500" t="s">
        <v>20</v>
      </c>
      <c r="E500" s="1">
        <v>47.2</v>
      </c>
      <c r="F500" s="2">
        <v>19794</v>
      </c>
      <c r="G500" s="2">
        <v>32990</v>
      </c>
      <c r="H500" s="2">
        <v>233569.19999999998</v>
      </c>
      <c r="I500" s="2">
        <f>Table62[[#This Row],[Units Sold]]*Table62[[#This Row],[Sale Price]]</f>
        <v>1557128</v>
      </c>
      <c r="J500" s="2">
        <f>Table62[[#This Row],[Manufacturing Price]]</f>
        <v>19794</v>
      </c>
      <c r="K500" s="2">
        <f>Table62[[#This Row],[ Sales]]-(Table62[[#This Row],[Units Sold]]*Table62[[#This Row],[Manufacturing Price]])</f>
        <v>622851.19999999995</v>
      </c>
      <c r="L500" s="3">
        <v>44470</v>
      </c>
      <c r="M500">
        <f>MONTH(Table62[[#This Row],[Date]])</f>
        <v>10</v>
      </c>
      <c r="N500" t="str">
        <f>TEXT(Table62[[#This Row],[Date]],"mmmm")</f>
        <v>October</v>
      </c>
      <c r="O500">
        <f>YEAR(Table62[[#This Row],[Date]])</f>
        <v>2021</v>
      </c>
    </row>
    <row r="501" spans="1:15" x14ac:dyDescent="0.3">
      <c r="A501" t="s">
        <v>26</v>
      </c>
      <c r="B501" t="s">
        <v>47</v>
      </c>
      <c r="C501" t="s">
        <v>32</v>
      </c>
      <c r="D501" t="s">
        <v>20</v>
      </c>
      <c r="E501" s="1">
        <v>157.9</v>
      </c>
      <c r="F501" s="2">
        <v>13938</v>
      </c>
      <c r="G501" s="2">
        <v>23230</v>
      </c>
      <c r="H501" s="2">
        <v>550202.54999999993</v>
      </c>
      <c r="I501" s="2">
        <f>Table62[[#This Row],[Units Sold]]*Table62[[#This Row],[Sale Price]]</f>
        <v>3668017</v>
      </c>
      <c r="J501" s="2">
        <f>Table62[[#This Row],[Manufacturing Price]]</f>
        <v>13938</v>
      </c>
      <c r="K501" s="2">
        <f>Table62[[#This Row],[ Sales]]-(Table62[[#This Row],[Units Sold]]*Table62[[#This Row],[Manufacturing Price]])</f>
        <v>1467206.7999999998</v>
      </c>
      <c r="L501" s="3">
        <v>44256</v>
      </c>
      <c r="M501">
        <f>MONTH(Table62[[#This Row],[Date]])</f>
        <v>3</v>
      </c>
      <c r="N501" t="str">
        <f>TEXT(Table62[[#This Row],[Date]],"mmmm")</f>
        <v>March</v>
      </c>
      <c r="O501">
        <f>YEAR(Table62[[#This Row],[Date]])</f>
        <v>2021</v>
      </c>
    </row>
    <row r="502" spans="1:15" x14ac:dyDescent="0.3">
      <c r="A502" t="s">
        <v>9</v>
      </c>
      <c r="B502" t="s">
        <v>24</v>
      </c>
      <c r="C502" t="s">
        <v>32</v>
      </c>
      <c r="D502" t="s">
        <v>20</v>
      </c>
      <c r="E502" s="1">
        <v>100.5</v>
      </c>
      <c r="F502" s="2">
        <v>13938</v>
      </c>
      <c r="G502" s="2">
        <v>23230</v>
      </c>
      <c r="H502" s="2">
        <v>350192.25</v>
      </c>
      <c r="I502" s="2">
        <f>Table62[[#This Row],[Units Sold]]*Table62[[#This Row],[Sale Price]]</f>
        <v>2334615</v>
      </c>
      <c r="J502" s="2">
        <f>Table62[[#This Row],[Manufacturing Price]]</f>
        <v>13938</v>
      </c>
      <c r="K502" s="2">
        <f>Table62[[#This Row],[ Sales]]-(Table62[[#This Row],[Units Sold]]*Table62[[#This Row],[Manufacturing Price]])</f>
        <v>933846</v>
      </c>
      <c r="L502" s="3">
        <v>44075</v>
      </c>
      <c r="M502">
        <f>MONTH(Table62[[#This Row],[Date]])</f>
        <v>9</v>
      </c>
      <c r="N502" t="str">
        <f>TEXT(Table62[[#This Row],[Date]],"mmmm")</f>
        <v>September</v>
      </c>
      <c r="O502">
        <f>YEAR(Table62[[#This Row],[Date]])</f>
        <v>2020</v>
      </c>
    </row>
    <row r="503" spans="1:15" x14ac:dyDescent="0.3">
      <c r="A503" t="s">
        <v>7</v>
      </c>
      <c r="B503" t="s">
        <v>25</v>
      </c>
      <c r="C503" t="s">
        <v>27</v>
      </c>
      <c r="D503" t="s">
        <v>20</v>
      </c>
      <c r="E503" s="1">
        <v>319.95000000000005</v>
      </c>
      <c r="F503" s="2">
        <v>11999.4</v>
      </c>
      <c r="G503" s="2">
        <v>19999</v>
      </c>
      <c r="H503" s="2">
        <v>959802.00750000007</v>
      </c>
      <c r="I503" s="2">
        <f>Table62[[#This Row],[Units Sold]]*Table62[[#This Row],[Sale Price]]</f>
        <v>6398680.0500000007</v>
      </c>
      <c r="J503" s="2">
        <f>Table62[[#This Row],[Manufacturing Price]]</f>
        <v>11999.4</v>
      </c>
      <c r="K503" s="2">
        <f>Table62[[#This Row],[ Sales]]-(Table62[[#This Row],[Units Sold]]*Table62[[#This Row],[Manufacturing Price]])</f>
        <v>2559472.0200000005</v>
      </c>
      <c r="L503" s="3">
        <v>44378</v>
      </c>
      <c r="M503">
        <f>MONTH(Table62[[#This Row],[Date]])</f>
        <v>7</v>
      </c>
      <c r="N503" t="str">
        <f>TEXT(Table62[[#This Row],[Date]],"mmmm")</f>
        <v>July</v>
      </c>
      <c r="O503">
        <f>YEAR(Table62[[#This Row],[Date]])</f>
        <v>2021</v>
      </c>
    </row>
    <row r="504" spans="1:15" x14ac:dyDescent="0.3">
      <c r="A504" t="s">
        <v>9</v>
      </c>
      <c r="B504" t="s">
        <v>23</v>
      </c>
      <c r="C504" t="s">
        <v>27</v>
      </c>
      <c r="D504" t="s">
        <v>20</v>
      </c>
      <c r="E504" s="1">
        <v>47.2</v>
      </c>
      <c r="F504" s="2">
        <v>11999.4</v>
      </c>
      <c r="G504" s="2">
        <v>19999</v>
      </c>
      <c r="H504" s="2">
        <v>141592.92000000001</v>
      </c>
      <c r="I504" s="2">
        <f>Table62[[#This Row],[Units Sold]]*Table62[[#This Row],[Sale Price]]</f>
        <v>943952.8</v>
      </c>
      <c r="J504" s="2">
        <f>Table62[[#This Row],[Manufacturing Price]]</f>
        <v>11999.4</v>
      </c>
      <c r="K504" s="2">
        <f>Table62[[#This Row],[ Sales]]-(Table62[[#This Row],[Units Sold]]*Table62[[#This Row],[Manufacturing Price]])</f>
        <v>377581.12</v>
      </c>
      <c r="L504" s="3">
        <v>44470</v>
      </c>
      <c r="M504">
        <f>MONTH(Table62[[#This Row],[Date]])</f>
        <v>10</v>
      </c>
      <c r="N504" t="str">
        <f>TEXT(Table62[[#This Row],[Date]],"mmmm")</f>
        <v>October</v>
      </c>
      <c r="O504">
        <f>YEAR(Table62[[#This Row],[Date]])</f>
        <v>2021</v>
      </c>
    </row>
    <row r="505" spans="1:15" x14ac:dyDescent="0.3">
      <c r="A505" t="s">
        <v>9</v>
      </c>
      <c r="B505" t="s">
        <v>22</v>
      </c>
      <c r="C505" t="s">
        <v>28</v>
      </c>
      <c r="D505" t="s">
        <v>20</v>
      </c>
      <c r="E505" s="1">
        <v>193.70000000000002</v>
      </c>
      <c r="F505" s="2">
        <v>5579.4</v>
      </c>
      <c r="G505" s="2">
        <v>9299</v>
      </c>
      <c r="H505" s="2">
        <v>270182.44500000001</v>
      </c>
      <c r="I505" s="2">
        <f>Table62[[#This Row],[Units Sold]]*Table62[[#This Row],[Sale Price]]</f>
        <v>1801216.3</v>
      </c>
      <c r="J505" s="2">
        <f>Table62[[#This Row],[Manufacturing Price]]</f>
        <v>5579.4</v>
      </c>
      <c r="K505" s="2">
        <f>Table62[[#This Row],[ Sales]]-(Table62[[#This Row],[Units Sold]]*Table62[[#This Row],[Manufacturing Price]])</f>
        <v>720486.52</v>
      </c>
      <c r="L505" s="3">
        <v>44228</v>
      </c>
      <c r="M505">
        <f>MONTH(Table62[[#This Row],[Date]])</f>
        <v>2</v>
      </c>
      <c r="N505" t="str">
        <f>TEXT(Table62[[#This Row],[Date]],"mmmm")</f>
        <v>February</v>
      </c>
      <c r="O505">
        <f>YEAR(Table62[[#This Row],[Date]])</f>
        <v>2021</v>
      </c>
    </row>
    <row r="506" spans="1:15" x14ac:dyDescent="0.3">
      <c r="A506" t="s">
        <v>26</v>
      </c>
      <c r="B506" t="s">
        <v>34</v>
      </c>
      <c r="C506" t="s">
        <v>28</v>
      </c>
      <c r="D506" t="s">
        <v>20</v>
      </c>
      <c r="E506" s="1">
        <v>79.2</v>
      </c>
      <c r="F506" s="2">
        <v>5579.4</v>
      </c>
      <c r="G506" s="2">
        <v>9299</v>
      </c>
      <c r="H506" s="2">
        <v>110472.12000000001</v>
      </c>
      <c r="I506" s="2">
        <f>Table62[[#This Row],[Units Sold]]*Table62[[#This Row],[Sale Price]]</f>
        <v>736480.8</v>
      </c>
      <c r="J506" s="2">
        <f>Table62[[#This Row],[Manufacturing Price]]</f>
        <v>5579.4</v>
      </c>
      <c r="K506" s="2">
        <f>Table62[[#This Row],[ Sales]]-(Table62[[#This Row],[Units Sold]]*Table62[[#This Row],[Manufacturing Price]])</f>
        <v>294592.32000000007</v>
      </c>
      <c r="L506" s="3">
        <v>44256</v>
      </c>
      <c r="M506">
        <f>MONTH(Table62[[#This Row],[Date]])</f>
        <v>3</v>
      </c>
      <c r="N506" t="str">
        <f>TEXT(Table62[[#This Row],[Date]],"mmmm")</f>
        <v>March</v>
      </c>
      <c r="O506">
        <f>YEAR(Table62[[#This Row],[Date]])</f>
        <v>2021</v>
      </c>
    </row>
    <row r="507" spans="1:15" x14ac:dyDescent="0.3">
      <c r="A507" t="s">
        <v>6</v>
      </c>
      <c r="B507" t="s">
        <v>23</v>
      </c>
      <c r="C507" t="s">
        <v>28</v>
      </c>
      <c r="D507" t="s">
        <v>20</v>
      </c>
      <c r="E507" s="1">
        <v>281.10000000000002</v>
      </c>
      <c r="F507" s="2">
        <v>5579.4</v>
      </c>
      <c r="G507" s="2">
        <v>9299</v>
      </c>
      <c r="H507" s="2">
        <v>392092.33500000002</v>
      </c>
      <c r="I507" s="2">
        <f>Table62[[#This Row],[Units Sold]]*Table62[[#This Row],[Sale Price]]</f>
        <v>2613948.9000000004</v>
      </c>
      <c r="J507" s="2">
        <f>Table62[[#This Row],[Manufacturing Price]]</f>
        <v>5579.4</v>
      </c>
      <c r="K507" s="2">
        <f>Table62[[#This Row],[ Sales]]-(Table62[[#This Row],[Units Sold]]*Table62[[#This Row],[Manufacturing Price]])</f>
        <v>1045579.5600000003</v>
      </c>
      <c r="L507" s="3">
        <v>44378</v>
      </c>
      <c r="M507">
        <f>MONTH(Table62[[#This Row],[Date]])</f>
        <v>7</v>
      </c>
      <c r="N507" t="str">
        <f>TEXT(Table62[[#This Row],[Date]],"mmmm")</f>
        <v>July</v>
      </c>
      <c r="O507">
        <f>YEAR(Table62[[#This Row],[Date]])</f>
        <v>2021</v>
      </c>
    </row>
    <row r="508" spans="1:15" x14ac:dyDescent="0.3">
      <c r="A508" t="s">
        <v>8</v>
      </c>
      <c r="B508" t="s">
        <v>47</v>
      </c>
      <c r="C508" t="s">
        <v>28</v>
      </c>
      <c r="D508" t="s">
        <v>20</v>
      </c>
      <c r="E508" s="1">
        <v>244.10000000000002</v>
      </c>
      <c r="F508" s="2">
        <v>5579.4</v>
      </c>
      <c r="G508" s="2">
        <v>9299</v>
      </c>
      <c r="H508" s="2">
        <v>340482.88500000007</v>
      </c>
      <c r="I508" s="2">
        <f>Table62[[#This Row],[Units Sold]]*Table62[[#This Row],[Sale Price]]</f>
        <v>2269885.9000000004</v>
      </c>
      <c r="J508" s="2">
        <f>Table62[[#This Row],[Manufacturing Price]]</f>
        <v>5579.4</v>
      </c>
      <c r="K508" s="2">
        <f>Table62[[#This Row],[ Sales]]-(Table62[[#This Row],[Units Sold]]*Table62[[#This Row],[Manufacturing Price]])</f>
        <v>907954.36000000034</v>
      </c>
      <c r="L508" s="3">
        <v>44470</v>
      </c>
      <c r="M508">
        <f>MONTH(Table62[[#This Row],[Date]])</f>
        <v>10</v>
      </c>
      <c r="N508" t="str">
        <f>TEXT(Table62[[#This Row],[Date]],"mmmm")</f>
        <v>October</v>
      </c>
      <c r="O508">
        <f>YEAR(Table62[[#This Row],[Date]])</f>
        <v>2021</v>
      </c>
    </row>
    <row r="509" spans="1:15" x14ac:dyDescent="0.3">
      <c r="A509" t="s">
        <v>7</v>
      </c>
      <c r="B509" t="s">
        <v>37</v>
      </c>
      <c r="C509" t="s">
        <v>28</v>
      </c>
      <c r="D509" t="s">
        <v>20</v>
      </c>
      <c r="E509" s="1">
        <v>156</v>
      </c>
      <c r="F509" s="2">
        <v>5579.4</v>
      </c>
      <c r="G509" s="2">
        <v>9299</v>
      </c>
      <c r="H509" s="2">
        <v>217596.6</v>
      </c>
      <c r="I509" s="2">
        <f>Table62[[#This Row],[Units Sold]]*Table62[[#This Row],[Sale Price]]</f>
        <v>1450644</v>
      </c>
      <c r="J509" s="2">
        <f>Table62[[#This Row],[Manufacturing Price]]</f>
        <v>5579.4</v>
      </c>
      <c r="K509" s="2">
        <f>Table62[[#This Row],[ Sales]]-(Table62[[#This Row],[Units Sold]]*Table62[[#This Row],[Manufacturing Price]])</f>
        <v>580257.60000000009</v>
      </c>
      <c r="L509" s="3">
        <v>44136</v>
      </c>
      <c r="M509">
        <f>MONTH(Table62[[#This Row],[Date]])</f>
        <v>11</v>
      </c>
      <c r="N509" t="str">
        <f>TEXT(Table62[[#This Row],[Date]],"mmmm")</f>
        <v>November</v>
      </c>
      <c r="O509">
        <f>YEAR(Table62[[#This Row],[Date]])</f>
        <v>2020</v>
      </c>
    </row>
    <row r="510" spans="1:15" x14ac:dyDescent="0.3">
      <c r="A510" t="s">
        <v>26</v>
      </c>
      <c r="B510" t="s">
        <v>38</v>
      </c>
      <c r="C510" t="s">
        <v>28</v>
      </c>
      <c r="D510" t="s">
        <v>20</v>
      </c>
      <c r="E510" s="1">
        <v>270.60000000000002</v>
      </c>
      <c r="F510" s="2">
        <v>5579.4</v>
      </c>
      <c r="G510" s="2">
        <v>9299</v>
      </c>
      <c r="H510" s="2">
        <v>377446.41000000003</v>
      </c>
      <c r="I510" s="2">
        <f>Table62[[#This Row],[Units Sold]]*Table62[[#This Row],[Sale Price]]</f>
        <v>2516309.4000000004</v>
      </c>
      <c r="J510" s="2">
        <f>Table62[[#This Row],[Manufacturing Price]]</f>
        <v>5579.4</v>
      </c>
      <c r="K510" s="2">
        <f>Table62[[#This Row],[ Sales]]-(Table62[[#This Row],[Units Sold]]*Table62[[#This Row],[Manufacturing Price]])</f>
        <v>1006523.7600000002</v>
      </c>
      <c r="L510" s="3">
        <v>44136</v>
      </c>
      <c r="M510">
        <f>MONTH(Table62[[#This Row],[Date]])</f>
        <v>11</v>
      </c>
      <c r="N510" t="str">
        <f>TEXT(Table62[[#This Row],[Date]],"mmmm")</f>
        <v>November</v>
      </c>
      <c r="O510">
        <f>YEAR(Table62[[#This Row],[Date]])</f>
        <v>2020</v>
      </c>
    </row>
    <row r="511" spans="1:15" x14ac:dyDescent="0.3">
      <c r="A511" t="s">
        <v>26</v>
      </c>
      <c r="B511" t="s">
        <v>43</v>
      </c>
      <c r="C511" t="s">
        <v>29</v>
      </c>
      <c r="D511" t="s">
        <v>20</v>
      </c>
      <c r="E511" s="1">
        <v>76.600000000000009</v>
      </c>
      <c r="F511" s="2">
        <v>8999.4</v>
      </c>
      <c r="G511" s="2">
        <v>14999</v>
      </c>
      <c r="H511" s="2">
        <v>172338.51</v>
      </c>
      <c r="I511" s="2">
        <f>Table62[[#This Row],[Units Sold]]*Table62[[#This Row],[Sale Price]]</f>
        <v>1148923.4000000001</v>
      </c>
      <c r="J511" s="2">
        <f>Table62[[#This Row],[Manufacturing Price]]</f>
        <v>8999.4</v>
      </c>
      <c r="K511" s="2">
        <f>Table62[[#This Row],[ Sales]]-(Table62[[#This Row],[Units Sold]]*Table62[[#This Row],[Manufacturing Price]])</f>
        <v>459569.3600000001</v>
      </c>
      <c r="L511" s="3">
        <v>44197</v>
      </c>
      <c r="M511">
        <f>MONTH(Table62[[#This Row],[Date]])</f>
        <v>1</v>
      </c>
      <c r="N511" t="str">
        <f>TEXT(Table62[[#This Row],[Date]],"mmmm")</f>
        <v>January</v>
      </c>
      <c r="O511">
        <f>YEAR(Table62[[#This Row],[Date]])</f>
        <v>2021</v>
      </c>
    </row>
    <row r="512" spans="1:15" x14ac:dyDescent="0.3">
      <c r="A512" t="s">
        <v>26</v>
      </c>
      <c r="B512" t="s">
        <v>39</v>
      </c>
      <c r="C512" t="s">
        <v>29</v>
      </c>
      <c r="D512" t="s">
        <v>20</v>
      </c>
      <c r="E512" s="1">
        <v>299.2</v>
      </c>
      <c r="F512" s="2">
        <v>8999.4</v>
      </c>
      <c r="G512" s="2">
        <v>14999</v>
      </c>
      <c r="H512" s="2">
        <v>673155.12</v>
      </c>
      <c r="I512" s="2">
        <f>Table62[[#This Row],[Units Sold]]*Table62[[#This Row],[Sale Price]]</f>
        <v>4487700.8</v>
      </c>
      <c r="J512" s="2">
        <f>Table62[[#This Row],[Manufacturing Price]]</f>
        <v>8999.4</v>
      </c>
      <c r="K512" s="2">
        <f>Table62[[#This Row],[ Sales]]-(Table62[[#This Row],[Units Sold]]*Table62[[#This Row],[Manufacturing Price]])</f>
        <v>1795080.3199999998</v>
      </c>
      <c r="L512" s="3">
        <v>44105</v>
      </c>
      <c r="M512">
        <f>MONTH(Table62[[#This Row],[Date]])</f>
        <v>10</v>
      </c>
      <c r="N512" t="str">
        <f>TEXT(Table62[[#This Row],[Date]],"mmmm")</f>
        <v>October</v>
      </c>
      <c r="O512">
        <f>YEAR(Table62[[#This Row],[Date]])</f>
        <v>2020</v>
      </c>
    </row>
    <row r="513" spans="1:15" x14ac:dyDescent="0.3">
      <c r="A513" t="s">
        <v>7</v>
      </c>
      <c r="B513" t="s">
        <v>40</v>
      </c>
      <c r="C513" t="s">
        <v>29</v>
      </c>
      <c r="D513" t="s">
        <v>20</v>
      </c>
      <c r="E513" s="1">
        <v>215.70000000000002</v>
      </c>
      <c r="F513" s="2">
        <v>8999.4</v>
      </c>
      <c r="G513" s="2">
        <v>14999</v>
      </c>
      <c r="H513" s="2">
        <v>485292.64500000002</v>
      </c>
      <c r="I513" s="2">
        <f>Table62[[#This Row],[Units Sold]]*Table62[[#This Row],[Sale Price]]</f>
        <v>3235284.3000000003</v>
      </c>
      <c r="J513" s="2">
        <f>Table62[[#This Row],[Manufacturing Price]]</f>
        <v>8999.4</v>
      </c>
      <c r="K513" s="2">
        <f>Table62[[#This Row],[ Sales]]-(Table62[[#This Row],[Units Sold]]*Table62[[#This Row],[Manufacturing Price]])</f>
        <v>1294113.7200000002</v>
      </c>
      <c r="L513" s="3">
        <v>44531</v>
      </c>
      <c r="M513">
        <f>MONTH(Table62[[#This Row],[Date]])</f>
        <v>12</v>
      </c>
      <c r="N513" t="str">
        <f>TEXT(Table62[[#This Row],[Date]],"mmmm")</f>
        <v>December</v>
      </c>
      <c r="O513">
        <f>YEAR(Table62[[#This Row],[Date]])</f>
        <v>2021</v>
      </c>
    </row>
    <row r="514" spans="1:15" x14ac:dyDescent="0.3">
      <c r="A514" t="s">
        <v>6</v>
      </c>
      <c r="B514" t="s">
        <v>41</v>
      </c>
      <c r="C514" t="s">
        <v>30</v>
      </c>
      <c r="D514" t="s">
        <v>20</v>
      </c>
      <c r="E514" s="1">
        <v>87.300000000000011</v>
      </c>
      <c r="F514" s="2">
        <v>11999.4</v>
      </c>
      <c r="G514" s="2">
        <v>19999</v>
      </c>
      <c r="H514" s="2">
        <v>261886.90500000003</v>
      </c>
      <c r="I514" s="2">
        <f>Table62[[#This Row],[Units Sold]]*Table62[[#This Row],[Sale Price]]</f>
        <v>1745912.7000000002</v>
      </c>
      <c r="J514" s="2">
        <f>Table62[[#This Row],[Manufacturing Price]]</f>
        <v>11999.4</v>
      </c>
      <c r="K514" s="2">
        <f>Table62[[#This Row],[ Sales]]-(Table62[[#This Row],[Units Sold]]*Table62[[#This Row],[Manufacturing Price]])</f>
        <v>698365.08000000007</v>
      </c>
      <c r="L514" s="3">
        <v>44197</v>
      </c>
      <c r="M514">
        <f>MONTH(Table62[[#This Row],[Date]])</f>
        <v>1</v>
      </c>
      <c r="N514" t="str">
        <f>TEXT(Table62[[#This Row],[Date]],"mmmm")</f>
        <v>January</v>
      </c>
      <c r="O514">
        <f>YEAR(Table62[[#This Row],[Date]])</f>
        <v>2021</v>
      </c>
    </row>
    <row r="515" spans="1:15" x14ac:dyDescent="0.3">
      <c r="A515" t="s">
        <v>26</v>
      </c>
      <c r="B515" t="s">
        <v>42</v>
      </c>
      <c r="C515" t="s">
        <v>30</v>
      </c>
      <c r="D515" t="s">
        <v>20</v>
      </c>
      <c r="E515" s="1">
        <v>112.2</v>
      </c>
      <c r="F515" s="2">
        <v>11999.4</v>
      </c>
      <c r="G515" s="2">
        <v>19999</v>
      </c>
      <c r="H515" s="2">
        <v>336583.17000000004</v>
      </c>
      <c r="I515" s="2">
        <f>Table62[[#This Row],[Units Sold]]*Table62[[#This Row],[Sale Price]]</f>
        <v>2243887.8000000003</v>
      </c>
      <c r="J515" s="2">
        <f>Table62[[#This Row],[Manufacturing Price]]</f>
        <v>11999.4</v>
      </c>
      <c r="K515" s="2">
        <f>Table62[[#This Row],[ Sales]]-(Table62[[#This Row],[Units Sold]]*Table62[[#This Row],[Manufacturing Price]])</f>
        <v>897555.12000000034</v>
      </c>
      <c r="L515" s="3">
        <v>44256</v>
      </c>
      <c r="M515">
        <f>MONTH(Table62[[#This Row],[Date]])</f>
        <v>3</v>
      </c>
      <c r="N515" t="str">
        <f>TEXT(Table62[[#This Row],[Date]],"mmmm")</f>
        <v>March</v>
      </c>
      <c r="O515">
        <f>YEAR(Table62[[#This Row],[Date]])</f>
        <v>2021</v>
      </c>
    </row>
    <row r="516" spans="1:15" x14ac:dyDescent="0.3">
      <c r="A516" t="s">
        <v>26</v>
      </c>
      <c r="B516" t="s">
        <v>44</v>
      </c>
      <c r="C516" t="s">
        <v>30</v>
      </c>
      <c r="D516" t="s">
        <v>20</v>
      </c>
      <c r="E516" s="1">
        <v>210.45000000000002</v>
      </c>
      <c r="F516" s="2">
        <v>11999.4</v>
      </c>
      <c r="G516" s="2">
        <v>19999</v>
      </c>
      <c r="H516" s="2">
        <v>631318.43250000011</v>
      </c>
      <c r="I516" s="2">
        <f>Table62[[#This Row],[Units Sold]]*Table62[[#This Row],[Sale Price]]</f>
        <v>4208789.5500000007</v>
      </c>
      <c r="J516" s="2">
        <f>Table62[[#This Row],[Manufacturing Price]]</f>
        <v>11999.4</v>
      </c>
      <c r="K516" s="2">
        <f>Table62[[#This Row],[ Sales]]-(Table62[[#This Row],[Units Sold]]*Table62[[#This Row],[Manufacturing Price]])</f>
        <v>1683515.8200000008</v>
      </c>
      <c r="L516" s="3">
        <v>44378</v>
      </c>
      <c r="M516">
        <f>MONTH(Table62[[#This Row],[Date]])</f>
        <v>7</v>
      </c>
      <c r="N516" t="str">
        <f>TEXT(Table62[[#This Row],[Date]],"mmmm")</f>
        <v>July</v>
      </c>
      <c r="O516">
        <f>YEAR(Table62[[#This Row],[Date]])</f>
        <v>2021</v>
      </c>
    </row>
    <row r="517" spans="1:15" x14ac:dyDescent="0.3">
      <c r="A517" t="s">
        <v>9</v>
      </c>
      <c r="B517" t="s">
        <v>45</v>
      </c>
      <c r="C517" t="s">
        <v>30</v>
      </c>
      <c r="D517" t="s">
        <v>20</v>
      </c>
      <c r="E517" s="1">
        <v>402.6</v>
      </c>
      <c r="F517" s="2">
        <v>11999.4</v>
      </c>
      <c r="G517" s="2">
        <v>19999</v>
      </c>
      <c r="H517" s="2">
        <v>1207739.6100000001</v>
      </c>
      <c r="I517" s="2">
        <f>Table62[[#This Row],[Units Sold]]*Table62[[#This Row],[Sale Price]]</f>
        <v>8051597.4000000004</v>
      </c>
      <c r="J517" s="2">
        <f>Table62[[#This Row],[Manufacturing Price]]</f>
        <v>11999.4</v>
      </c>
      <c r="K517" s="2">
        <f>Table62[[#This Row],[ Sales]]-(Table62[[#This Row],[Units Sold]]*Table62[[#This Row],[Manufacturing Price]])</f>
        <v>3220638.96</v>
      </c>
      <c r="L517" s="3">
        <v>44378</v>
      </c>
      <c r="M517">
        <f>MONTH(Table62[[#This Row],[Date]])</f>
        <v>7</v>
      </c>
      <c r="N517" t="str">
        <f>TEXT(Table62[[#This Row],[Date]],"mmmm")</f>
        <v>July</v>
      </c>
      <c r="O517">
        <f>YEAR(Table62[[#This Row],[Date]])</f>
        <v>2021</v>
      </c>
    </row>
    <row r="518" spans="1:15" x14ac:dyDescent="0.3">
      <c r="A518" t="s">
        <v>9</v>
      </c>
      <c r="B518" t="s">
        <v>46</v>
      </c>
      <c r="C518" t="s">
        <v>30</v>
      </c>
      <c r="D518" t="s">
        <v>20</v>
      </c>
      <c r="E518" s="1">
        <v>242.55</v>
      </c>
      <c r="F518" s="2">
        <v>11999.4</v>
      </c>
      <c r="G518" s="2">
        <v>19999</v>
      </c>
      <c r="H518" s="2">
        <v>727613.61750000005</v>
      </c>
      <c r="I518" s="2">
        <f>Table62[[#This Row],[Units Sold]]*Table62[[#This Row],[Sale Price]]</f>
        <v>4850757.45</v>
      </c>
      <c r="J518" s="2">
        <f>Table62[[#This Row],[Manufacturing Price]]</f>
        <v>11999.4</v>
      </c>
      <c r="K518" s="2">
        <f>Table62[[#This Row],[ Sales]]-(Table62[[#This Row],[Units Sold]]*Table62[[#This Row],[Manufacturing Price]])</f>
        <v>1940302.98</v>
      </c>
      <c r="L518" s="3">
        <v>44378</v>
      </c>
      <c r="M518">
        <f>MONTH(Table62[[#This Row],[Date]])</f>
        <v>7</v>
      </c>
      <c r="N518" t="str">
        <f>TEXT(Table62[[#This Row],[Date]],"mmmm")</f>
        <v>July</v>
      </c>
      <c r="O518">
        <f>YEAR(Table62[[#This Row],[Date]])</f>
        <v>2021</v>
      </c>
    </row>
    <row r="519" spans="1:15" x14ac:dyDescent="0.3">
      <c r="A519" t="s">
        <v>26</v>
      </c>
      <c r="B519" t="s">
        <v>47</v>
      </c>
      <c r="C519" t="s">
        <v>30</v>
      </c>
      <c r="D519" t="s">
        <v>20</v>
      </c>
      <c r="E519" s="1">
        <v>239.4</v>
      </c>
      <c r="F519" s="2">
        <v>11999.4</v>
      </c>
      <c r="G519" s="2">
        <v>19999</v>
      </c>
      <c r="H519" s="2">
        <v>718164.09000000008</v>
      </c>
      <c r="I519" s="2">
        <f>Table62[[#This Row],[Units Sold]]*Table62[[#This Row],[Sale Price]]</f>
        <v>4787760.6000000006</v>
      </c>
      <c r="J519" s="2">
        <f>Table62[[#This Row],[Manufacturing Price]]</f>
        <v>11999.4</v>
      </c>
      <c r="K519" s="2">
        <f>Table62[[#This Row],[ Sales]]-(Table62[[#This Row],[Units Sold]]*Table62[[#This Row],[Manufacturing Price]])</f>
        <v>1915104.2400000007</v>
      </c>
      <c r="L519" s="3">
        <v>44409</v>
      </c>
      <c r="M519">
        <f>MONTH(Table62[[#This Row],[Date]])</f>
        <v>8</v>
      </c>
      <c r="N519" t="str">
        <f>TEXT(Table62[[#This Row],[Date]],"mmmm")</f>
        <v>August</v>
      </c>
      <c r="O519">
        <f>YEAR(Table62[[#This Row],[Date]])</f>
        <v>2021</v>
      </c>
    </row>
    <row r="520" spans="1:15" x14ac:dyDescent="0.3">
      <c r="A520" t="s">
        <v>7</v>
      </c>
      <c r="B520" t="s">
        <v>24</v>
      </c>
      <c r="C520" t="s">
        <v>30</v>
      </c>
      <c r="D520" t="s">
        <v>20</v>
      </c>
      <c r="E520" s="1">
        <v>198.4</v>
      </c>
      <c r="F520" s="2">
        <v>11999.4</v>
      </c>
      <c r="G520" s="2">
        <v>19999</v>
      </c>
      <c r="H520" s="2">
        <v>595170.24</v>
      </c>
      <c r="I520" s="2">
        <f>Table62[[#This Row],[Units Sold]]*Table62[[#This Row],[Sale Price]]</f>
        <v>3967801.6</v>
      </c>
      <c r="J520" s="2">
        <f>Table62[[#This Row],[Manufacturing Price]]</f>
        <v>11999.4</v>
      </c>
      <c r="K520" s="2">
        <f>Table62[[#This Row],[ Sales]]-(Table62[[#This Row],[Units Sold]]*Table62[[#This Row],[Manufacturing Price]])</f>
        <v>1587120.6400000001</v>
      </c>
      <c r="L520" s="3">
        <v>44409</v>
      </c>
      <c r="M520">
        <f>MONTH(Table62[[#This Row],[Date]])</f>
        <v>8</v>
      </c>
      <c r="N520" t="str">
        <f>TEXT(Table62[[#This Row],[Date]],"mmmm")</f>
        <v>August</v>
      </c>
      <c r="O520">
        <f>YEAR(Table62[[#This Row],[Date]])</f>
        <v>2021</v>
      </c>
    </row>
    <row r="521" spans="1:15" x14ac:dyDescent="0.3">
      <c r="A521" t="s">
        <v>8</v>
      </c>
      <c r="B521" t="s">
        <v>25</v>
      </c>
      <c r="C521" t="s">
        <v>30</v>
      </c>
      <c r="D521" t="s">
        <v>20</v>
      </c>
      <c r="E521" s="1">
        <v>244.10000000000002</v>
      </c>
      <c r="F521" s="2">
        <v>11999.4</v>
      </c>
      <c r="G521" s="2">
        <v>19999</v>
      </c>
      <c r="H521" s="2">
        <v>732263.38500000001</v>
      </c>
      <c r="I521" s="2">
        <f>Table62[[#This Row],[Units Sold]]*Table62[[#This Row],[Sale Price]]</f>
        <v>4881755.9000000004</v>
      </c>
      <c r="J521" s="2">
        <f>Table62[[#This Row],[Manufacturing Price]]</f>
        <v>11999.4</v>
      </c>
      <c r="K521" s="2">
        <f>Table62[[#This Row],[ Sales]]-(Table62[[#This Row],[Units Sold]]*Table62[[#This Row],[Manufacturing Price]])</f>
        <v>1952702.3600000003</v>
      </c>
      <c r="L521" s="3">
        <v>44470</v>
      </c>
      <c r="M521">
        <f>MONTH(Table62[[#This Row],[Date]])</f>
        <v>10</v>
      </c>
      <c r="N521" t="str">
        <f>TEXT(Table62[[#This Row],[Date]],"mmmm")</f>
        <v>October</v>
      </c>
      <c r="O521">
        <f>YEAR(Table62[[#This Row],[Date]])</f>
        <v>2021</v>
      </c>
    </row>
    <row r="522" spans="1:15" x14ac:dyDescent="0.3">
      <c r="A522" t="s">
        <v>26</v>
      </c>
      <c r="B522" t="s">
        <v>23</v>
      </c>
      <c r="C522" t="s">
        <v>30</v>
      </c>
      <c r="D522" t="s">
        <v>20</v>
      </c>
      <c r="E522" s="1">
        <v>299.2</v>
      </c>
      <c r="F522" s="2">
        <v>11999.4</v>
      </c>
      <c r="G522" s="2">
        <v>19999</v>
      </c>
      <c r="H522" s="2">
        <v>897555.12</v>
      </c>
      <c r="I522" s="2">
        <f>Table62[[#This Row],[Units Sold]]*Table62[[#This Row],[Sale Price]]</f>
        <v>5983700.7999999998</v>
      </c>
      <c r="J522" s="2">
        <f>Table62[[#This Row],[Manufacturing Price]]</f>
        <v>11999.4</v>
      </c>
      <c r="K522" s="2">
        <f>Table62[[#This Row],[ Sales]]-(Table62[[#This Row],[Units Sold]]*Table62[[#This Row],[Manufacturing Price]])</f>
        <v>2393480.3199999998</v>
      </c>
      <c r="L522" s="3">
        <v>44105</v>
      </c>
      <c r="M522">
        <f>MONTH(Table62[[#This Row],[Date]])</f>
        <v>10</v>
      </c>
      <c r="N522" t="str">
        <f>TEXT(Table62[[#This Row],[Date]],"mmmm")</f>
        <v>October</v>
      </c>
      <c r="O522">
        <f>YEAR(Table62[[#This Row],[Date]])</f>
        <v>2020</v>
      </c>
    </row>
    <row r="523" spans="1:15" x14ac:dyDescent="0.3">
      <c r="A523" t="s">
        <v>6</v>
      </c>
      <c r="B523" t="s">
        <v>22</v>
      </c>
      <c r="C523" t="s">
        <v>30</v>
      </c>
      <c r="D523" t="s">
        <v>20</v>
      </c>
      <c r="E523" s="1">
        <v>136.6</v>
      </c>
      <c r="F523" s="2">
        <v>11999.4</v>
      </c>
      <c r="G523" s="2">
        <v>19999</v>
      </c>
      <c r="H523" s="2">
        <v>409779.50999999995</v>
      </c>
      <c r="I523" s="2">
        <f>Table62[[#This Row],[Units Sold]]*Table62[[#This Row],[Sale Price]]</f>
        <v>2731863.4</v>
      </c>
      <c r="J523" s="2">
        <f>Table62[[#This Row],[Manufacturing Price]]</f>
        <v>11999.4</v>
      </c>
      <c r="K523" s="2">
        <f>Table62[[#This Row],[ Sales]]-(Table62[[#This Row],[Units Sold]]*Table62[[#This Row],[Manufacturing Price]])</f>
        <v>1092745.3600000001</v>
      </c>
      <c r="L523" s="3">
        <v>44501</v>
      </c>
      <c r="M523">
        <f>MONTH(Table62[[#This Row],[Date]])</f>
        <v>11</v>
      </c>
      <c r="N523" t="str">
        <f>TEXT(Table62[[#This Row],[Date]],"mmmm")</f>
        <v>November</v>
      </c>
      <c r="O523">
        <f>YEAR(Table62[[#This Row],[Date]])</f>
        <v>2021</v>
      </c>
    </row>
    <row r="524" spans="1:15" x14ac:dyDescent="0.3">
      <c r="A524" t="s">
        <v>26</v>
      </c>
      <c r="B524" t="s">
        <v>34</v>
      </c>
      <c r="C524" t="s">
        <v>31</v>
      </c>
      <c r="D524" t="s">
        <v>20</v>
      </c>
      <c r="E524" s="1">
        <v>280.5</v>
      </c>
      <c r="F524" s="2">
        <v>19794</v>
      </c>
      <c r="G524" s="2">
        <v>32990</v>
      </c>
      <c r="H524" s="2">
        <v>1388054.25</v>
      </c>
      <c r="I524" s="2">
        <f>Table62[[#This Row],[Units Sold]]*Table62[[#This Row],[Sale Price]]</f>
        <v>9253695</v>
      </c>
      <c r="J524" s="2">
        <f>Table62[[#This Row],[Manufacturing Price]]</f>
        <v>19794</v>
      </c>
      <c r="K524" s="2">
        <f>Table62[[#This Row],[ Sales]]-(Table62[[#This Row],[Units Sold]]*Table62[[#This Row],[Manufacturing Price]])</f>
        <v>3701478</v>
      </c>
      <c r="L524" s="3">
        <v>44075</v>
      </c>
      <c r="M524">
        <f>MONTH(Table62[[#This Row],[Date]])</f>
        <v>9</v>
      </c>
      <c r="N524" t="str">
        <f>TEXT(Table62[[#This Row],[Date]],"mmmm")</f>
        <v>September</v>
      </c>
      <c r="O524">
        <f>YEAR(Table62[[#This Row],[Date]])</f>
        <v>2020</v>
      </c>
    </row>
    <row r="525" spans="1:15" x14ac:dyDescent="0.3">
      <c r="A525" t="s">
        <v>7</v>
      </c>
      <c r="B525" t="s">
        <v>23</v>
      </c>
      <c r="C525" t="s">
        <v>31</v>
      </c>
      <c r="D525" t="s">
        <v>20</v>
      </c>
      <c r="E525" s="1">
        <v>65.5</v>
      </c>
      <c r="F525" s="2">
        <v>19794</v>
      </c>
      <c r="G525" s="2">
        <v>32990</v>
      </c>
      <c r="H525" s="2">
        <v>324126.75</v>
      </c>
      <c r="I525" s="2">
        <f>Table62[[#This Row],[Units Sold]]*Table62[[#This Row],[Sale Price]]</f>
        <v>2160845</v>
      </c>
      <c r="J525" s="2">
        <f>Table62[[#This Row],[Manufacturing Price]]</f>
        <v>19794</v>
      </c>
      <c r="K525" s="2">
        <f>Table62[[#This Row],[ Sales]]-(Table62[[#This Row],[Units Sold]]*Table62[[#This Row],[Manufacturing Price]])</f>
        <v>864338</v>
      </c>
      <c r="L525" s="3">
        <v>44075</v>
      </c>
      <c r="M525">
        <f>MONTH(Table62[[#This Row],[Date]])</f>
        <v>9</v>
      </c>
      <c r="N525" t="str">
        <f>TEXT(Table62[[#This Row],[Date]],"mmmm")</f>
        <v>September</v>
      </c>
      <c r="O525">
        <f>YEAR(Table62[[#This Row],[Date]])</f>
        <v>2020</v>
      </c>
    </row>
    <row r="526" spans="1:15" x14ac:dyDescent="0.3">
      <c r="A526" t="s">
        <v>26</v>
      </c>
      <c r="B526" t="s">
        <v>47</v>
      </c>
      <c r="C526" t="s">
        <v>31</v>
      </c>
      <c r="D526" t="s">
        <v>20</v>
      </c>
      <c r="E526" s="1">
        <v>34.4</v>
      </c>
      <c r="F526" s="2">
        <v>19794</v>
      </c>
      <c r="G526" s="2">
        <v>32990</v>
      </c>
      <c r="H526" s="2">
        <v>170228.4</v>
      </c>
      <c r="I526" s="2">
        <f>Table62[[#This Row],[Units Sold]]*Table62[[#This Row],[Sale Price]]</f>
        <v>1134856</v>
      </c>
      <c r="J526" s="2">
        <f>Table62[[#This Row],[Manufacturing Price]]</f>
        <v>19794</v>
      </c>
      <c r="K526" s="2">
        <f>Table62[[#This Row],[ Sales]]-(Table62[[#This Row],[Units Sold]]*Table62[[#This Row],[Manufacturing Price]])</f>
        <v>453942.4</v>
      </c>
      <c r="L526" s="3">
        <v>44105</v>
      </c>
      <c r="M526">
        <f>MONTH(Table62[[#This Row],[Date]])</f>
        <v>10</v>
      </c>
      <c r="N526" t="str">
        <f>TEXT(Table62[[#This Row],[Date]],"mmmm")</f>
        <v>October</v>
      </c>
      <c r="O526">
        <f>YEAR(Table62[[#This Row],[Date]])</f>
        <v>2020</v>
      </c>
    </row>
    <row r="527" spans="1:15" x14ac:dyDescent="0.3">
      <c r="A527" t="s">
        <v>26</v>
      </c>
      <c r="B527" t="s">
        <v>37</v>
      </c>
      <c r="C527" t="s">
        <v>31</v>
      </c>
      <c r="D527" t="s">
        <v>20</v>
      </c>
      <c r="E527" s="1">
        <v>180.8</v>
      </c>
      <c r="F527" s="2">
        <v>19794</v>
      </c>
      <c r="G527" s="2">
        <v>32990</v>
      </c>
      <c r="H527" s="2">
        <v>894688.79999999993</v>
      </c>
      <c r="I527" s="2">
        <f>Table62[[#This Row],[Units Sold]]*Table62[[#This Row],[Sale Price]]</f>
        <v>5964592</v>
      </c>
      <c r="J527" s="2">
        <f>Table62[[#This Row],[Manufacturing Price]]</f>
        <v>19794</v>
      </c>
      <c r="K527" s="2">
        <f>Table62[[#This Row],[ Sales]]-(Table62[[#This Row],[Units Sold]]*Table62[[#This Row],[Manufacturing Price]])</f>
        <v>2385836.7999999998</v>
      </c>
      <c r="L527" s="3">
        <v>44501</v>
      </c>
      <c r="M527">
        <f>MONTH(Table62[[#This Row],[Date]])</f>
        <v>11</v>
      </c>
      <c r="N527" t="str">
        <f>TEXT(Table62[[#This Row],[Date]],"mmmm")</f>
        <v>November</v>
      </c>
      <c r="O527">
        <f>YEAR(Table62[[#This Row],[Date]])</f>
        <v>2021</v>
      </c>
    </row>
    <row r="528" spans="1:15" x14ac:dyDescent="0.3">
      <c r="A528" t="s">
        <v>9</v>
      </c>
      <c r="B528" t="s">
        <v>38</v>
      </c>
      <c r="C528" t="s">
        <v>32</v>
      </c>
      <c r="D528" t="s">
        <v>20</v>
      </c>
      <c r="E528" s="1">
        <v>173.4</v>
      </c>
      <c r="F528" s="2">
        <v>13938</v>
      </c>
      <c r="G528" s="2">
        <v>23230</v>
      </c>
      <c r="H528" s="2">
        <v>604212.29999999993</v>
      </c>
      <c r="I528" s="2">
        <f>Table62[[#This Row],[Units Sold]]*Table62[[#This Row],[Sale Price]]</f>
        <v>4028082</v>
      </c>
      <c r="J528" s="2">
        <f>Table62[[#This Row],[Manufacturing Price]]</f>
        <v>13938</v>
      </c>
      <c r="K528" s="2">
        <f>Table62[[#This Row],[ Sales]]-(Table62[[#This Row],[Units Sold]]*Table62[[#This Row],[Manufacturing Price]])</f>
        <v>1611232.7999999998</v>
      </c>
      <c r="L528" s="3">
        <v>44197</v>
      </c>
      <c r="M528">
        <f>MONTH(Table62[[#This Row],[Date]])</f>
        <v>1</v>
      </c>
      <c r="N528" t="str">
        <f>TEXT(Table62[[#This Row],[Date]],"mmmm")</f>
        <v>January</v>
      </c>
      <c r="O528">
        <f>YEAR(Table62[[#This Row],[Date]])</f>
        <v>2021</v>
      </c>
    </row>
    <row r="529" spans="1:15" x14ac:dyDescent="0.3">
      <c r="A529" t="s">
        <v>8</v>
      </c>
      <c r="B529" t="s">
        <v>43</v>
      </c>
      <c r="C529" t="s">
        <v>32</v>
      </c>
      <c r="D529" t="s">
        <v>20</v>
      </c>
      <c r="E529" s="1">
        <v>55.400000000000006</v>
      </c>
      <c r="F529" s="2">
        <v>13938</v>
      </c>
      <c r="G529" s="2">
        <v>23230</v>
      </c>
      <c r="H529" s="2">
        <v>193041.30000000002</v>
      </c>
      <c r="I529" s="2">
        <f>Table62[[#This Row],[Units Sold]]*Table62[[#This Row],[Sale Price]]</f>
        <v>1286942.0000000002</v>
      </c>
      <c r="J529" s="2">
        <f>Table62[[#This Row],[Manufacturing Price]]</f>
        <v>13938</v>
      </c>
      <c r="K529" s="2">
        <f>Table62[[#This Row],[ Sales]]-(Table62[[#This Row],[Units Sold]]*Table62[[#This Row],[Manufacturing Price]])</f>
        <v>514776.80000000016</v>
      </c>
      <c r="L529" s="3">
        <v>44197</v>
      </c>
      <c r="M529">
        <f>MONTH(Table62[[#This Row],[Date]])</f>
        <v>1</v>
      </c>
      <c r="N529" t="str">
        <f>TEXT(Table62[[#This Row],[Date]],"mmmm")</f>
        <v>January</v>
      </c>
      <c r="O529">
        <f>YEAR(Table62[[#This Row],[Date]])</f>
        <v>2021</v>
      </c>
    </row>
    <row r="530" spans="1:15" x14ac:dyDescent="0.3">
      <c r="A530" t="s">
        <v>26</v>
      </c>
      <c r="B530" t="s">
        <v>39</v>
      </c>
      <c r="C530" t="s">
        <v>32</v>
      </c>
      <c r="D530" t="s">
        <v>20</v>
      </c>
      <c r="E530" s="1">
        <v>293.5</v>
      </c>
      <c r="F530" s="2">
        <v>13938</v>
      </c>
      <c r="G530" s="2">
        <v>23230</v>
      </c>
      <c r="H530" s="2">
        <v>1022700.75</v>
      </c>
      <c r="I530" s="2">
        <f>Table62[[#This Row],[Units Sold]]*Table62[[#This Row],[Sale Price]]</f>
        <v>6818005</v>
      </c>
      <c r="J530" s="2">
        <f>Table62[[#This Row],[Manufacturing Price]]</f>
        <v>13938</v>
      </c>
      <c r="K530" s="2">
        <f>Table62[[#This Row],[ Sales]]-(Table62[[#This Row],[Units Sold]]*Table62[[#This Row],[Manufacturing Price]])</f>
        <v>2727202</v>
      </c>
      <c r="L530" s="3">
        <v>44136</v>
      </c>
      <c r="M530">
        <f>MONTH(Table62[[#This Row],[Date]])</f>
        <v>11</v>
      </c>
      <c r="N530" t="str">
        <f>TEXT(Table62[[#This Row],[Date]],"mmmm")</f>
        <v>November</v>
      </c>
      <c r="O530">
        <f>YEAR(Table62[[#This Row],[Date]])</f>
        <v>2020</v>
      </c>
    </row>
    <row r="531" spans="1:15" x14ac:dyDescent="0.3">
      <c r="A531" t="s">
        <v>8</v>
      </c>
      <c r="B531" t="s">
        <v>40</v>
      </c>
      <c r="C531" t="s">
        <v>27</v>
      </c>
      <c r="D531" t="s">
        <v>20</v>
      </c>
      <c r="E531" s="1">
        <v>316.5</v>
      </c>
      <c r="F531" s="2">
        <v>11999.4</v>
      </c>
      <c r="G531" s="2">
        <v>19999</v>
      </c>
      <c r="H531" s="2">
        <v>949452.52499999991</v>
      </c>
      <c r="I531" s="2">
        <f>Table62[[#This Row],[Units Sold]]*Table62[[#This Row],[Sale Price]]</f>
        <v>6329683.5</v>
      </c>
      <c r="J531" s="2">
        <f>Table62[[#This Row],[Manufacturing Price]]</f>
        <v>11999.4</v>
      </c>
      <c r="K531" s="2">
        <f>Table62[[#This Row],[ Sales]]-(Table62[[#This Row],[Units Sold]]*Table62[[#This Row],[Manufacturing Price]])</f>
        <v>2531873.4</v>
      </c>
      <c r="L531" s="3">
        <v>44197</v>
      </c>
      <c r="M531">
        <f>MONTH(Table62[[#This Row],[Date]])</f>
        <v>1</v>
      </c>
      <c r="N531" t="str">
        <f>TEXT(Table62[[#This Row],[Date]],"mmmm")</f>
        <v>January</v>
      </c>
      <c r="O531">
        <f>YEAR(Table62[[#This Row],[Date]])</f>
        <v>2021</v>
      </c>
    </row>
    <row r="532" spans="1:15" x14ac:dyDescent="0.3">
      <c r="A532" t="s">
        <v>26</v>
      </c>
      <c r="B532" t="s">
        <v>41</v>
      </c>
      <c r="C532" t="s">
        <v>27</v>
      </c>
      <c r="D532" t="s">
        <v>20</v>
      </c>
      <c r="E532" s="1">
        <v>262.90000000000003</v>
      </c>
      <c r="F532" s="2">
        <v>11999.4</v>
      </c>
      <c r="G532" s="2">
        <v>19999</v>
      </c>
      <c r="H532" s="2">
        <v>788660.56500000006</v>
      </c>
      <c r="I532" s="2">
        <f>Table62[[#This Row],[Units Sold]]*Table62[[#This Row],[Sale Price]]</f>
        <v>5257737.1000000006</v>
      </c>
      <c r="J532" s="2">
        <f>Table62[[#This Row],[Manufacturing Price]]</f>
        <v>11999.4</v>
      </c>
      <c r="K532" s="2">
        <f>Table62[[#This Row],[ Sales]]-(Table62[[#This Row],[Units Sold]]*Table62[[#This Row],[Manufacturing Price]])</f>
        <v>2103094.8400000003</v>
      </c>
      <c r="L532" s="3">
        <v>44197</v>
      </c>
      <c r="M532">
        <f>MONTH(Table62[[#This Row],[Date]])</f>
        <v>1</v>
      </c>
      <c r="N532" t="str">
        <f>TEXT(Table62[[#This Row],[Date]],"mmmm")</f>
        <v>January</v>
      </c>
      <c r="O532">
        <f>YEAR(Table62[[#This Row],[Date]])</f>
        <v>2021</v>
      </c>
    </row>
    <row r="533" spans="1:15" x14ac:dyDescent="0.3">
      <c r="A533" t="s">
        <v>8</v>
      </c>
      <c r="B533" t="s">
        <v>42</v>
      </c>
      <c r="C533" t="s">
        <v>27</v>
      </c>
      <c r="D533" t="s">
        <v>20</v>
      </c>
      <c r="E533" s="1">
        <v>143.30000000000001</v>
      </c>
      <c r="F533" s="2">
        <v>11999.4</v>
      </c>
      <c r="G533" s="2">
        <v>19999</v>
      </c>
      <c r="H533" s="2">
        <v>429878.505</v>
      </c>
      <c r="I533" s="2">
        <f>Table62[[#This Row],[Units Sold]]*Table62[[#This Row],[Sale Price]]</f>
        <v>2865856.7</v>
      </c>
      <c r="J533" s="2">
        <f>Table62[[#This Row],[Manufacturing Price]]</f>
        <v>11999.4</v>
      </c>
      <c r="K533" s="2">
        <f>Table62[[#This Row],[ Sales]]-(Table62[[#This Row],[Units Sold]]*Table62[[#This Row],[Manufacturing Price]])</f>
        <v>1146342.6800000002</v>
      </c>
      <c r="L533" s="3">
        <v>44317</v>
      </c>
      <c r="M533">
        <f>MONTH(Table62[[#This Row],[Date]])</f>
        <v>5</v>
      </c>
      <c r="N533" t="str">
        <f>TEXT(Table62[[#This Row],[Date]],"mmmm")</f>
        <v>May</v>
      </c>
      <c r="O533">
        <f>YEAR(Table62[[#This Row],[Date]])</f>
        <v>2021</v>
      </c>
    </row>
    <row r="534" spans="1:15" x14ac:dyDescent="0.3">
      <c r="A534" t="s">
        <v>8</v>
      </c>
      <c r="B534" t="s">
        <v>44</v>
      </c>
      <c r="C534" t="s">
        <v>27</v>
      </c>
      <c r="D534" t="s">
        <v>20</v>
      </c>
      <c r="E534" s="1">
        <v>94.7</v>
      </c>
      <c r="F534" s="2">
        <v>11999.4</v>
      </c>
      <c r="G534" s="2">
        <v>19999</v>
      </c>
      <c r="H534" s="2">
        <v>284085.79499999998</v>
      </c>
      <c r="I534" s="2">
        <f>Table62[[#This Row],[Units Sold]]*Table62[[#This Row],[Sale Price]]</f>
        <v>1893905.3</v>
      </c>
      <c r="J534" s="2">
        <f>Table62[[#This Row],[Manufacturing Price]]</f>
        <v>11999.4</v>
      </c>
      <c r="K534" s="2">
        <f>Table62[[#This Row],[ Sales]]-(Table62[[#This Row],[Units Sold]]*Table62[[#This Row],[Manufacturing Price]])</f>
        <v>757562.12000000011</v>
      </c>
      <c r="L534" s="3">
        <v>44075</v>
      </c>
      <c r="M534">
        <f>MONTH(Table62[[#This Row],[Date]])</f>
        <v>9</v>
      </c>
      <c r="N534" t="str">
        <f>TEXT(Table62[[#This Row],[Date]],"mmmm")</f>
        <v>September</v>
      </c>
      <c r="O534">
        <f>YEAR(Table62[[#This Row],[Date]])</f>
        <v>2020</v>
      </c>
    </row>
    <row r="535" spans="1:15" x14ac:dyDescent="0.3">
      <c r="A535" t="s">
        <v>26</v>
      </c>
      <c r="B535" t="s">
        <v>45</v>
      </c>
      <c r="C535" t="s">
        <v>27</v>
      </c>
      <c r="D535" t="s">
        <v>20</v>
      </c>
      <c r="E535" s="1">
        <v>34.4</v>
      </c>
      <c r="F535" s="2">
        <v>11999.4</v>
      </c>
      <c r="G535" s="2">
        <v>19999</v>
      </c>
      <c r="H535" s="2">
        <v>103194.84</v>
      </c>
      <c r="I535" s="2">
        <f>Table62[[#This Row],[Units Sold]]*Table62[[#This Row],[Sale Price]]</f>
        <v>687965.6</v>
      </c>
      <c r="J535" s="2">
        <f>Table62[[#This Row],[Manufacturing Price]]</f>
        <v>11999.4</v>
      </c>
      <c r="K535" s="2">
        <f>Table62[[#This Row],[ Sales]]-(Table62[[#This Row],[Units Sold]]*Table62[[#This Row],[Manufacturing Price]])</f>
        <v>275186.24</v>
      </c>
      <c r="L535" s="3">
        <v>44105</v>
      </c>
      <c r="M535">
        <f>MONTH(Table62[[#This Row],[Date]])</f>
        <v>10</v>
      </c>
      <c r="N535" t="str">
        <f>TEXT(Table62[[#This Row],[Date]],"mmmm")</f>
        <v>October</v>
      </c>
      <c r="O535">
        <f>YEAR(Table62[[#This Row],[Date]])</f>
        <v>2020</v>
      </c>
    </row>
    <row r="536" spans="1:15" x14ac:dyDescent="0.3">
      <c r="A536" t="s">
        <v>7</v>
      </c>
      <c r="B536" t="s">
        <v>46</v>
      </c>
      <c r="C536" t="s">
        <v>27</v>
      </c>
      <c r="D536" t="s">
        <v>20</v>
      </c>
      <c r="E536" s="1">
        <v>215.70000000000002</v>
      </c>
      <c r="F536" s="2">
        <v>11999.4</v>
      </c>
      <c r="G536" s="2">
        <v>19999</v>
      </c>
      <c r="H536" s="2">
        <v>647067.64500000014</v>
      </c>
      <c r="I536" s="2">
        <f>Table62[[#This Row],[Units Sold]]*Table62[[#This Row],[Sale Price]]</f>
        <v>4313784.3000000007</v>
      </c>
      <c r="J536" s="2">
        <f>Table62[[#This Row],[Manufacturing Price]]</f>
        <v>11999.4</v>
      </c>
      <c r="K536" s="2">
        <f>Table62[[#This Row],[ Sales]]-(Table62[[#This Row],[Units Sold]]*Table62[[#This Row],[Manufacturing Price]])</f>
        <v>1725513.7200000007</v>
      </c>
      <c r="L536" s="3">
        <v>44531</v>
      </c>
      <c r="M536">
        <f>MONTH(Table62[[#This Row],[Date]])</f>
        <v>12</v>
      </c>
      <c r="N536" t="str">
        <f>TEXT(Table62[[#This Row],[Date]],"mmmm")</f>
        <v>December</v>
      </c>
      <c r="O536">
        <f>YEAR(Table62[[#This Row],[Date]])</f>
        <v>2021</v>
      </c>
    </row>
    <row r="537" spans="1:15" x14ac:dyDescent="0.3">
      <c r="A537" t="s">
        <v>26</v>
      </c>
      <c r="B537" t="s">
        <v>47</v>
      </c>
      <c r="C537" t="s">
        <v>30</v>
      </c>
      <c r="D537" t="s">
        <v>20</v>
      </c>
      <c r="E537" s="1">
        <v>38</v>
      </c>
      <c r="F537" s="2">
        <v>11999.4</v>
      </c>
      <c r="G537" s="2">
        <v>19999</v>
      </c>
      <c r="H537" s="2">
        <v>113994.3</v>
      </c>
      <c r="I537" s="2">
        <f>Table62[[#This Row],[Units Sold]]*Table62[[#This Row],[Sale Price]]</f>
        <v>759962</v>
      </c>
      <c r="J537" s="2">
        <f>Table62[[#This Row],[Manufacturing Price]]</f>
        <v>11999.4</v>
      </c>
      <c r="K537" s="2">
        <f>Table62[[#This Row],[ Sales]]-(Table62[[#This Row],[Units Sold]]*Table62[[#This Row],[Manufacturing Price]])</f>
        <v>303984.8</v>
      </c>
      <c r="L537" s="3">
        <v>44075</v>
      </c>
      <c r="M537">
        <f>MONTH(Table62[[#This Row],[Date]])</f>
        <v>9</v>
      </c>
      <c r="N537" t="str">
        <f>TEXT(Table62[[#This Row],[Date]],"mmmm")</f>
        <v>September</v>
      </c>
      <c r="O537">
        <f>YEAR(Table62[[#This Row],[Date]])</f>
        <v>2020</v>
      </c>
    </row>
    <row r="538" spans="1:15" x14ac:dyDescent="0.3">
      <c r="A538" t="s">
        <v>26</v>
      </c>
      <c r="B538" t="s">
        <v>24</v>
      </c>
      <c r="C538" t="s">
        <v>28</v>
      </c>
      <c r="D538" t="s">
        <v>20</v>
      </c>
      <c r="E538" s="1">
        <v>88.600000000000009</v>
      </c>
      <c r="F538" s="2">
        <v>5579.4</v>
      </c>
      <c r="G538" s="2">
        <v>9299</v>
      </c>
      <c r="H538" s="2">
        <v>123583.70999999999</v>
      </c>
      <c r="I538" s="2">
        <f>Table62[[#This Row],[Units Sold]]*Table62[[#This Row],[Sale Price]]</f>
        <v>823891.4</v>
      </c>
      <c r="J538" s="2">
        <f>Table62[[#This Row],[Manufacturing Price]]</f>
        <v>5579.4</v>
      </c>
      <c r="K538" s="2">
        <f>Table62[[#This Row],[ Sales]]-(Table62[[#This Row],[Units Sold]]*Table62[[#This Row],[Manufacturing Price]])</f>
        <v>329556.56</v>
      </c>
      <c r="L538" s="3">
        <v>44348</v>
      </c>
      <c r="M538">
        <f>MONTH(Table62[[#This Row],[Date]])</f>
        <v>6</v>
      </c>
      <c r="N538" t="str">
        <f>TEXT(Table62[[#This Row],[Date]],"mmmm")</f>
        <v>June</v>
      </c>
      <c r="O538">
        <f>YEAR(Table62[[#This Row],[Date]])</f>
        <v>2021</v>
      </c>
    </row>
    <row r="539" spans="1:15" x14ac:dyDescent="0.3">
      <c r="A539" t="s">
        <v>8</v>
      </c>
      <c r="B539" t="s">
        <v>25</v>
      </c>
      <c r="C539" t="s">
        <v>28</v>
      </c>
      <c r="D539" t="s">
        <v>20</v>
      </c>
      <c r="E539" s="1">
        <v>241.60000000000002</v>
      </c>
      <c r="F539" s="2">
        <v>5579.4</v>
      </c>
      <c r="G539" s="2">
        <v>9299</v>
      </c>
      <c r="H539" s="2">
        <v>336995.76000000007</v>
      </c>
      <c r="I539" s="2">
        <f>Table62[[#This Row],[Units Sold]]*Table62[[#This Row],[Sale Price]]</f>
        <v>2246638.4000000004</v>
      </c>
      <c r="J539" s="2">
        <f>Table62[[#This Row],[Manufacturing Price]]</f>
        <v>5579.4</v>
      </c>
      <c r="K539" s="2">
        <f>Table62[[#This Row],[ Sales]]-(Table62[[#This Row],[Units Sold]]*Table62[[#This Row],[Manufacturing Price]])</f>
        <v>898655.36000000034</v>
      </c>
      <c r="L539" s="3">
        <v>44075</v>
      </c>
      <c r="M539">
        <f>MONTH(Table62[[#This Row],[Date]])</f>
        <v>9</v>
      </c>
      <c r="N539" t="str">
        <f>TEXT(Table62[[#This Row],[Date]],"mmmm")</f>
        <v>September</v>
      </c>
      <c r="O539">
        <f>YEAR(Table62[[#This Row],[Date]])</f>
        <v>2020</v>
      </c>
    </row>
    <row r="540" spans="1:15" x14ac:dyDescent="0.3">
      <c r="A540" t="s">
        <v>8</v>
      </c>
      <c r="B540" t="s">
        <v>23</v>
      </c>
      <c r="C540" t="s">
        <v>28</v>
      </c>
      <c r="D540" t="s">
        <v>20</v>
      </c>
      <c r="E540" s="1">
        <v>215.60000000000002</v>
      </c>
      <c r="F540" s="2">
        <v>5579.4</v>
      </c>
      <c r="G540" s="2">
        <v>9299</v>
      </c>
      <c r="H540" s="2">
        <v>300729.66000000003</v>
      </c>
      <c r="I540" s="2">
        <f>Table62[[#This Row],[Units Sold]]*Table62[[#This Row],[Sale Price]]</f>
        <v>2004864.4000000001</v>
      </c>
      <c r="J540" s="2">
        <f>Table62[[#This Row],[Manufacturing Price]]</f>
        <v>5579.4</v>
      </c>
      <c r="K540" s="2">
        <f>Table62[[#This Row],[ Sales]]-(Table62[[#This Row],[Units Sold]]*Table62[[#This Row],[Manufacturing Price]])</f>
        <v>801945.76</v>
      </c>
      <c r="L540" s="3">
        <v>44470</v>
      </c>
      <c r="M540">
        <f>MONTH(Table62[[#This Row],[Date]])</f>
        <v>10</v>
      </c>
      <c r="N540" t="str">
        <f>TEXT(Table62[[#This Row],[Date]],"mmmm")</f>
        <v>October</v>
      </c>
      <c r="O540">
        <f>YEAR(Table62[[#This Row],[Date]])</f>
        <v>2021</v>
      </c>
    </row>
    <row r="541" spans="1:15" x14ac:dyDescent="0.3">
      <c r="A541" t="s">
        <v>7</v>
      </c>
      <c r="B541" t="s">
        <v>22</v>
      </c>
      <c r="C541" t="s">
        <v>28</v>
      </c>
      <c r="D541" t="s">
        <v>20</v>
      </c>
      <c r="E541" s="1">
        <v>268.90000000000003</v>
      </c>
      <c r="F541" s="2">
        <v>5579.4</v>
      </c>
      <c r="G541" s="2">
        <v>9299</v>
      </c>
      <c r="H541" s="2">
        <v>375075.16499999998</v>
      </c>
      <c r="I541" s="2">
        <f>Table62[[#This Row],[Units Sold]]*Table62[[#This Row],[Sale Price]]</f>
        <v>2500501.1</v>
      </c>
      <c r="J541" s="2">
        <f>Table62[[#This Row],[Manufacturing Price]]</f>
        <v>5579.4</v>
      </c>
      <c r="K541" s="2">
        <f>Table62[[#This Row],[ Sales]]-(Table62[[#This Row],[Units Sold]]*Table62[[#This Row],[Manufacturing Price]])</f>
        <v>1000200.44</v>
      </c>
      <c r="L541" s="3">
        <v>44501</v>
      </c>
      <c r="M541">
        <f>MONTH(Table62[[#This Row],[Date]])</f>
        <v>11</v>
      </c>
      <c r="N541" t="str">
        <f>TEXT(Table62[[#This Row],[Date]],"mmmm")</f>
        <v>November</v>
      </c>
      <c r="O541">
        <f>YEAR(Table62[[#This Row],[Date]])</f>
        <v>2021</v>
      </c>
    </row>
    <row r="542" spans="1:15" x14ac:dyDescent="0.3">
      <c r="A542" t="s">
        <v>7</v>
      </c>
      <c r="B542" t="s">
        <v>34</v>
      </c>
      <c r="C542" t="s">
        <v>29</v>
      </c>
      <c r="D542" t="s">
        <v>20</v>
      </c>
      <c r="E542" s="1">
        <v>67.7</v>
      </c>
      <c r="F542" s="2">
        <v>8999.4</v>
      </c>
      <c r="G542" s="2">
        <v>14999</v>
      </c>
      <c r="H542" s="2">
        <v>152314.845</v>
      </c>
      <c r="I542" s="2">
        <f>Table62[[#This Row],[Units Sold]]*Table62[[#This Row],[Sale Price]]</f>
        <v>1015432.3</v>
      </c>
      <c r="J542" s="2">
        <f>Table62[[#This Row],[Manufacturing Price]]</f>
        <v>8999.4</v>
      </c>
      <c r="K542" s="2">
        <f>Table62[[#This Row],[ Sales]]-(Table62[[#This Row],[Units Sold]]*Table62[[#This Row],[Manufacturing Price]])</f>
        <v>406172.92000000004</v>
      </c>
      <c r="L542" s="3">
        <v>44256</v>
      </c>
      <c r="M542">
        <f>MONTH(Table62[[#This Row],[Date]])</f>
        <v>3</v>
      </c>
      <c r="N542" t="str">
        <f>TEXT(Table62[[#This Row],[Date]],"mmmm")</f>
        <v>March</v>
      </c>
      <c r="O542">
        <f>YEAR(Table62[[#This Row],[Date]])</f>
        <v>2021</v>
      </c>
    </row>
    <row r="543" spans="1:15" x14ac:dyDescent="0.3">
      <c r="A543" t="s">
        <v>6</v>
      </c>
      <c r="B543" t="s">
        <v>23</v>
      </c>
      <c r="C543" t="s">
        <v>29</v>
      </c>
      <c r="D543" t="s">
        <v>20</v>
      </c>
      <c r="E543" s="1">
        <v>177.3</v>
      </c>
      <c r="F543" s="2">
        <v>8999.4</v>
      </c>
      <c r="G543" s="2">
        <v>14999</v>
      </c>
      <c r="H543" s="2">
        <v>398898.40500000003</v>
      </c>
      <c r="I543" s="2">
        <f>Table62[[#This Row],[Units Sold]]*Table62[[#This Row],[Sale Price]]</f>
        <v>2659322.7000000002</v>
      </c>
      <c r="J543" s="2">
        <f>Table62[[#This Row],[Manufacturing Price]]</f>
        <v>8999.4</v>
      </c>
      <c r="K543" s="2">
        <f>Table62[[#This Row],[ Sales]]-(Table62[[#This Row],[Units Sold]]*Table62[[#This Row],[Manufacturing Price]])</f>
        <v>1063729.08</v>
      </c>
      <c r="L543" s="3">
        <v>44287</v>
      </c>
      <c r="M543">
        <f>MONTH(Table62[[#This Row],[Date]])</f>
        <v>4</v>
      </c>
      <c r="N543" t="str">
        <f>TEXT(Table62[[#This Row],[Date]],"mmmm")</f>
        <v>April</v>
      </c>
      <c r="O543">
        <f>YEAR(Table62[[#This Row],[Date]])</f>
        <v>2021</v>
      </c>
    </row>
    <row r="544" spans="1:15" x14ac:dyDescent="0.3">
      <c r="A544" t="s">
        <v>26</v>
      </c>
      <c r="B544" t="s">
        <v>47</v>
      </c>
      <c r="C544" t="s">
        <v>29</v>
      </c>
      <c r="D544" t="s">
        <v>20</v>
      </c>
      <c r="E544" s="1">
        <v>242</v>
      </c>
      <c r="F544" s="2">
        <v>8999.4</v>
      </c>
      <c r="G544" s="2">
        <v>14999</v>
      </c>
      <c r="H544" s="2">
        <v>544463.69999999995</v>
      </c>
      <c r="I544" s="2">
        <f>Table62[[#This Row],[Units Sold]]*Table62[[#This Row],[Sale Price]]</f>
        <v>3629758</v>
      </c>
      <c r="J544" s="2">
        <f>Table62[[#This Row],[Manufacturing Price]]</f>
        <v>8999.4</v>
      </c>
      <c r="K544" s="2">
        <f>Table62[[#This Row],[ Sales]]-(Table62[[#This Row],[Units Sold]]*Table62[[#This Row],[Manufacturing Price]])</f>
        <v>1451903.2000000002</v>
      </c>
      <c r="L544" s="3">
        <v>44440</v>
      </c>
      <c r="M544">
        <f>MONTH(Table62[[#This Row],[Date]])</f>
        <v>9</v>
      </c>
      <c r="N544" t="str">
        <f>TEXT(Table62[[#This Row],[Date]],"mmmm")</f>
        <v>September</v>
      </c>
      <c r="O544">
        <f>YEAR(Table62[[#This Row],[Date]])</f>
        <v>2021</v>
      </c>
    </row>
    <row r="545" spans="1:15" x14ac:dyDescent="0.3">
      <c r="A545" t="s">
        <v>26</v>
      </c>
      <c r="B545" t="s">
        <v>37</v>
      </c>
      <c r="C545" t="s">
        <v>29</v>
      </c>
      <c r="D545" t="s">
        <v>20</v>
      </c>
      <c r="E545" s="1">
        <v>273.40000000000003</v>
      </c>
      <c r="F545" s="2">
        <v>8999.4</v>
      </c>
      <c r="G545" s="2">
        <v>14999</v>
      </c>
      <c r="H545" s="2">
        <v>615108.99000000011</v>
      </c>
      <c r="I545" s="2">
        <f>Table62[[#This Row],[Units Sold]]*Table62[[#This Row],[Sale Price]]</f>
        <v>4100726.6000000006</v>
      </c>
      <c r="J545" s="2">
        <f>Table62[[#This Row],[Manufacturing Price]]</f>
        <v>8999.4</v>
      </c>
      <c r="K545" s="2">
        <f>Table62[[#This Row],[ Sales]]-(Table62[[#This Row],[Units Sold]]*Table62[[#This Row],[Manufacturing Price]])</f>
        <v>1640290.6400000001</v>
      </c>
      <c r="L545" s="3">
        <v>44470</v>
      </c>
      <c r="M545">
        <f>MONTH(Table62[[#This Row],[Date]])</f>
        <v>10</v>
      </c>
      <c r="N545" t="str">
        <f>TEXT(Table62[[#This Row],[Date]],"mmmm")</f>
        <v>October</v>
      </c>
      <c r="O545">
        <f>YEAR(Table62[[#This Row],[Date]])</f>
        <v>2021</v>
      </c>
    </row>
    <row r="546" spans="1:15" x14ac:dyDescent="0.3">
      <c r="A546" t="s">
        <v>26</v>
      </c>
      <c r="B546" t="s">
        <v>38</v>
      </c>
      <c r="C546" t="s">
        <v>29</v>
      </c>
      <c r="D546" t="s">
        <v>20</v>
      </c>
      <c r="E546" s="1">
        <v>171.5</v>
      </c>
      <c r="F546" s="2">
        <v>8999.4</v>
      </c>
      <c r="G546" s="2">
        <v>14999</v>
      </c>
      <c r="H546" s="2">
        <v>385849.27499999997</v>
      </c>
      <c r="I546" s="2">
        <f>Table62[[#This Row],[Units Sold]]*Table62[[#This Row],[Sale Price]]</f>
        <v>2572328.5</v>
      </c>
      <c r="J546" s="2">
        <f>Table62[[#This Row],[Manufacturing Price]]</f>
        <v>8999.4</v>
      </c>
      <c r="K546" s="2">
        <f>Table62[[#This Row],[ Sales]]-(Table62[[#This Row],[Units Sold]]*Table62[[#This Row],[Manufacturing Price]])</f>
        <v>1028931.4000000001</v>
      </c>
      <c r="L546" s="3">
        <v>44105</v>
      </c>
      <c r="M546">
        <f>MONTH(Table62[[#This Row],[Date]])</f>
        <v>10</v>
      </c>
      <c r="N546" t="str">
        <f>TEXT(Table62[[#This Row],[Date]],"mmmm")</f>
        <v>October</v>
      </c>
      <c r="O546">
        <f>YEAR(Table62[[#This Row],[Date]])</f>
        <v>2020</v>
      </c>
    </row>
    <row r="547" spans="1:15" x14ac:dyDescent="0.3">
      <c r="A547" t="s">
        <v>6</v>
      </c>
      <c r="B547" t="s">
        <v>43</v>
      </c>
      <c r="C547" t="s">
        <v>29</v>
      </c>
      <c r="D547" t="s">
        <v>20</v>
      </c>
      <c r="E547" s="1">
        <v>118.60000000000001</v>
      </c>
      <c r="F547" s="2">
        <v>8999.4</v>
      </c>
      <c r="G547" s="2">
        <v>14999</v>
      </c>
      <c r="H547" s="2">
        <v>266832.21000000002</v>
      </c>
      <c r="I547" s="2">
        <f>Table62[[#This Row],[Units Sold]]*Table62[[#This Row],[Sale Price]]</f>
        <v>1778881.4000000001</v>
      </c>
      <c r="J547" s="2">
        <f>Table62[[#This Row],[Manufacturing Price]]</f>
        <v>8999.4</v>
      </c>
      <c r="K547" s="2">
        <f>Table62[[#This Row],[ Sales]]-(Table62[[#This Row],[Units Sold]]*Table62[[#This Row],[Manufacturing Price]])</f>
        <v>711552.56</v>
      </c>
      <c r="L547" s="3">
        <v>44166</v>
      </c>
      <c r="M547">
        <f>MONTH(Table62[[#This Row],[Date]])</f>
        <v>12</v>
      </c>
      <c r="N547" t="str">
        <f>TEXT(Table62[[#This Row],[Date]],"mmmm")</f>
        <v>December</v>
      </c>
      <c r="O547">
        <f>YEAR(Table62[[#This Row],[Date]])</f>
        <v>2020</v>
      </c>
    </row>
    <row r="548" spans="1:15" x14ac:dyDescent="0.3">
      <c r="A548" t="s">
        <v>6</v>
      </c>
      <c r="B548" t="s">
        <v>39</v>
      </c>
      <c r="C548" t="s">
        <v>30</v>
      </c>
      <c r="D548" t="s">
        <v>20</v>
      </c>
      <c r="E548" s="1">
        <v>349.5</v>
      </c>
      <c r="F548" s="2">
        <v>11999.4</v>
      </c>
      <c r="G548" s="2">
        <v>19999</v>
      </c>
      <c r="H548" s="2">
        <v>1048447.575</v>
      </c>
      <c r="I548" s="2">
        <f>Table62[[#This Row],[Units Sold]]*Table62[[#This Row],[Sale Price]]</f>
        <v>6989650.5</v>
      </c>
      <c r="J548" s="2">
        <f>Table62[[#This Row],[Manufacturing Price]]</f>
        <v>11999.4</v>
      </c>
      <c r="K548" s="2">
        <f>Table62[[#This Row],[ Sales]]-(Table62[[#This Row],[Units Sold]]*Table62[[#This Row],[Manufacturing Price]])</f>
        <v>2795860.2</v>
      </c>
      <c r="L548" s="3">
        <v>44197</v>
      </c>
      <c r="M548">
        <f>MONTH(Table62[[#This Row],[Date]])</f>
        <v>1</v>
      </c>
      <c r="N548" t="str">
        <f>TEXT(Table62[[#This Row],[Date]],"mmmm")</f>
        <v>January</v>
      </c>
      <c r="O548">
        <f>YEAR(Table62[[#This Row],[Date]])</f>
        <v>2021</v>
      </c>
    </row>
    <row r="549" spans="1:15" x14ac:dyDescent="0.3">
      <c r="A549" t="s">
        <v>26</v>
      </c>
      <c r="B549" t="s">
        <v>40</v>
      </c>
      <c r="C549" t="s">
        <v>30</v>
      </c>
      <c r="D549" t="s">
        <v>20</v>
      </c>
      <c r="E549" s="1">
        <v>88.600000000000009</v>
      </c>
      <c r="F549" s="2">
        <v>11999.4</v>
      </c>
      <c r="G549" s="2">
        <v>19999</v>
      </c>
      <c r="H549" s="2">
        <v>265786.71000000002</v>
      </c>
      <c r="I549" s="2">
        <f>Table62[[#This Row],[Units Sold]]*Table62[[#This Row],[Sale Price]]</f>
        <v>1771911.4000000001</v>
      </c>
      <c r="J549" s="2">
        <f>Table62[[#This Row],[Manufacturing Price]]</f>
        <v>11999.4</v>
      </c>
      <c r="K549" s="2">
        <f>Table62[[#This Row],[ Sales]]-(Table62[[#This Row],[Units Sold]]*Table62[[#This Row],[Manufacturing Price]])</f>
        <v>708764.56</v>
      </c>
      <c r="L549" s="3">
        <v>44348</v>
      </c>
      <c r="M549">
        <f>MONTH(Table62[[#This Row],[Date]])</f>
        <v>6</v>
      </c>
      <c r="N549" t="str">
        <f>TEXT(Table62[[#This Row],[Date]],"mmmm")</f>
        <v>June</v>
      </c>
      <c r="O549">
        <f>YEAR(Table62[[#This Row],[Date]])</f>
        <v>2021</v>
      </c>
    </row>
    <row r="550" spans="1:15" x14ac:dyDescent="0.3">
      <c r="A550" t="s">
        <v>8</v>
      </c>
      <c r="B550" t="s">
        <v>41</v>
      </c>
      <c r="C550" t="s">
        <v>30</v>
      </c>
      <c r="D550" t="s">
        <v>20</v>
      </c>
      <c r="E550" s="1">
        <v>215.60000000000002</v>
      </c>
      <c r="F550" s="2">
        <v>11999.4</v>
      </c>
      <c r="G550" s="2">
        <v>19999</v>
      </c>
      <c r="H550" s="2">
        <v>646767.66</v>
      </c>
      <c r="I550" s="2">
        <f>Table62[[#This Row],[Units Sold]]*Table62[[#This Row],[Sale Price]]</f>
        <v>4311784.4000000004</v>
      </c>
      <c r="J550" s="2">
        <f>Table62[[#This Row],[Manufacturing Price]]</f>
        <v>11999.4</v>
      </c>
      <c r="K550" s="2">
        <f>Table62[[#This Row],[ Sales]]-(Table62[[#This Row],[Units Sold]]*Table62[[#This Row],[Manufacturing Price]])</f>
        <v>1724713.7600000002</v>
      </c>
      <c r="L550" s="3">
        <v>44470</v>
      </c>
      <c r="M550">
        <f>MONTH(Table62[[#This Row],[Date]])</f>
        <v>10</v>
      </c>
      <c r="N550" t="str">
        <f>TEXT(Table62[[#This Row],[Date]],"mmmm")</f>
        <v>October</v>
      </c>
      <c r="O550">
        <f>YEAR(Table62[[#This Row],[Date]])</f>
        <v>2021</v>
      </c>
    </row>
    <row r="551" spans="1:15" x14ac:dyDescent="0.3">
      <c r="A551" t="s">
        <v>26</v>
      </c>
      <c r="B551" t="s">
        <v>42</v>
      </c>
      <c r="C551" t="s">
        <v>30</v>
      </c>
      <c r="D551" t="s">
        <v>20</v>
      </c>
      <c r="E551" s="1">
        <v>90.5</v>
      </c>
      <c r="F551" s="2">
        <v>11999.4</v>
      </c>
      <c r="G551" s="2">
        <v>19999</v>
      </c>
      <c r="H551" s="2">
        <v>271486.42499999999</v>
      </c>
      <c r="I551" s="2">
        <f>Table62[[#This Row],[Units Sold]]*Table62[[#This Row],[Sale Price]]</f>
        <v>1809909.5</v>
      </c>
      <c r="J551" s="2">
        <f>Table62[[#This Row],[Manufacturing Price]]</f>
        <v>11999.4</v>
      </c>
      <c r="K551" s="2">
        <f>Table62[[#This Row],[ Sales]]-(Table62[[#This Row],[Units Sold]]*Table62[[#This Row],[Manufacturing Price]])</f>
        <v>723963.8</v>
      </c>
      <c r="L551" s="3">
        <v>44470</v>
      </c>
      <c r="M551">
        <f>MONTH(Table62[[#This Row],[Date]])</f>
        <v>10</v>
      </c>
      <c r="N551" t="str">
        <f>TEXT(Table62[[#This Row],[Date]],"mmmm")</f>
        <v>October</v>
      </c>
      <c r="O551">
        <f>YEAR(Table62[[#This Row],[Date]])</f>
        <v>2021</v>
      </c>
    </row>
    <row r="552" spans="1:15" x14ac:dyDescent="0.3">
      <c r="A552" t="s">
        <v>26</v>
      </c>
      <c r="B552" t="s">
        <v>44</v>
      </c>
      <c r="C552" t="s">
        <v>30</v>
      </c>
      <c r="D552" t="s">
        <v>20</v>
      </c>
      <c r="E552" s="1">
        <v>171.5</v>
      </c>
      <c r="F552" s="2">
        <v>11999.4</v>
      </c>
      <c r="G552" s="2">
        <v>19999</v>
      </c>
      <c r="H552" s="2">
        <v>514474.27499999997</v>
      </c>
      <c r="I552" s="2">
        <f>Table62[[#This Row],[Units Sold]]*Table62[[#This Row],[Sale Price]]</f>
        <v>3429828.5</v>
      </c>
      <c r="J552" s="2">
        <f>Table62[[#This Row],[Manufacturing Price]]</f>
        <v>11999.4</v>
      </c>
      <c r="K552" s="2">
        <f>Table62[[#This Row],[ Sales]]-(Table62[[#This Row],[Units Sold]]*Table62[[#This Row],[Manufacturing Price]])</f>
        <v>1371931.4000000001</v>
      </c>
      <c r="L552" s="3">
        <v>44105</v>
      </c>
      <c r="M552">
        <f>MONTH(Table62[[#This Row],[Date]])</f>
        <v>10</v>
      </c>
      <c r="N552" t="str">
        <f>TEXT(Table62[[#This Row],[Date]],"mmmm")</f>
        <v>October</v>
      </c>
      <c r="O552">
        <f>YEAR(Table62[[#This Row],[Date]])</f>
        <v>2020</v>
      </c>
    </row>
    <row r="553" spans="1:15" x14ac:dyDescent="0.3">
      <c r="A553" t="s">
        <v>26</v>
      </c>
      <c r="B553" t="s">
        <v>45</v>
      </c>
      <c r="C553" t="s">
        <v>30</v>
      </c>
      <c r="D553" t="s">
        <v>20</v>
      </c>
      <c r="E553" s="1">
        <v>159.4</v>
      </c>
      <c r="F553" s="2">
        <v>11999.4</v>
      </c>
      <c r="G553" s="2">
        <v>19999</v>
      </c>
      <c r="H553" s="2">
        <v>478176.08999999997</v>
      </c>
      <c r="I553" s="2">
        <f>Table62[[#This Row],[Units Sold]]*Table62[[#This Row],[Sale Price]]</f>
        <v>3187840.6</v>
      </c>
      <c r="J553" s="2">
        <f>Table62[[#This Row],[Manufacturing Price]]</f>
        <v>11999.4</v>
      </c>
      <c r="K553" s="2">
        <f>Table62[[#This Row],[ Sales]]-(Table62[[#This Row],[Units Sold]]*Table62[[#This Row],[Manufacturing Price]])</f>
        <v>1275136.24</v>
      </c>
      <c r="L553" s="3">
        <v>44501</v>
      </c>
      <c r="M553">
        <f>MONTH(Table62[[#This Row],[Date]])</f>
        <v>11</v>
      </c>
      <c r="N553" t="str">
        <f>TEXT(Table62[[#This Row],[Date]],"mmmm")</f>
        <v>November</v>
      </c>
      <c r="O553">
        <f>YEAR(Table62[[#This Row],[Date]])</f>
        <v>2021</v>
      </c>
    </row>
    <row r="554" spans="1:15" x14ac:dyDescent="0.3">
      <c r="A554" t="s">
        <v>6</v>
      </c>
      <c r="B554" t="s">
        <v>46</v>
      </c>
      <c r="C554" t="s">
        <v>30</v>
      </c>
      <c r="D554" t="s">
        <v>20</v>
      </c>
      <c r="E554" s="1">
        <v>135.9</v>
      </c>
      <c r="F554" s="2">
        <v>11999.4</v>
      </c>
      <c r="G554" s="2">
        <v>19999</v>
      </c>
      <c r="H554" s="2">
        <v>407679.61499999999</v>
      </c>
      <c r="I554" s="2">
        <f>Table62[[#This Row],[Units Sold]]*Table62[[#This Row],[Sale Price]]</f>
        <v>2717864.1</v>
      </c>
      <c r="J554" s="2">
        <f>Table62[[#This Row],[Manufacturing Price]]</f>
        <v>11999.4</v>
      </c>
      <c r="K554" s="2">
        <f>Table62[[#This Row],[ Sales]]-(Table62[[#This Row],[Units Sold]]*Table62[[#This Row],[Manufacturing Price]])</f>
        <v>1087145.6400000001</v>
      </c>
      <c r="L554" s="3">
        <v>44501</v>
      </c>
      <c r="M554">
        <f>MONTH(Table62[[#This Row],[Date]])</f>
        <v>11</v>
      </c>
      <c r="N554" t="str">
        <f>TEXT(Table62[[#This Row],[Date]],"mmmm")</f>
        <v>November</v>
      </c>
      <c r="O554">
        <f>YEAR(Table62[[#This Row],[Date]])</f>
        <v>2021</v>
      </c>
    </row>
    <row r="555" spans="1:15" x14ac:dyDescent="0.3">
      <c r="A555" t="s">
        <v>6</v>
      </c>
      <c r="B555" t="s">
        <v>47</v>
      </c>
      <c r="C555" t="s">
        <v>30</v>
      </c>
      <c r="D555" t="s">
        <v>20</v>
      </c>
      <c r="E555" s="1">
        <v>215</v>
      </c>
      <c r="F555" s="2">
        <v>11999.4</v>
      </c>
      <c r="G555" s="2">
        <v>19999</v>
      </c>
      <c r="H555" s="2">
        <v>644967.75</v>
      </c>
      <c r="I555" s="2">
        <f>Table62[[#This Row],[Units Sold]]*Table62[[#This Row],[Sale Price]]</f>
        <v>4299785</v>
      </c>
      <c r="J555" s="2">
        <f>Table62[[#This Row],[Manufacturing Price]]</f>
        <v>11999.4</v>
      </c>
      <c r="K555" s="2">
        <f>Table62[[#This Row],[ Sales]]-(Table62[[#This Row],[Units Sold]]*Table62[[#This Row],[Manufacturing Price]])</f>
        <v>1719914</v>
      </c>
      <c r="L555" s="3">
        <v>44501</v>
      </c>
      <c r="M555">
        <f>MONTH(Table62[[#This Row],[Date]])</f>
        <v>11</v>
      </c>
      <c r="N555" t="str">
        <f>TEXT(Table62[[#This Row],[Date]],"mmmm")</f>
        <v>November</v>
      </c>
      <c r="O555">
        <f>YEAR(Table62[[#This Row],[Date]])</f>
        <v>2021</v>
      </c>
    </row>
    <row r="556" spans="1:15" x14ac:dyDescent="0.3">
      <c r="A556" t="s">
        <v>26</v>
      </c>
      <c r="B556" t="s">
        <v>24</v>
      </c>
      <c r="C556" t="s">
        <v>30</v>
      </c>
      <c r="D556" t="s">
        <v>20</v>
      </c>
      <c r="E556" s="1">
        <v>119.7</v>
      </c>
      <c r="F556" s="2">
        <v>11999.4</v>
      </c>
      <c r="G556" s="2">
        <v>19999</v>
      </c>
      <c r="H556" s="2">
        <v>359082.04500000004</v>
      </c>
      <c r="I556" s="2">
        <f>Table62[[#This Row],[Units Sold]]*Table62[[#This Row],[Sale Price]]</f>
        <v>2393880.3000000003</v>
      </c>
      <c r="J556" s="2">
        <f>Table62[[#This Row],[Manufacturing Price]]</f>
        <v>11999.4</v>
      </c>
      <c r="K556" s="2">
        <f>Table62[[#This Row],[ Sales]]-(Table62[[#This Row],[Units Sold]]*Table62[[#This Row],[Manufacturing Price]])</f>
        <v>957552.12000000034</v>
      </c>
      <c r="L556" s="3">
        <v>44501</v>
      </c>
      <c r="M556">
        <f>MONTH(Table62[[#This Row],[Date]])</f>
        <v>11</v>
      </c>
      <c r="N556" t="str">
        <f>TEXT(Table62[[#This Row],[Date]],"mmmm")</f>
        <v>November</v>
      </c>
      <c r="O556">
        <f>YEAR(Table62[[#This Row],[Date]])</f>
        <v>2021</v>
      </c>
    </row>
    <row r="557" spans="1:15" x14ac:dyDescent="0.3">
      <c r="A557" t="s">
        <v>7</v>
      </c>
      <c r="B557" t="s">
        <v>25</v>
      </c>
      <c r="C557" t="s">
        <v>30</v>
      </c>
      <c r="D557" t="s">
        <v>20</v>
      </c>
      <c r="E557" s="1">
        <v>38</v>
      </c>
      <c r="F557" s="2">
        <v>11999.4</v>
      </c>
      <c r="G557" s="2">
        <v>19999</v>
      </c>
      <c r="H557" s="2">
        <v>113994.3</v>
      </c>
      <c r="I557" s="2">
        <f>Table62[[#This Row],[Units Sold]]*Table62[[#This Row],[Sale Price]]</f>
        <v>759962</v>
      </c>
      <c r="J557" s="2">
        <f>Table62[[#This Row],[Manufacturing Price]]</f>
        <v>11999.4</v>
      </c>
      <c r="K557" s="2">
        <f>Table62[[#This Row],[ Sales]]-(Table62[[#This Row],[Units Sold]]*Table62[[#This Row],[Manufacturing Price]])</f>
        <v>303984.8</v>
      </c>
      <c r="L557" s="3">
        <v>44166</v>
      </c>
      <c r="M557">
        <f>MONTH(Table62[[#This Row],[Date]])</f>
        <v>12</v>
      </c>
      <c r="N557" t="str">
        <f>TEXT(Table62[[#This Row],[Date]],"mmmm")</f>
        <v>December</v>
      </c>
      <c r="O557">
        <f>YEAR(Table62[[#This Row],[Date]])</f>
        <v>2020</v>
      </c>
    </row>
    <row r="558" spans="1:15" x14ac:dyDescent="0.3">
      <c r="A558" t="s">
        <v>26</v>
      </c>
      <c r="B558" t="s">
        <v>23</v>
      </c>
      <c r="C558" t="s">
        <v>30</v>
      </c>
      <c r="D558" t="s">
        <v>20</v>
      </c>
      <c r="E558" s="1">
        <v>123.30000000000001</v>
      </c>
      <c r="F558" s="2">
        <v>11999.4</v>
      </c>
      <c r="G558" s="2">
        <v>19999</v>
      </c>
      <c r="H558" s="2">
        <v>369881.505</v>
      </c>
      <c r="I558" s="2">
        <f>Table62[[#This Row],[Units Sold]]*Table62[[#This Row],[Sale Price]]</f>
        <v>2465876.7000000002</v>
      </c>
      <c r="J558" s="2">
        <f>Table62[[#This Row],[Manufacturing Price]]</f>
        <v>11999.4</v>
      </c>
      <c r="K558" s="2">
        <f>Table62[[#This Row],[ Sales]]-(Table62[[#This Row],[Units Sold]]*Table62[[#This Row],[Manufacturing Price]])</f>
        <v>986350.68000000017</v>
      </c>
      <c r="L558" s="3">
        <v>44531</v>
      </c>
      <c r="M558">
        <f>MONTH(Table62[[#This Row],[Date]])</f>
        <v>12</v>
      </c>
      <c r="N558" t="str">
        <f>TEXT(Table62[[#This Row],[Date]],"mmmm")</f>
        <v>December</v>
      </c>
      <c r="O558">
        <f>YEAR(Table62[[#This Row],[Date]])</f>
        <v>2021</v>
      </c>
    </row>
    <row r="559" spans="1:15" x14ac:dyDescent="0.3">
      <c r="A559" t="s">
        <v>26</v>
      </c>
      <c r="B559" t="s">
        <v>22</v>
      </c>
      <c r="C559" t="s">
        <v>31</v>
      </c>
      <c r="D559" t="s">
        <v>20</v>
      </c>
      <c r="E559" s="1">
        <v>139.5</v>
      </c>
      <c r="F559" s="2">
        <v>19794</v>
      </c>
      <c r="G559" s="2">
        <v>32990</v>
      </c>
      <c r="H559" s="2">
        <v>690315.75</v>
      </c>
      <c r="I559" s="2">
        <f>Table62[[#This Row],[Units Sold]]*Table62[[#This Row],[Sale Price]]</f>
        <v>4602105</v>
      </c>
      <c r="J559" s="2">
        <f>Table62[[#This Row],[Manufacturing Price]]</f>
        <v>19794</v>
      </c>
      <c r="K559" s="2">
        <f>Table62[[#This Row],[ Sales]]-(Table62[[#This Row],[Units Sold]]*Table62[[#This Row],[Manufacturing Price]])</f>
        <v>1840842</v>
      </c>
      <c r="L559" s="3">
        <v>44378</v>
      </c>
      <c r="M559">
        <f>MONTH(Table62[[#This Row],[Date]])</f>
        <v>7</v>
      </c>
      <c r="N559" t="str">
        <f>TEXT(Table62[[#This Row],[Date]],"mmmm")</f>
        <v>July</v>
      </c>
      <c r="O559">
        <f>YEAR(Table62[[#This Row],[Date]])</f>
        <v>2021</v>
      </c>
    </row>
    <row r="560" spans="1:15" x14ac:dyDescent="0.3">
      <c r="A560" t="s">
        <v>26</v>
      </c>
      <c r="B560" t="s">
        <v>34</v>
      </c>
      <c r="C560" t="s">
        <v>31</v>
      </c>
      <c r="D560" t="s">
        <v>20</v>
      </c>
      <c r="E560" s="1">
        <v>98.600000000000009</v>
      </c>
      <c r="F560" s="2">
        <v>19794</v>
      </c>
      <c r="G560" s="2">
        <v>32990</v>
      </c>
      <c r="H560" s="2">
        <v>487922.10000000003</v>
      </c>
      <c r="I560" s="2">
        <f>Table62[[#This Row],[Units Sold]]*Table62[[#This Row],[Sale Price]]</f>
        <v>3252814.0000000005</v>
      </c>
      <c r="J560" s="2">
        <f>Table62[[#This Row],[Manufacturing Price]]</f>
        <v>19794</v>
      </c>
      <c r="K560" s="2">
        <f>Table62[[#This Row],[ Sales]]-(Table62[[#This Row],[Units Sold]]*Table62[[#This Row],[Manufacturing Price]])</f>
        <v>1301125.6000000003</v>
      </c>
      <c r="L560" s="3">
        <v>44470</v>
      </c>
      <c r="M560">
        <f>MONTH(Table62[[#This Row],[Date]])</f>
        <v>10</v>
      </c>
      <c r="N560" t="str">
        <f>TEXT(Table62[[#This Row],[Date]],"mmmm")</f>
        <v>October</v>
      </c>
      <c r="O560">
        <f>YEAR(Table62[[#This Row],[Date]])</f>
        <v>2021</v>
      </c>
    </row>
    <row r="561" spans="1:15" x14ac:dyDescent="0.3">
      <c r="A561" t="s">
        <v>26</v>
      </c>
      <c r="B561" t="s">
        <v>23</v>
      </c>
      <c r="C561" t="s">
        <v>31</v>
      </c>
      <c r="D561" t="s">
        <v>20</v>
      </c>
      <c r="E561" s="1">
        <v>90.5</v>
      </c>
      <c r="F561" s="2">
        <v>19794</v>
      </c>
      <c r="G561" s="2">
        <v>32990</v>
      </c>
      <c r="H561" s="2">
        <v>447839.25</v>
      </c>
      <c r="I561" s="2">
        <f>Table62[[#This Row],[Units Sold]]*Table62[[#This Row],[Sale Price]]</f>
        <v>2985595</v>
      </c>
      <c r="J561" s="2">
        <f>Table62[[#This Row],[Manufacturing Price]]</f>
        <v>19794</v>
      </c>
      <c r="K561" s="2">
        <f>Table62[[#This Row],[ Sales]]-(Table62[[#This Row],[Units Sold]]*Table62[[#This Row],[Manufacturing Price]])</f>
        <v>1194238</v>
      </c>
      <c r="L561" s="3">
        <v>44470</v>
      </c>
      <c r="M561">
        <f>MONTH(Table62[[#This Row],[Date]])</f>
        <v>10</v>
      </c>
      <c r="N561" t="str">
        <f>TEXT(Table62[[#This Row],[Date]],"mmmm")</f>
        <v>October</v>
      </c>
      <c r="O561">
        <f>YEAR(Table62[[#This Row],[Date]])</f>
        <v>2021</v>
      </c>
    </row>
    <row r="562" spans="1:15" x14ac:dyDescent="0.3">
      <c r="A562" t="s">
        <v>9</v>
      </c>
      <c r="B562" t="s">
        <v>47</v>
      </c>
      <c r="C562" t="s">
        <v>32</v>
      </c>
      <c r="D562" t="s">
        <v>20</v>
      </c>
      <c r="E562" s="1">
        <v>210.9</v>
      </c>
      <c r="F562" s="2">
        <v>13938</v>
      </c>
      <c r="G562" s="2">
        <v>23230</v>
      </c>
      <c r="H562" s="2">
        <v>734881.04999999993</v>
      </c>
      <c r="I562" s="2">
        <f>Table62[[#This Row],[Units Sold]]*Table62[[#This Row],[Sale Price]]</f>
        <v>4899207</v>
      </c>
      <c r="J562" s="2">
        <f>Table62[[#This Row],[Manufacturing Price]]</f>
        <v>13938</v>
      </c>
      <c r="K562" s="2">
        <f>Table62[[#This Row],[ Sales]]-(Table62[[#This Row],[Units Sold]]*Table62[[#This Row],[Manufacturing Price]])</f>
        <v>1959682.7999999998</v>
      </c>
      <c r="L562" s="3">
        <v>44317</v>
      </c>
      <c r="M562">
        <f>MONTH(Table62[[#This Row],[Date]])</f>
        <v>5</v>
      </c>
      <c r="N562" t="str">
        <f>TEXT(Table62[[#This Row],[Date]],"mmmm")</f>
        <v>May</v>
      </c>
      <c r="O562">
        <f>YEAR(Table62[[#This Row],[Date]])</f>
        <v>2021</v>
      </c>
    </row>
    <row r="563" spans="1:15" x14ac:dyDescent="0.3">
      <c r="A563" t="s">
        <v>7</v>
      </c>
      <c r="B563" t="s">
        <v>37</v>
      </c>
      <c r="C563" t="s">
        <v>32</v>
      </c>
      <c r="D563" t="s">
        <v>20</v>
      </c>
      <c r="E563" s="1">
        <v>387.45000000000005</v>
      </c>
      <c r="F563" s="2">
        <v>13938</v>
      </c>
      <c r="G563" s="2">
        <v>23230</v>
      </c>
      <c r="H563" s="2">
        <v>1350069.5250000001</v>
      </c>
      <c r="I563" s="2">
        <f>Table62[[#This Row],[Units Sold]]*Table62[[#This Row],[Sale Price]]</f>
        <v>9000463.5000000019</v>
      </c>
      <c r="J563" s="2">
        <f>Table62[[#This Row],[Manufacturing Price]]</f>
        <v>13938</v>
      </c>
      <c r="K563" s="2">
        <f>Table62[[#This Row],[ Sales]]-(Table62[[#This Row],[Units Sold]]*Table62[[#This Row],[Manufacturing Price]])</f>
        <v>3600185.4000000013</v>
      </c>
      <c r="L563" s="3">
        <v>44378</v>
      </c>
      <c r="M563">
        <f>MONTH(Table62[[#This Row],[Date]])</f>
        <v>7</v>
      </c>
      <c r="N563" t="str">
        <f>TEXT(Table62[[#This Row],[Date]],"mmmm")</f>
        <v>July</v>
      </c>
      <c r="O563">
        <f>YEAR(Table62[[#This Row],[Date]])</f>
        <v>2021</v>
      </c>
    </row>
    <row r="564" spans="1:15" x14ac:dyDescent="0.3">
      <c r="A564" t="s">
        <v>26</v>
      </c>
      <c r="B564" t="s">
        <v>38</v>
      </c>
      <c r="C564" t="s">
        <v>32</v>
      </c>
      <c r="D564" t="s">
        <v>20</v>
      </c>
      <c r="E564" s="1">
        <v>62.300000000000004</v>
      </c>
      <c r="F564" s="2">
        <v>13938</v>
      </c>
      <c r="G564" s="2">
        <v>23230</v>
      </c>
      <c r="H564" s="2">
        <v>217084.35</v>
      </c>
      <c r="I564" s="2">
        <f>Table62[[#This Row],[Units Sold]]*Table62[[#This Row],[Sale Price]]</f>
        <v>1447229</v>
      </c>
      <c r="J564" s="2">
        <f>Table62[[#This Row],[Manufacturing Price]]</f>
        <v>13938</v>
      </c>
      <c r="K564" s="2">
        <f>Table62[[#This Row],[ Sales]]-(Table62[[#This Row],[Units Sold]]*Table62[[#This Row],[Manufacturing Price]])</f>
        <v>578891.6</v>
      </c>
      <c r="L564" s="3">
        <v>44075</v>
      </c>
      <c r="M564">
        <f>MONTH(Table62[[#This Row],[Date]])</f>
        <v>9</v>
      </c>
      <c r="N564" t="str">
        <f>TEXT(Table62[[#This Row],[Date]],"mmmm")</f>
        <v>September</v>
      </c>
      <c r="O564">
        <f>YEAR(Table62[[#This Row],[Date]])</f>
        <v>2020</v>
      </c>
    </row>
    <row r="565" spans="1:15" x14ac:dyDescent="0.3">
      <c r="A565" t="s">
        <v>26</v>
      </c>
      <c r="B565" t="s">
        <v>43</v>
      </c>
      <c r="C565" t="s">
        <v>32</v>
      </c>
      <c r="D565" t="s">
        <v>20</v>
      </c>
      <c r="E565" s="1">
        <v>98.600000000000009</v>
      </c>
      <c r="F565" s="2">
        <v>13938</v>
      </c>
      <c r="G565" s="2">
        <v>23230</v>
      </c>
      <c r="H565" s="2">
        <v>343571.7</v>
      </c>
      <c r="I565" s="2">
        <f>Table62[[#This Row],[Units Sold]]*Table62[[#This Row],[Sale Price]]</f>
        <v>2290478</v>
      </c>
      <c r="J565" s="2">
        <f>Table62[[#This Row],[Manufacturing Price]]</f>
        <v>13938</v>
      </c>
      <c r="K565" s="2">
        <f>Table62[[#This Row],[ Sales]]-(Table62[[#This Row],[Units Sold]]*Table62[[#This Row],[Manufacturing Price]])</f>
        <v>916191.2</v>
      </c>
      <c r="L565" s="3">
        <v>44470</v>
      </c>
      <c r="M565">
        <f>MONTH(Table62[[#This Row],[Date]])</f>
        <v>10</v>
      </c>
      <c r="N565" t="str">
        <f>TEXT(Table62[[#This Row],[Date]],"mmmm")</f>
        <v>October</v>
      </c>
      <c r="O565">
        <f>YEAR(Table62[[#This Row],[Date]])</f>
        <v>2021</v>
      </c>
    </row>
    <row r="566" spans="1:15" x14ac:dyDescent="0.3">
      <c r="A566" t="s">
        <v>8</v>
      </c>
      <c r="B566" t="s">
        <v>39</v>
      </c>
      <c r="C566" t="s">
        <v>32</v>
      </c>
      <c r="D566" t="s">
        <v>20</v>
      </c>
      <c r="E566" s="1">
        <v>238.70000000000002</v>
      </c>
      <c r="F566" s="2">
        <v>13938</v>
      </c>
      <c r="G566" s="2">
        <v>23230</v>
      </c>
      <c r="H566" s="2">
        <v>831750.15</v>
      </c>
      <c r="I566" s="2">
        <f>Table62[[#This Row],[Units Sold]]*Table62[[#This Row],[Sale Price]]</f>
        <v>5545001</v>
      </c>
      <c r="J566" s="2">
        <f>Table62[[#This Row],[Manufacturing Price]]</f>
        <v>13938</v>
      </c>
      <c r="K566" s="2">
        <f>Table62[[#This Row],[ Sales]]-(Table62[[#This Row],[Units Sold]]*Table62[[#This Row],[Manufacturing Price]])</f>
        <v>2218000.4</v>
      </c>
      <c r="L566" s="3">
        <v>44501</v>
      </c>
      <c r="M566">
        <f>MONTH(Table62[[#This Row],[Date]])</f>
        <v>11</v>
      </c>
      <c r="N566" t="str">
        <f>TEXT(Table62[[#This Row],[Date]],"mmmm")</f>
        <v>November</v>
      </c>
      <c r="O566">
        <f>YEAR(Table62[[#This Row],[Date]])</f>
        <v>2021</v>
      </c>
    </row>
    <row r="567" spans="1:15" x14ac:dyDescent="0.3">
      <c r="A567" t="s">
        <v>26</v>
      </c>
      <c r="B567" t="s">
        <v>40</v>
      </c>
      <c r="C567" t="s">
        <v>32</v>
      </c>
      <c r="D567" t="s">
        <v>20</v>
      </c>
      <c r="E567" s="1">
        <v>123.30000000000001</v>
      </c>
      <c r="F567" s="2">
        <v>13938</v>
      </c>
      <c r="G567" s="2">
        <v>23230</v>
      </c>
      <c r="H567" s="2">
        <v>429638.85000000003</v>
      </c>
      <c r="I567" s="2">
        <f>Table62[[#This Row],[Units Sold]]*Table62[[#This Row],[Sale Price]]</f>
        <v>2864259.0000000005</v>
      </c>
      <c r="J567" s="2">
        <f>Table62[[#This Row],[Manufacturing Price]]</f>
        <v>13938</v>
      </c>
      <c r="K567" s="2">
        <f>Table62[[#This Row],[ Sales]]-(Table62[[#This Row],[Units Sold]]*Table62[[#This Row],[Manufacturing Price]])</f>
        <v>1145703.6000000003</v>
      </c>
      <c r="L567" s="3">
        <v>44531</v>
      </c>
      <c r="M567">
        <f>MONTH(Table62[[#This Row],[Date]])</f>
        <v>12</v>
      </c>
      <c r="N567" t="str">
        <f>TEXT(Table62[[#This Row],[Date]],"mmmm")</f>
        <v>December</v>
      </c>
      <c r="O567">
        <f>YEAR(Table62[[#This Row],[Date]])</f>
        <v>2021</v>
      </c>
    </row>
    <row r="568" spans="1:15" x14ac:dyDescent="0.3">
      <c r="A568" t="s">
        <v>26</v>
      </c>
      <c r="B568" t="s">
        <v>41</v>
      </c>
      <c r="C568" t="s">
        <v>27</v>
      </c>
      <c r="D568" t="s">
        <v>20</v>
      </c>
      <c r="E568" s="1">
        <v>27</v>
      </c>
      <c r="F568" s="2">
        <v>11999.4</v>
      </c>
      <c r="G568" s="2">
        <v>19999</v>
      </c>
      <c r="H568" s="2">
        <v>80995.95</v>
      </c>
      <c r="I568" s="2">
        <f>Table62[[#This Row],[Units Sold]]*Table62[[#This Row],[Sale Price]]</f>
        <v>539973</v>
      </c>
      <c r="J568" s="2">
        <f>Table62[[#This Row],[Manufacturing Price]]</f>
        <v>11999.4</v>
      </c>
      <c r="K568" s="2">
        <f>Table62[[#This Row],[ Sales]]-(Table62[[#This Row],[Units Sold]]*Table62[[#This Row],[Manufacturing Price]])</f>
        <v>215989.2</v>
      </c>
      <c r="L568" s="3">
        <v>44228</v>
      </c>
      <c r="M568">
        <f>MONTH(Table62[[#This Row],[Date]])</f>
        <v>2</v>
      </c>
      <c r="N568" t="str">
        <f>TEXT(Table62[[#This Row],[Date]],"mmmm")</f>
        <v>February</v>
      </c>
      <c r="O568">
        <f>YEAR(Table62[[#This Row],[Date]])</f>
        <v>2021</v>
      </c>
    </row>
    <row r="569" spans="1:15" x14ac:dyDescent="0.3">
      <c r="A569" t="s">
        <v>26</v>
      </c>
      <c r="B569" t="s">
        <v>42</v>
      </c>
      <c r="C569" t="s">
        <v>27</v>
      </c>
      <c r="D569" t="s">
        <v>20</v>
      </c>
      <c r="E569" s="1">
        <v>342.15000000000003</v>
      </c>
      <c r="F569" s="2">
        <v>11999.4</v>
      </c>
      <c r="G569" s="2">
        <v>19999</v>
      </c>
      <c r="H569" s="2">
        <v>1026398.6775</v>
      </c>
      <c r="I569" s="2">
        <f>Table62[[#This Row],[Units Sold]]*Table62[[#This Row],[Sale Price]]</f>
        <v>6842657.8500000006</v>
      </c>
      <c r="J569" s="2">
        <f>Table62[[#This Row],[Manufacturing Price]]</f>
        <v>11999.4</v>
      </c>
      <c r="K569" s="2">
        <f>Table62[[#This Row],[ Sales]]-(Table62[[#This Row],[Units Sold]]*Table62[[#This Row],[Manufacturing Price]])</f>
        <v>2737063.14</v>
      </c>
      <c r="L569" s="3">
        <v>44378</v>
      </c>
      <c r="M569">
        <f>MONTH(Table62[[#This Row],[Date]])</f>
        <v>7</v>
      </c>
      <c r="N569" t="str">
        <f>TEXT(Table62[[#This Row],[Date]],"mmmm")</f>
        <v>July</v>
      </c>
      <c r="O569">
        <f>YEAR(Table62[[#This Row],[Date]])</f>
        <v>2021</v>
      </c>
    </row>
    <row r="570" spans="1:15" x14ac:dyDescent="0.3">
      <c r="A570" t="s">
        <v>26</v>
      </c>
      <c r="B570" t="s">
        <v>44</v>
      </c>
      <c r="C570" t="s">
        <v>27</v>
      </c>
      <c r="D570" t="s">
        <v>20</v>
      </c>
      <c r="E570" s="1">
        <v>273.40000000000003</v>
      </c>
      <c r="F570" s="2">
        <v>11999.4</v>
      </c>
      <c r="G570" s="2">
        <v>19999</v>
      </c>
      <c r="H570" s="2">
        <v>820158.99000000011</v>
      </c>
      <c r="I570" s="2">
        <f>Table62[[#This Row],[Units Sold]]*Table62[[#This Row],[Sale Price]]</f>
        <v>5467726.6000000006</v>
      </c>
      <c r="J570" s="2">
        <f>Table62[[#This Row],[Manufacturing Price]]</f>
        <v>11999.4</v>
      </c>
      <c r="K570" s="2">
        <f>Table62[[#This Row],[ Sales]]-(Table62[[#This Row],[Units Sold]]*Table62[[#This Row],[Manufacturing Price]])</f>
        <v>2187090.64</v>
      </c>
      <c r="L570" s="3">
        <v>44470</v>
      </c>
      <c r="M570">
        <f>MONTH(Table62[[#This Row],[Date]])</f>
        <v>10</v>
      </c>
      <c r="N570" t="str">
        <f>TEXT(Table62[[#This Row],[Date]],"mmmm")</f>
        <v>October</v>
      </c>
      <c r="O570">
        <f>YEAR(Table62[[#This Row],[Date]])</f>
        <v>2021</v>
      </c>
    </row>
    <row r="571" spans="1:15" x14ac:dyDescent="0.3">
      <c r="A571" t="s">
        <v>7</v>
      </c>
      <c r="B571" t="s">
        <v>45</v>
      </c>
      <c r="C571" t="s">
        <v>27</v>
      </c>
      <c r="D571" t="s">
        <v>20</v>
      </c>
      <c r="E571" s="1">
        <v>254.8</v>
      </c>
      <c r="F571" s="2">
        <v>11999.4</v>
      </c>
      <c r="G571" s="2">
        <v>19999</v>
      </c>
      <c r="H571" s="2">
        <v>764361.78</v>
      </c>
      <c r="I571" s="2">
        <f>Table62[[#This Row],[Units Sold]]*Table62[[#This Row],[Sale Price]]</f>
        <v>5095745.2</v>
      </c>
      <c r="J571" s="2">
        <f>Table62[[#This Row],[Manufacturing Price]]</f>
        <v>11999.4</v>
      </c>
      <c r="K571" s="2">
        <f>Table62[[#This Row],[ Sales]]-(Table62[[#This Row],[Units Sold]]*Table62[[#This Row],[Manufacturing Price]])</f>
        <v>2038298.08</v>
      </c>
      <c r="L571" s="3">
        <v>44136</v>
      </c>
      <c r="M571">
        <f>MONTH(Table62[[#This Row],[Date]])</f>
        <v>11</v>
      </c>
      <c r="N571" t="str">
        <f>TEXT(Table62[[#This Row],[Date]],"mmmm")</f>
        <v>November</v>
      </c>
      <c r="O571">
        <f>YEAR(Table62[[#This Row],[Date]])</f>
        <v>2020</v>
      </c>
    </row>
    <row r="572" spans="1:15" x14ac:dyDescent="0.3">
      <c r="A572" t="s">
        <v>26</v>
      </c>
      <c r="B572" t="s">
        <v>46</v>
      </c>
      <c r="C572" t="s">
        <v>28</v>
      </c>
      <c r="D572" t="s">
        <v>20</v>
      </c>
      <c r="E572" s="1">
        <v>252.15</v>
      </c>
      <c r="F572" s="2">
        <v>5579.4</v>
      </c>
      <c r="G572" s="2">
        <v>9299</v>
      </c>
      <c r="H572" s="2">
        <v>351711.42749999999</v>
      </c>
      <c r="I572" s="2">
        <f>Table62[[#This Row],[Units Sold]]*Table62[[#This Row],[Sale Price]]</f>
        <v>2344742.85</v>
      </c>
      <c r="J572" s="2">
        <f>Table62[[#This Row],[Manufacturing Price]]</f>
        <v>5579.4</v>
      </c>
      <c r="K572" s="2">
        <f>Table62[[#This Row],[ Sales]]-(Table62[[#This Row],[Units Sold]]*Table62[[#This Row],[Manufacturing Price]])</f>
        <v>937897.14000000013</v>
      </c>
      <c r="L572" s="3">
        <v>44197</v>
      </c>
      <c r="M572">
        <f>MONTH(Table62[[#This Row],[Date]])</f>
        <v>1</v>
      </c>
      <c r="N572" t="str">
        <f>TEXT(Table62[[#This Row],[Date]],"mmmm")</f>
        <v>January</v>
      </c>
      <c r="O572">
        <f>YEAR(Table62[[#This Row],[Date]])</f>
        <v>2021</v>
      </c>
    </row>
    <row r="573" spans="1:15" x14ac:dyDescent="0.3">
      <c r="A573" t="s">
        <v>9</v>
      </c>
      <c r="B573" t="s">
        <v>47</v>
      </c>
      <c r="C573" t="s">
        <v>29</v>
      </c>
      <c r="D573" t="s">
        <v>20</v>
      </c>
      <c r="E573" s="1">
        <v>266.10000000000002</v>
      </c>
      <c r="F573" s="2">
        <v>8999.4</v>
      </c>
      <c r="G573" s="2">
        <v>14999</v>
      </c>
      <c r="H573" s="2">
        <v>598685.08500000008</v>
      </c>
      <c r="I573" s="2">
        <f>Table62[[#This Row],[Units Sold]]*Table62[[#This Row],[Sale Price]]</f>
        <v>3991233.9000000004</v>
      </c>
      <c r="J573" s="2">
        <f>Table62[[#This Row],[Manufacturing Price]]</f>
        <v>8999.4</v>
      </c>
      <c r="K573" s="2">
        <f>Table62[[#This Row],[ Sales]]-(Table62[[#This Row],[Units Sold]]*Table62[[#This Row],[Manufacturing Price]])</f>
        <v>1596493.56</v>
      </c>
      <c r="L573" s="3">
        <v>44317</v>
      </c>
      <c r="M573">
        <f>MONTH(Table62[[#This Row],[Date]])</f>
        <v>5</v>
      </c>
      <c r="N573" t="str">
        <f>TEXT(Table62[[#This Row],[Date]],"mmmm")</f>
        <v>May</v>
      </c>
      <c r="O573">
        <f>YEAR(Table62[[#This Row],[Date]])</f>
        <v>2021</v>
      </c>
    </row>
    <row r="574" spans="1:15" x14ac:dyDescent="0.3">
      <c r="A574" t="s">
        <v>26</v>
      </c>
      <c r="B574" t="s">
        <v>24</v>
      </c>
      <c r="C574" t="s">
        <v>30</v>
      </c>
      <c r="D574" t="s">
        <v>20</v>
      </c>
      <c r="E574" s="1">
        <v>153.1</v>
      </c>
      <c r="F574" s="2">
        <v>11999.4</v>
      </c>
      <c r="G574" s="2">
        <v>19999</v>
      </c>
      <c r="H574" s="2">
        <v>459277.03499999997</v>
      </c>
      <c r="I574" s="2">
        <f>Table62[[#This Row],[Units Sold]]*Table62[[#This Row],[Sale Price]]</f>
        <v>3061846.9</v>
      </c>
      <c r="J574" s="2">
        <f>Table62[[#This Row],[Manufacturing Price]]</f>
        <v>11999.4</v>
      </c>
      <c r="K574" s="2">
        <f>Table62[[#This Row],[ Sales]]-(Table62[[#This Row],[Units Sold]]*Table62[[#This Row],[Manufacturing Price]])</f>
        <v>1224738.76</v>
      </c>
      <c r="L574" s="3">
        <v>44531</v>
      </c>
      <c r="M574">
        <f>MONTH(Table62[[#This Row],[Date]])</f>
        <v>12</v>
      </c>
      <c r="N574" t="str">
        <f>TEXT(Table62[[#This Row],[Date]],"mmmm")</f>
        <v>December</v>
      </c>
      <c r="O574">
        <f>YEAR(Table62[[#This Row],[Date]])</f>
        <v>2021</v>
      </c>
    </row>
    <row r="575" spans="1:15" x14ac:dyDescent="0.3">
      <c r="A575" t="s">
        <v>26</v>
      </c>
      <c r="B575" t="s">
        <v>25</v>
      </c>
      <c r="C575" t="s">
        <v>32</v>
      </c>
      <c r="D575" t="s">
        <v>20</v>
      </c>
      <c r="E575" s="1">
        <v>149.1</v>
      </c>
      <c r="F575" s="2">
        <v>13938</v>
      </c>
      <c r="G575" s="2">
        <v>23230</v>
      </c>
      <c r="H575" s="2">
        <v>519538.94999999995</v>
      </c>
      <c r="I575" s="2">
        <f>Table62[[#This Row],[Units Sold]]*Table62[[#This Row],[Sale Price]]</f>
        <v>3463593</v>
      </c>
      <c r="J575" s="2">
        <f>Table62[[#This Row],[Manufacturing Price]]</f>
        <v>13938</v>
      </c>
      <c r="K575" s="2">
        <f>Table62[[#This Row],[ Sales]]-(Table62[[#This Row],[Units Sold]]*Table62[[#This Row],[Manufacturing Price]])</f>
        <v>1385437.2000000002</v>
      </c>
      <c r="L575" s="3">
        <v>44256</v>
      </c>
      <c r="M575">
        <f>MONTH(Table62[[#This Row],[Date]])</f>
        <v>3</v>
      </c>
      <c r="N575" t="str">
        <f>TEXT(Table62[[#This Row],[Date]],"mmmm")</f>
        <v>March</v>
      </c>
      <c r="O575">
        <f>YEAR(Table62[[#This Row],[Date]])</f>
        <v>2021</v>
      </c>
    </row>
    <row r="576" spans="1:15" x14ac:dyDescent="0.3">
      <c r="A576" t="s">
        <v>26</v>
      </c>
      <c r="B576" t="s">
        <v>23</v>
      </c>
      <c r="C576" t="s">
        <v>32</v>
      </c>
      <c r="D576" t="s">
        <v>20</v>
      </c>
      <c r="E576" s="1">
        <v>153.1</v>
      </c>
      <c r="F576" s="2">
        <v>13938</v>
      </c>
      <c r="G576" s="2">
        <v>23230</v>
      </c>
      <c r="H576" s="2">
        <v>533476.94999999995</v>
      </c>
      <c r="I576" s="2">
        <f>Table62[[#This Row],[Units Sold]]*Table62[[#This Row],[Sale Price]]</f>
        <v>3556513</v>
      </c>
      <c r="J576" s="2">
        <f>Table62[[#This Row],[Manufacturing Price]]</f>
        <v>13938</v>
      </c>
      <c r="K576" s="2">
        <f>Table62[[#This Row],[ Sales]]-(Table62[[#This Row],[Units Sold]]*Table62[[#This Row],[Manufacturing Price]])</f>
        <v>1422605.2000000002</v>
      </c>
      <c r="L576" s="3">
        <v>44531</v>
      </c>
      <c r="M576">
        <f>MONTH(Table62[[#This Row],[Date]])</f>
        <v>12</v>
      </c>
      <c r="N576" t="str">
        <f>TEXT(Table62[[#This Row],[Date]],"mmmm")</f>
        <v>December</v>
      </c>
      <c r="O576">
        <f>YEAR(Table62[[#This Row],[Date]])</f>
        <v>2021</v>
      </c>
    </row>
    <row r="577" spans="1:15" x14ac:dyDescent="0.3">
      <c r="A577" t="s">
        <v>9</v>
      </c>
      <c r="B577" t="s">
        <v>22</v>
      </c>
      <c r="C577" t="s">
        <v>27</v>
      </c>
      <c r="D577" t="s">
        <v>20</v>
      </c>
      <c r="E577" s="1">
        <v>276.10000000000002</v>
      </c>
      <c r="F577" s="2">
        <v>11999.4</v>
      </c>
      <c r="G577" s="2">
        <v>19999</v>
      </c>
      <c r="H577" s="2">
        <v>828258.58500000008</v>
      </c>
      <c r="I577" s="2">
        <f>Table62[[#This Row],[Units Sold]]*Table62[[#This Row],[Sale Price]]</f>
        <v>5521723.9000000004</v>
      </c>
      <c r="J577" s="2">
        <f>Table62[[#This Row],[Manufacturing Price]]</f>
        <v>11999.4</v>
      </c>
      <c r="K577" s="2">
        <f>Table62[[#This Row],[ Sales]]-(Table62[[#This Row],[Units Sold]]*Table62[[#This Row],[Manufacturing Price]])</f>
        <v>2208689.56</v>
      </c>
      <c r="L577" s="3">
        <v>44075</v>
      </c>
      <c r="M577">
        <f>MONTH(Table62[[#This Row],[Date]])</f>
        <v>9</v>
      </c>
      <c r="N577" t="str">
        <f>TEXT(Table62[[#This Row],[Date]],"mmmm")</f>
        <v>September</v>
      </c>
      <c r="O577">
        <f>YEAR(Table62[[#This Row],[Date]])</f>
        <v>2020</v>
      </c>
    </row>
    <row r="578" spans="1:15" x14ac:dyDescent="0.3">
      <c r="A578" t="s">
        <v>7</v>
      </c>
      <c r="B578" t="s">
        <v>34</v>
      </c>
      <c r="C578" t="s">
        <v>28</v>
      </c>
      <c r="D578" t="s">
        <v>20</v>
      </c>
      <c r="E578" s="1">
        <v>256.7</v>
      </c>
      <c r="F578" s="2">
        <v>5579.4</v>
      </c>
      <c r="G578" s="2">
        <v>9299</v>
      </c>
      <c r="H578" s="2">
        <v>358057.99499999994</v>
      </c>
      <c r="I578" s="2">
        <f>Table62[[#This Row],[Units Sold]]*Table62[[#This Row],[Sale Price]]</f>
        <v>2387053.2999999998</v>
      </c>
      <c r="J578" s="2">
        <f>Table62[[#This Row],[Manufacturing Price]]</f>
        <v>5579.4</v>
      </c>
      <c r="K578" s="2">
        <f>Table62[[#This Row],[ Sales]]-(Table62[[#This Row],[Units Sold]]*Table62[[#This Row],[Manufacturing Price]])</f>
        <v>954821.32000000007</v>
      </c>
      <c r="L578" s="3">
        <v>44348</v>
      </c>
      <c r="M578">
        <f>MONTH(Table62[[#This Row],[Date]])</f>
        <v>6</v>
      </c>
      <c r="N578" t="str">
        <f>TEXT(Table62[[#This Row],[Date]],"mmmm")</f>
        <v>June</v>
      </c>
      <c r="O578">
        <f>YEAR(Table62[[#This Row],[Date]])</f>
        <v>2021</v>
      </c>
    </row>
    <row r="579" spans="1:15" x14ac:dyDescent="0.3">
      <c r="A579" t="s">
        <v>7</v>
      </c>
      <c r="B579" t="s">
        <v>23</v>
      </c>
      <c r="C579" t="s">
        <v>32</v>
      </c>
      <c r="D579" t="s">
        <v>20</v>
      </c>
      <c r="E579" s="1">
        <v>256.7</v>
      </c>
      <c r="F579" s="2">
        <v>13938</v>
      </c>
      <c r="G579" s="2">
        <v>23230</v>
      </c>
      <c r="H579" s="2">
        <v>894471.15</v>
      </c>
      <c r="I579" s="2">
        <f>Table62[[#This Row],[Units Sold]]*Table62[[#This Row],[Sale Price]]</f>
        <v>5963141</v>
      </c>
      <c r="J579" s="2">
        <f>Table62[[#This Row],[Manufacturing Price]]</f>
        <v>13938</v>
      </c>
      <c r="K579" s="2">
        <f>Table62[[#This Row],[ Sales]]-(Table62[[#This Row],[Units Sold]]*Table62[[#This Row],[Manufacturing Price]])</f>
        <v>2385256.4000000004</v>
      </c>
      <c r="L579" s="3">
        <v>44348</v>
      </c>
      <c r="M579">
        <f>MONTH(Table62[[#This Row],[Date]])</f>
        <v>6</v>
      </c>
      <c r="N579" t="str">
        <f>TEXT(Table62[[#This Row],[Date]],"mmmm")</f>
        <v>June</v>
      </c>
      <c r="O579">
        <f>YEAR(Table62[[#This Row],[Date]])</f>
        <v>2021</v>
      </c>
    </row>
    <row r="580" spans="1:15" x14ac:dyDescent="0.3">
      <c r="A580" t="s">
        <v>26</v>
      </c>
      <c r="B580" t="s">
        <v>36</v>
      </c>
      <c r="C580" t="s">
        <v>28</v>
      </c>
      <c r="D580" t="s">
        <v>20</v>
      </c>
      <c r="E580" s="1">
        <v>92.300000000000011</v>
      </c>
      <c r="F580" s="2">
        <v>5579.4</v>
      </c>
      <c r="G580" s="2">
        <v>9299</v>
      </c>
      <c r="H580" s="2">
        <v>128744.655</v>
      </c>
      <c r="I580" s="2">
        <f>Table62[[#This Row],[Units Sold]]*Table62[[#This Row],[Sale Price]]</f>
        <v>858297.70000000007</v>
      </c>
      <c r="J580" s="2">
        <f>Table62[[#This Row],[Manufacturing Price]]</f>
        <v>5579.4</v>
      </c>
      <c r="K580" s="2">
        <f>Table62[[#This Row],[ Sales]]-(Table62[[#This Row],[Units Sold]]*Table62[[#This Row],[Manufacturing Price]])</f>
        <v>343319.08</v>
      </c>
      <c r="L580" s="3">
        <v>44256</v>
      </c>
      <c r="M580">
        <f>MONTH(Table62[[#This Row],[Date]])</f>
        <v>3</v>
      </c>
      <c r="N580" t="str">
        <f>TEXT(Table62[[#This Row],[Date]],"mmmm")</f>
        <v>March</v>
      </c>
      <c r="O580">
        <f>YEAR(Table62[[#This Row],[Date]])</f>
        <v>2021</v>
      </c>
    </row>
    <row r="581" spans="1:15" x14ac:dyDescent="0.3">
      <c r="A581" t="s">
        <v>26</v>
      </c>
      <c r="B581" t="s">
        <v>37</v>
      </c>
      <c r="C581" t="s">
        <v>28</v>
      </c>
      <c r="D581" t="s">
        <v>20</v>
      </c>
      <c r="E581" s="1">
        <v>179</v>
      </c>
      <c r="F581" s="2">
        <v>5579.4</v>
      </c>
      <c r="G581" s="2">
        <v>9299</v>
      </c>
      <c r="H581" s="2">
        <v>249678.15</v>
      </c>
      <c r="I581" s="2">
        <f>Table62[[#This Row],[Units Sold]]*Table62[[#This Row],[Sale Price]]</f>
        <v>1664521</v>
      </c>
      <c r="J581" s="2">
        <f>Table62[[#This Row],[Manufacturing Price]]</f>
        <v>5579.4</v>
      </c>
      <c r="K581" s="2">
        <f>Table62[[#This Row],[ Sales]]-(Table62[[#This Row],[Units Sold]]*Table62[[#This Row],[Manufacturing Price]])</f>
        <v>665808.4</v>
      </c>
      <c r="L581" s="3">
        <v>44256</v>
      </c>
      <c r="M581">
        <f>MONTH(Table62[[#This Row],[Date]])</f>
        <v>3</v>
      </c>
      <c r="N581" t="str">
        <f>TEXT(Table62[[#This Row],[Date]],"mmmm")</f>
        <v>March</v>
      </c>
      <c r="O581">
        <f>YEAR(Table62[[#This Row],[Date]])</f>
        <v>2021</v>
      </c>
    </row>
    <row r="582" spans="1:15" x14ac:dyDescent="0.3">
      <c r="A582" t="s">
        <v>26</v>
      </c>
      <c r="B582" t="s">
        <v>38</v>
      </c>
      <c r="C582" t="s">
        <v>28</v>
      </c>
      <c r="D582" t="s">
        <v>20</v>
      </c>
      <c r="E582" s="1">
        <v>44.2</v>
      </c>
      <c r="F582" s="2">
        <v>5579.4</v>
      </c>
      <c r="G582" s="2">
        <v>9299</v>
      </c>
      <c r="H582" s="2">
        <v>61652.37</v>
      </c>
      <c r="I582" s="2">
        <f>Table62[[#This Row],[Units Sold]]*Table62[[#This Row],[Sale Price]]</f>
        <v>411015.80000000005</v>
      </c>
      <c r="J582" s="2">
        <f>Table62[[#This Row],[Manufacturing Price]]</f>
        <v>5579.4</v>
      </c>
      <c r="K582" s="2">
        <f>Table62[[#This Row],[ Sales]]-(Table62[[#This Row],[Units Sold]]*Table62[[#This Row],[Manufacturing Price]])</f>
        <v>164406.32000000004</v>
      </c>
      <c r="L582" s="3">
        <v>44075</v>
      </c>
      <c r="M582">
        <f>MONTH(Table62[[#This Row],[Date]])</f>
        <v>9</v>
      </c>
      <c r="N582" t="str">
        <f>TEXT(Table62[[#This Row],[Date]],"mmmm")</f>
        <v>September</v>
      </c>
      <c r="O582">
        <f>YEAR(Table62[[#This Row],[Date]])</f>
        <v>2020</v>
      </c>
    </row>
    <row r="583" spans="1:15" x14ac:dyDescent="0.3">
      <c r="A583" t="s">
        <v>26</v>
      </c>
      <c r="B583" t="s">
        <v>43</v>
      </c>
      <c r="C583" t="s">
        <v>29</v>
      </c>
      <c r="D583" t="s">
        <v>20</v>
      </c>
      <c r="E583" s="1">
        <v>98.25</v>
      </c>
      <c r="F583" s="2">
        <v>8999.4</v>
      </c>
      <c r="G583" s="2">
        <v>14999</v>
      </c>
      <c r="H583" s="2">
        <v>221047.76249999998</v>
      </c>
      <c r="I583" s="2">
        <f>Table62[[#This Row],[Units Sold]]*Table62[[#This Row],[Sale Price]]</f>
        <v>1473651.75</v>
      </c>
      <c r="J583" s="2">
        <f>Table62[[#This Row],[Manufacturing Price]]</f>
        <v>8999.4</v>
      </c>
      <c r="K583" s="2">
        <f>Table62[[#This Row],[ Sales]]-(Table62[[#This Row],[Units Sold]]*Table62[[#This Row],[Manufacturing Price]])</f>
        <v>589460.70000000007</v>
      </c>
      <c r="L583" s="3">
        <v>44197</v>
      </c>
      <c r="M583">
        <f>MONTH(Table62[[#This Row],[Date]])</f>
        <v>1</v>
      </c>
      <c r="N583" t="str">
        <f>TEXT(Table62[[#This Row],[Date]],"mmmm")</f>
        <v>January</v>
      </c>
      <c r="O583">
        <f>YEAR(Table62[[#This Row],[Date]])</f>
        <v>2021</v>
      </c>
    </row>
    <row r="584" spans="1:15" x14ac:dyDescent="0.3">
      <c r="A584" t="s">
        <v>26</v>
      </c>
      <c r="B584" t="s">
        <v>39</v>
      </c>
      <c r="C584" t="s">
        <v>29</v>
      </c>
      <c r="D584" t="s">
        <v>20</v>
      </c>
      <c r="E584" s="1">
        <v>129.80000000000001</v>
      </c>
      <c r="F584" s="2">
        <v>8999.4</v>
      </c>
      <c r="G584" s="2">
        <v>14999</v>
      </c>
      <c r="H584" s="2">
        <v>292030.53000000003</v>
      </c>
      <c r="I584" s="2">
        <f>Table62[[#This Row],[Units Sold]]*Table62[[#This Row],[Sale Price]]</f>
        <v>1946870.2000000002</v>
      </c>
      <c r="J584" s="2">
        <f>Table62[[#This Row],[Manufacturing Price]]</f>
        <v>8999.4</v>
      </c>
      <c r="K584" s="2">
        <f>Table62[[#This Row],[ Sales]]-(Table62[[#This Row],[Units Sold]]*Table62[[#This Row],[Manufacturing Price]])</f>
        <v>778748.08000000007</v>
      </c>
      <c r="L584" s="3">
        <v>44228</v>
      </c>
      <c r="M584">
        <f>MONTH(Table62[[#This Row],[Date]])</f>
        <v>2</v>
      </c>
      <c r="N584" t="str">
        <f>TEXT(Table62[[#This Row],[Date]],"mmmm")</f>
        <v>February</v>
      </c>
      <c r="O584">
        <f>YEAR(Table62[[#This Row],[Date]])</f>
        <v>2021</v>
      </c>
    </row>
    <row r="585" spans="1:15" x14ac:dyDescent="0.3">
      <c r="A585" t="s">
        <v>9</v>
      </c>
      <c r="B585" t="s">
        <v>40</v>
      </c>
      <c r="C585" t="s">
        <v>29</v>
      </c>
      <c r="D585" t="s">
        <v>20</v>
      </c>
      <c r="E585" s="1">
        <v>60.400000000000006</v>
      </c>
      <c r="F585" s="2">
        <v>8999.4</v>
      </c>
      <c r="G585" s="2">
        <v>14999</v>
      </c>
      <c r="H585" s="2">
        <v>135890.94</v>
      </c>
      <c r="I585" s="2">
        <f>Table62[[#This Row],[Units Sold]]*Table62[[#This Row],[Sale Price]]</f>
        <v>905939.60000000009</v>
      </c>
      <c r="J585" s="2">
        <f>Table62[[#This Row],[Manufacturing Price]]</f>
        <v>8999.4</v>
      </c>
      <c r="K585" s="2">
        <f>Table62[[#This Row],[ Sales]]-(Table62[[#This Row],[Units Sold]]*Table62[[#This Row],[Manufacturing Price]])</f>
        <v>362375.84000000008</v>
      </c>
      <c r="L585" s="3">
        <v>44348</v>
      </c>
      <c r="M585">
        <f>MONTH(Table62[[#This Row],[Date]])</f>
        <v>6</v>
      </c>
      <c r="N585" t="str">
        <f>TEXT(Table62[[#This Row],[Date]],"mmmm")</f>
        <v>June</v>
      </c>
      <c r="O585">
        <f>YEAR(Table62[[#This Row],[Date]])</f>
        <v>2021</v>
      </c>
    </row>
    <row r="586" spans="1:15" x14ac:dyDescent="0.3">
      <c r="A586" t="s">
        <v>26</v>
      </c>
      <c r="B586" t="s">
        <v>41</v>
      </c>
      <c r="C586" t="s">
        <v>29</v>
      </c>
      <c r="D586" t="s">
        <v>20</v>
      </c>
      <c r="E586" s="1">
        <v>225.5</v>
      </c>
      <c r="F586" s="2">
        <v>8999.4</v>
      </c>
      <c r="G586" s="2">
        <v>14999</v>
      </c>
      <c r="H586" s="2">
        <v>507341.17499999999</v>
      </c>
      <c r="I586" s="2">
        <f>Table62[[#This Row],[Units Sold]]*Table62[[#This Row],[Sale Price]]</f>
        <v>3382274.5</v>
      </c>
      <c r="J586" s="2">
        <f>Table62[[#This Row],[Manufacturing Price]]</f>
        <v>8999.4</v>
      </c>
      <c r="K586" s="2">
        <f>Table62[[#This Row],[ Sales]]-(Table62[[#This Row],[Units Sold]]*Table62[[#This Row],[Manufacturing Price]])</f>
        <v>1352909.8</v>
      </c>
      <c r="L586" s="3">
        <v>44378</v>
      </c>
      <c r="M586">
        <f>MONTH(Table62[[#This Row],[Date]])</f>
        <v>7</v>
      </c>
      <c r="N586" t="str">
        <f>TEXT(Table62[[#This Row],[Date]],"mmmm")</f>
        <v>July</v>
      </c>
      <c r="O586">
        <f>YEAR(Table62[[#This Row],[Date]])</f>
        <v>2021</v>
      </c>
    </row>
    <row r="587" spans="1:15" x14ac:dyDescent="0.3">
      <c r="A587" t="s">
        <v>26</v>
      </c>
      <c r="B587" t="s">
        <v>42</v>
      </c>
      <c r="C587" t="s">
        <v>29</v>
      </c>
      <c r="D587" t="s">
        <v>20</v>
      </c>
      <c r="E587" s="1">
        <v>124.9</v>
      </c>
      <c r="F587" s="2">
        <v>8999.4</v>
      </c>
      <c r="G587" s="2">
        <v>14999</v>
      </c>
      <c r="H587" s="2">
        <v>281006.26500000001</v>
      </c>
      <c r="I587" s="2">
        <f>Table62[[#This Row],[Units Sold]]*Table62[[#This Row],[Sale Price]]</f>
        <v>1873375.1</v>
      </c>
      <c r="J587" s="2">
        <f>Table62[[#This Row],[Manufacturing Price]]</f>
        <v>8999.4</v>
      </c>
      <c r="K587" s="2">
        <f>Table62[[#This Row],[ Sales]]-(Table62[[#This Row],[Units Sold]]*Table62[[#This Row],[Manufacturing Price]])</f>
        <v>749350.04</v>
      </c>
      <c r="L587" s="3">
        <v>44470</v>
      </c>
      <c r="M587">
        <f>MONTH(Table62[[#This Row],[Date]])</f>
        <v>10</v>
      </c>
      <c r="N587" t="str">
        <f>TEXT(Table62[[#This Row],[Date]],"mmmm")</f>
        <v>October</v>
      </c>
      <c r="O587">
        <f>YEAR(Table62[[#This Row],[Date]])</f>
        <v>2021</v>
      </c>
    </row>
    <row r="588" spans="1:15" x14ac:dyDescent="0.3">
      <c r="A588" t="s">
        <v>26</v>
      </c>
      <c r="B588" t="s">
        <v>44</v>
      </c>
      <c r="C588" t="s">
        <v>30</v>
      </c>
      <c r="D588" t="s">
        <v>20</v>
      </c>
      <c r="E588" s="1">
        <v>143.85</v>
      </c>
      <c r="F588" s="2">
        <v>11999.4</v>
      </c>
      <c r="G588" s="2">
        <v>19999</v>
      </c>
      <c r="H588" s="2">
        <v>431528.42249999999</v>
      </c>
      <c r="I588" s="2">
        <f>Table62[[#This Row],[Units Sold]]*Table62[[#This Row],[Sale Price]]</f>
        <v>2876856.15</v>
      </c>
      <c r="J588" s="2">
        <f>Table62[[#This Row],[Manufacturing Price]]</f>
        <v>11999.4</v>
      </c>
      <c r="K588" s="2">
        <f>Table62[[#This Row],[ Sales]]-(Table62[[#This Row],[Units Sold]]*Table62[[#This Row],[Manufacturing Price]])</f>
        <v>1150742.46</v>
      </c>
      <c r="L588" s="3">
        <v>44197</v>
      </c>
      <c r="M588">
        <f>MONTH(Table62[[#This Row],[Date]])</f>
        <v>1</v>
      </c>
      <c r="N588" t="str">
        <f>TEXT(Table62[[#This Row],[Date]],"mmmm")</f>
        <v>January</v>
      </c>
      <c r="O588">
        <f>YEAR(Table62[[#This Row],[Date]])</f>
        <v>2021</v>
      </c>
    </row>
    <row r="589" spans="1:15" x14ac:dyDescent="0.3">
      <c r="A589" t="s">
        <v>6</v>
      </c>
      <c r="B589" t="s">
        <v>45</v>
      </c>
      <c r="C589" t="s">
        <v>30</v>
      </c>
      <c r="D589" t="s">
        <v>20</v>
      </c>
      <c r="E589" s="1">
        <v>80.7</v>
      </c>
      <c r="F589" s="2">
        <v>11999.4</v>
      </c>
      <c r="G589" s="2">
        <v>19999</v>
      </c>
      <c r="H589" s="2">
        <v>242087.89499999999</v>
      </c>
      <c r="I589" s="2">
        <f>Table62[[#This Row],[Units Sold]]*Table62[[#This Row],[Sale Price]]</f>
        <v>1613919.3</v>
      </c>
      <c r="J589" s="2">
        <f>Table62[[#This Row],[Manufacturing Price]]</f>
        <v>11999.4</v>
      </c>
      <c r="K589" s="2">
        <f>Table62[[#This Row],[ Sales]]-(Table62[[#This Row],[Units Sold]]*Table62[[#This Row],[Manufacturing Price]])</f>
        <v>645567.72000000009</v>
      </c>
      <c r="L589" s="3">
        <v>44197</v>
      </c>
      <c r="M589">
        <f>MONTH(Table62[[#This Row],[Date]])</f>
        <v>1</v>
      </c>
      <c r="N589" t="str">
        <f>TEXT(Table62[[#This Row],[Date]],"mmmm")</f>
        <v>January</v>
      </c>
      <c r="O589">
        <f>YEAR(Table62[[#This Row],[Date]])</f>
        <v>2021</v>
      </c>
    </row>
    <row r="590" spans="1:15" x14ac:dyDescent="0.3">
      <c r="A590" t="s">
        <v>26</v>
      </c>
      <c r="B590" t="s">
        <v>46</v>
      </c>
      <c r="C590" t="s">
        <v>30</v>
      </c>
      <c r="D590" t="s">
        <v>20</v>
      </c>
      <c r="E590" s="1">
        <v>264.10000000000002</v>
      </c>
      <c r="F590" s="2">
        <v>11999.4</v>
      </c>
      <c r="G590" s="2">
        <v>19999</v>
      </c>
      <c r="H590" s="2">
        <v>792260.38500000001</v>
      </c>
      <c r="I590" s="2">
        <f>Table62[[#This Row],[Units Sold]]*Table62[[#This Row],[Sale Price]]</f>
        <v>5281735.9000000004</v>
      </c>
      <c r="J590" s="2">
        <f>Table62[[#This Row],[Manufacturing Price]]</f>
        <v>11999.4</v>
      </c>
      <c r="K590" s="2">
        <f>Table62[[#This Row],[ Sales]]-(Table62[[#This Row],[Units Sold]]*Table62[[#This Row],[Manufacturing Price]])</f>
        <v>2112694.3600000003</v>
      </c>
      <c r="L590" s="3">
        <v>44228</v>
      </c>
      <c r="M590">
        <f>MONTH(Table62[[#This Row],[Date]])</f>
        <v>2</v>
      </c>
      <c r="N590" t="str">
        <f>TEXT(Table62[[#This Row],[Date]],"mmmm")</f>
        <v>February</v>
      </c>
      <c r="O590">
        <f>YEAR(Table62[[#This Row],[Date]])</f>
        <v>2021</v>
      </c>
    </row>
    <row r="591" spans="1:15" x14ac:dyDescent="0.3">
      <c r="A591" t="s">
        <v>26</v>
      </c>
      <c r="B591" t="s">
        <v>47</v>
      </c>
      <c r="C591" t="s">
        <v>30</v>
      </c>
      <c r="D591" t="s">
        <v>20</v>
      </c>
      <c r="E591" s="1">
        <v>270.8</v>
      </c>
      <c r="F591" s="2">
        <v>11999.4</v>
      </c>
      <c r="G591" s="2">
        <v>19999</v>
      </c>
      <c r="H591" s="2">
        <v>812359.38</v>
      </c>
      <c r="I591" s="2">
        <f>Table62[[#This Row],[Units Sold]]*Table62[[#This Row],[Sale Price]]</f>
        <v>5415729.2000000002</v>
      </c>
      <c r="J591" s="2">
        <f>Table62[[#This Row],[Manufacturing Price]]</f>
        <v>11999.4</v>
      </c>
      <c r="K591" s="2">
        <f>Table62[[#This Row],[ Sales]]-(Table62[[#This Row],[Units Sold]]*Table62[[#This Row],[Manufacturing Price]])</f>
        <v>2166291.6800000002</v>
      </c>
      <c r="L591" s="3">
        <v>44228</v>
      </c>
      <c r="M591">
        <f>MONTH(Table62[[#This Row],[Date]])</f>
        <v>2</v>
      </c>
      <c r="N591" t="str">
        <f>TEXT(Table62[[#This Row],[Date]],"mmmm")</f>
        <v>February</v>
      </c>
      <c r="O591">
        <f>YEAR(Table62[[#This Row],[Date]])</f>
        <v>2021</v>
      </c>
    </row>
    <row r="592" spans="1:15" x14ac:dyDescent="0.3">
      <c r="A592" t="s">
        <v>26</v>
      </c>
      <c r="B592" t="s">
        <v>24</v>
      </c>
      <c r="C592" t="s">
        <v>30</v>
      </c>
      <c r="D592" t="s">
        <v>20</v>
      </c>
      <c r="E592" s="1">
        <v>263.2</v>
      </c>
      <c r="F592" s="2">
        <v>11999.4</v>
      </c>
      <c r="G592" s="2">
        <v>19999</v>
      </c>
      <c r="H592" s="2">
        <v>789560.5199999999</v>
      </c>
      <c r="I592" s="2">
        <f>Table62[[#This Row],[Units Sold]]*Table62[[#This Row],[Sale Price]]</f>
        <v>5263736.8</v>
      </c>
      <c r="J592" s="2">
        <f>Table62[[#This Row],[Manufacturing Price]]</f>
        <v>11999.4</v>
      </c>
      <c r="K592" s="2">
        <f>Table62[[#This Row],[ Sales]]-(Table62[[#This Row],[Units Sold]]*Table62[[#This Row],[Manufacturing Price]])</f>
        <v>2105494.7200000002</v>
      </c>
      <c r="L592" s="3">
        <v>44348</v>
      </c>
      <c r="M592">
        <f>MONTH(Table62[[#This Row],[Date]])</f>
        <v>6</v>
      </c>
      <c r="N592" t="str">
        <f>TEXT(Table62[[#This Row],[Date]],"mmmm")</f>
        <v>June</v>
      </c>
      <c r="O592">
        <f>YEAR(Table62[[#This Row],[Date]])</f>
        <v>2021</v>
      </c>
    </row>
    <row r="593" spans="1:15" x14ac:dyDescent="0.3">
      <c r="A593" t="s">
        <v>8</v>
      </c>
      <c r="B593" t="s">
        <v>25</v>
      </c>
      <c r="C593" t="s">
        <v>30</v>
      </c>
      <c r="D593" t="s">
        <v>20</v>
      </c>
      <c r="E593" s="1">
        <v>158.30000000000001</v>
      </c>
      <c r="F593" s="2">
        <v>11999.4</v>
      </c>
      <c r="G593" s="2">
        <v>19999</v>
      </c>
      <c r="H593" s="2">
        <v>474876.255</v>
      </c>
      <c r="I593" s="2">
        <f>Table62[[#This Row],[Units Sold]]*Table62[[#This Row],[Sale Price]]</f>
        <v>3165841.7</v>
      </c>
      <c r="J593" s="2">
        <f>Table62[[#This Row],[Manufacturing Price]]</f>
        <v>11999.4</v>
      </c>
      <c r="K593" s="2">
        <f>Table62[[#This Row],[ Sales]]-(Table62[[#This Row],[Units Sold]]*Table62[[#This Row],[Manufacturing Price]])</f>
        <v>1266336.6800000002</v>
      </c>
      <c r="L593" s="3">
        <v>44348</v>
      </c>
      <c r="M593">
        <f>MONTH(Table62[[#This Row],[Date]])</f>
        <v>6</v>
      </c>
      <c r="N593" t="str">
        <f>TEXT(Table62[[#This Row],[Date]],"mmmm")</f>
        <v>June</v>
      </c>
      <c r="O593">
        <f>YEAR(Table62[[#This Row],[Date]])</f>
        <v>2021</v>
      </c>
    </row>
    <row r="594" spans="1:15" x14ac:dyDescent="0.3">
      <c r="A594" t="s">
        <v>9</v>
      </c>
      <c r="B594" t="s">
        <v>23</v>
      </c>
      <c r="C594" t="s">
        <v>30</v>
      </c>
      <c r="D594" t="s">
        <v>20</v>
      </c>
      <c r="E594" s="1">
        <v>57.1</v>
      </c>
      <c r="F594" s="2">
        <v>11999.4</v>
      </c>
      <c r="G594" s="2">
        <v>19999</v>
      </c>
      <c r="H594" s="2">
        <v>171291.43500000003</v>
      </c>
      <c r="I594" s="2">
        <f>Table62[[#This Row],[Units Sold]]*Table62[[#This Row],[Sale Price]]</f>
        <v>1141942.9000000001</v>
      </c>
      <c r="J594" s="2">
        <f>Table62[[#This Row],[Manufacturing Price]]</f>
        <v>11999.4</v>
      </c>
      <c r="K594" s="2">
        <f>Table62[[#This Row],[ Sales]]-(Table62[[#This Row],[Units Sold]]*Table62[[#This Row],[Manufacturing Price]])</f>
        <v>456777.16000000015</v>
      </c>
      <c r="L594" s="3">
        <v>44378</v>
      </c>
      <c r="M594">
        <f>MONTH(Table62[[#This Row],[Date]])</f>
        <v>7</v>
      </c>
      <c r="N594" t="str">
        <f>TEXT(Table62[[#This Row],[Date]],"mmmm")</f>
        <v>July</v>
      </c>
      <c r="O594">
        <f>YEAR(Table62[[#This Row],[Date]])</f>
        <v>2021</v>
      </c>
    </row>
    <row r="595" spans="1:15" x14ac:dyDescent="0.3">
      <c r="A595" t="s">
        <v>26</v>
      </c>
      <c r="B595" t="s">
        <v>22</v>
      </c>
      <c r="C595" t="s">
        <v>30</v>
      </c>
      <c r="D595" t="s">
        <v>20</v>
      </c>
      <c r="E595" s="1">
        <v>269.60000000000002</v>
      </c>
      <c r="F595" s="2">
        <v>11999.4</v>
      </c>
      <c r="G595" s="2">
        <v>19999</v>
      </c>
      <c r="H595" s="2">
        <v>808759.56</v>
      </c>
      <c r="I595" s="2">
        <f>Table62[[#This Row],[Units Sold]]*Table62[[#This Row],[Sale Price]]</f>
        <v>5391730.4000000004</v>
      </c>
      <c r="J595" s="2">
        <f>Table62[[#This Row],[Manufacturing Price]]</f>
        <v>11999.4</v>
      </c>
      <c r="K595" s="2">
        <f>Table62[[#This Row],[ Sales]]-(Table62[[#This Row],[Units Sold]]*Table62[[#This Row],[Manufacturing Price]])</f>
        <v>2156692.16</v>
      </c>
      <c r="L595" s="3">
        <v>44409</v>
      </c>
      <c r="M595">
        <f>MONTH(Table62[[#This Row],[Date]])</f>
        <v>8</v>
      </c>
      <c r="N595" t="str">
        <f>TEXT(Table62[[#This Row],[Date]],"mmmm")</f>
        <v>August</v>
      </c>
      <c r="O595">
        <f>YEAR(Table62[[#This Row],[Date]])</f>
        <v>2021</v>
      </c>
    </row>
    <row r="596" spans="1:15" x14ac:dyDescent="0.3">
      <c r="A596" t="s">
        <v>7</v>
      </c>
      <c r="B596" t="s">
        <v>34</v>
      </c>
      <c r="C596" t="s">
        <v>30</v>
      </c>
      <c r="D596" t="s">
        <v>20</v>
      </c>
      <c r="E596" s="1">
        <v>156.5</v>
      </c>
      <c r="F596" s="2">
        <v>11999.4</v>
      </c>
      <c r="G596" s="2">
        <v>19999</v>
      </c>
      <c r="H596" s="2">
        <v>469476.52499999997</v>
      </c>
      <c r="I596" s="2">
        <f>Table62[[#This Row],[Units Sold]]*Table62[[#This Row],[Sale Price]]</f>
        <v>3129843.5</v>
      </c>
      <c r="J596" s="2">
        <f>Table62[[#This Row],[Manufacturing Price]]</f>
        <v>11999.4</v>
      </c>
      <c r="K596" s="2">
        <f>Table62[[#This Row],[ Sales]]-(Table62[[#This Row],[Units Sold]]*Table62[[#This Row],[Manufacturing Price]])</f>
        <v>1251937.4000000001</v>
      </c>
      <c r="L596" s="3">
        <v>44470</v>
      </c>
      <c r="M596">
        <f>MONTH(Table62[[#This Row],[Date]])</f>
        <v>10</v>
      </c>
      <c r="N596" t="str">
        <f>TEXT(Table62[[#This Row],[Date]],"mmmm")</f>
        <v>October</v>
      </c>
      <c r="O596">
        <f>YEAR(Table62[[#This Row],[Date]])</f>
        <v>2021</v>
      </c>
    </row>
    <row r="597" spans="1:15" x14ac:dyDescent="0.3">
      <c r="A597" t="s">
        <v>26</v>
      </c>
      <c r="B597" t="s">
        <v>23</v>
      </c>
      <c r="C597" t="s">
        <v>30</v>
      </c>
      <c r="D597" t="s">
        <v>20</v>
      </c>
      <c r="E597" s="1">
        <v>124.9</v>
      </c>
      <c r="F597" s="2">
        <v>11999.4</v>
      </c>
      <c r="G597" s="2">
        <v>19999</v>
      </c>
      <c r="H597" s="2">
        <v>374681.26500000001</v>
      </c>
      <c r="I597" s="2">
        <f>Table62[[#This Row],[Units Sold]]*Table62[[#This Row],[Sale Price]]</f>
        <v>2497875.1</v>
      </c>
      <c r="J597" s="2">
        <f>Table62[[#This Row],[Manufacturing Price]]</f>
        <v>11999.4</v>
      </c>
      <c r="K597" s="2">
        <f>Table62[[#This Row],[ Sales]]-(Table62[[#This Row],[Units Sold]]*Table62[[#This Row],[Manufacturing Price]])</f>
        <v>999150.04</v>
      </c>
      <c r="L597" s="3">
        <v>44470</v>
      </c>
      <c r="M597">
        <f>MONTH(Table62[[#This Row],[Date]])</f>
        <v>10</v>
      </c>
      <c r="N597" t="str">
        <f>TEXT(Table62[[#This Row],[Date]],"mmmm")</f>
        <v>October</v>
      </c>
      <c r="O597">
        <f>YEAR(Table62[[#This Row],[Date]])</f>
        <v>2021</v>
      </c>
    </row>
    <row r="598" spans="1:15" x14ac:dyDescent="0.3">
      <c r="A598" t="s">
        <v>26</v>
      </c>
      <c r="B598" t="s">
        <v>36</v>
      </c>
      <c r="C598" t="s">
        <v>30</v>
      </c>
      <c r="D598" t="s">
        <v>20</v>
      </c>
      <c r="E598" s="1">
        <v>35.700000000000003</v>
      </c>
      <c r="F598" s="2">
        <v>11999.4</v>
      </c>
      <c r="G598" s="2">
        <v>19999</v>
      </c>
      <c r="H598" s="2">
        <v>107094.645</v>
      </c>
      <c r="I598" s="2">
        <f>Table62[[#This Row],[Units Sold]]*Table62[[#This Row],[Sale Price]]</f>
        <v>713964.3</v>
      </c>
      <c r="J598" s="2">
        <f>Table62[[#This Row],[Manufacturing Price]]</f>
        <v>11999.4</v>
      </c>
      <c r="K598" s="2">
        <f>Table62[[#This Row],[ Sales]]-(Table62[[#This Row],[Units Sold]]*Table62[[#This Row],[Manufacturing Price]])</f>
        <v>285585.72000000003</v>
      </c>
      <c r="L598" s="3">
        <v>44501</v>
      </c>
      <c r="M598">
        <f>MONTH(Table62[[#This Row],[Date]])</f>
        <v>11</v>
      </c>
      <c r="N598" t="str">
        <f>TEXT(Table62[[#This Row],[Date]],"mmmm")</f>
        <v>November</v>
      </c>
      <c r="O598">
        <f>YEAR(Table62[[#This Row],[Date]])</f>
        <v>2021</v>
      </c>
    </row>
    <row r="599" spans="1:15" x14ac:dyDescent="0.3">
      <c r="A599" t="s">
        <v>9</v>
      </c>
      <c r="B599" t="s">
        <v>37</v>
      </c>
      <c r="C599" t="s">
        <v>30</v>
      </c>
      <c r="D599" t="s">
        <v>20</v>
      </c>
      <c r="E599" s="1">
        <v>101.30000000000001</v>
      </c>
      <c r="F599" s="2">
        <v>11999.4</v>
      </c>
      <c r="G599" s="2">
        <v>19999</v>
      </c>
      <c r="H599" s="2">
        <v>303884.80499999999</v>
      </c>
      <c r="I599" s="2">
        <f>Table62[[#This Row],[Units Sold]]*Table62[[#This Row],[Sale Price]]</f>
        <v>2025898.7000000002</v>
      </c>
      <c r="J599" s="2">
        <f>Table62[[#This Row],[Manufacturing Price]]</f>
        <v>11999.4</v>
      </c>
      <c r="K599" s="2">
        <f>Table62[[#This Row],[ Sales]]-(Table62[[#This Row],[Units Sold]]*Table62[[#This Row],[Manufacturing Price]])</f>
        <v>810359.48</v>
      </c>
      <c r="L599" s="3">
        <v>44531</v>
      </c>
      <c r="M599">
        <f>MONTH(Table62[[#This Row],[Date]])</f>
        <v>12</v>
      </c>
      <c r="N599" t="str">
        <f>TEXT(Table62[[#This Row],[Date]],"mmmm")</f>
        <v>December</v>
      </c>
      <c r="O599">
        <f>YEAR(Table62[[#This Row],[Date]])</f>
        <v>2021</v>
      </c>
    </row>
    <row r="600" spans="1:15" x14ac:dyDescent="0.3">
      <c r="A600" t="s">
        <v>7</v>
      </c>
      <c r="B600" t="s">
        <v>38</v>
      </c>
      <c r="C600" t="s">
        <v>31</v>
      </c>
      <c r="D600" t="s">
        <v>20</v>
      </c>
      <c r="E600" s="1">
        <v>399.75</v>
      </c>
      <c r="F600" s="2">
        <v>19794</v>
      </c>
      <c r="G600" s="2">
        <v>32990</v>
      </c>
      <c r="H600" s="2">
        <v>1978162.875</v>
      </c>
      <c r="I600" s="2">
        <f>Table62[[#This Row],[Units Sold]]*Table62[[#This Row],[Sale Price]]</f>
        <v>13187752.5</v>
      </c>
      <c r="J600" s="2">
        <f>Table62[[#This Row],[Manufacturing Price]]</f>
        <v>19794</v>
      </c>
      <c r="K600" s="2">
        <f>Table62[[#This Row],[ Sales]]-(Table62[[#This Row],[Units Sold]]*Table62[[#This Row],[Manufacturing Price]])</f>
        <v>5275101</v>
      </c>
      <c r="L600" s="3">
        <v>44197</v>
      </c>
      <c r="M600">
        <f>MONTH(Table62[[#This Row],[Date]])</f>
        <v>1</v>
      </c>
      <c r="N600" t="str">
        <f>TEXT(Table62[[#This Row],[Date]],"mmmm")</f>
        <v>January</v>
      </c>
      <c r="O600">
        <f>YEAR(Table62[[#This Row],[Date]])</f>
        <v>2021</v>
      </c>
    </row>
    <row r="601" spans="1:15" x14ac:dyDescent="0.3">
      <c r="A601" t="s">
        <v>26</v>
      </c>
      <c r="B601" t="s">
        <v>43</v>
      </c>
      <c r="C601" t="s">
        <v>31</v>
      </c>
      <c r="D601" t="s">
        <v>20</v>
      </c>
      <c r="E601" s="1">
        <v>263.2</v>
      </c>
      <c r="F601" s="2">
        <v>19794</v>
      </c>
      <c r="G601" s="2">
        <v>32990</v>
      </c>
      <c r="H601" s="2">
        <v>1302445.2</v>
      </c>
      <c r="I601" s="2">
        <f>Table62[[#This Row],[Units Sold]]*Table62[[#This Row],[Sale Price]]</f>
        <v>8682968</v>
      </c>
      <c r="J601" s="2">
        <f>Table62[[#This Row],[Manufacturing Price]]</f>
        <v>19794</v>
      </c>
      <c r="K601" s="2">
        <f>Table62[[#This Row],[ Sales]]-(Table62[[#This Row],[Units Sold]]*Table62[[#This Row],[Manufacturing Price]])</f>
        <v>3473187.2</v>
      </c>
      <c r="L601" s="3">
        <v>44348</v>
      </c>
      <c r="M601">
        <f>MONTH(Table62[[#This Row],[Date]])</f>
        <v>6</v>
      </c>
      <c r="N601" t="str">
        <f>TEXT(Table62[[#This Row],[Date]],"mmmm")</f>
        <v>June</v>
      </c>
      <c r="O601">
        <f>YEAR(Table62[[#This Row],[Date]])</f>
        <v>2021</v>
      </c>
    </row>
    <row r="602" spans="1:15" x14ac:dyDescent="0.3">
      <c r="A602" t="s">
        <v>26</v>
      </c>
      <c r="B602" t="s">
        <v>39</v>
      </c>
      <c r="C602" t="s">
        <v>31</v>
      </c>
      <c r="D602" t="s">
        <v>20</v>
      </c>
      <c r="E602" s="1">
        <v>119</v>
      </c>
      <c r="F602" s="2">
        <v>19794</v>
      </c>
      <c r="G602" s="2">
        <v>32990</v>
      </c>
      <c r="H602" s="2">
        <v>588871.5</v>
      </c>
      <c r="I602" s="2">
        <f>Table62[[#This Row],[Units Sold]]*Table62[[#This Row],[Sale Price]]</f>
        <v>3925810</v>
      </c>
      <c r="J602" s="2">
        <f>Table62[[#This Row],[Manufacturing Price]]</f>
        <v>19794</v>
      </c>
      <c r="K602" s="2">
        <f>Table62[[#This Row],[ Sales]]-(Table62[[#This Row],[Units Sold]]*Table62[[#This Row],[Manufacturing Price]])</f>
        <v>1570324</v>
      </c>
      <c r="L602" s="3">
        <v>44348</v>
      </c>
      <c r="M602">
        <f>MONTH(Table62[[#This Row],[Date]])</f>
        <v>6</v>
      </c>
      <c r="N602" t="str">
        <f>TEXT(Table62[[#This Row],[Date]],"mmmm")</f>
        <v>June</v>
      </c>
      <c r="O602">
        <f>YEAR(Table62[[#This Row],[Date]])</f>
        <v>2021</v>
      </c>
    </row>
    <row r="603" spans="1:15" x14ac:dyDescent="0.3">
      <c r="A603" t="s">
        <v>9</v>
      </c>
      <c r="B603" t="s">
        <v>40</v>
      </c>
      <c r="C603" t="s">
        <v>31</v>
      </c>
      <c r="D603" t="s">
        <v>20</v>
      </c>
      <c r="E603" s="1">
        <v>60.400000000000006</v>
      </c>
      <c r="F603" s="2">
        <v>19794</v>
      </c>
      <c r="G603" s="2">
        <v>32990</v>
      </c>
      <c r="H603" s="2">
        <v>298889.40000000002</v>
      </c>
      <c r="I603" s="2">
        <f>Table62[[#This Row],[Units Sold]]*Table62[[#This Row],[Sale Price]]</f>
        <v>1992596.0000000002</v>
      </c>
      <c r="J603" s="2">
        <f>Table62[[#This Row],[Manufacturing Price]]</f>
        <v>19794</v>
      </c>
      <c r="K603" s="2">
        <f>Table62[[#This Row],[ Sales]]-(Table62[[#This Row],[Units Sold]]*Table62[[#This Row],[Manufacturing Price]])</f>
        <v>797038.40000000014</v>
      </c>
      <c r="L603" s="3">
        <v>44348</v>
      </c>
      <c r="M603">
        <f>MONTH(Table62[[#This Row],[Date]])</f>
        <v>6</v>
      </c>
      <c r="N603" t="str">
        <f>TEXT(Table62[[#This Row],[Date]],"mmmm")</f>
        <v>June</v>
      </c>
      <c r="O603">
        <f>YEAR(Table62[[#This Row],[Date]])</f>
        <v>2021</v>
      </c>
    </row>
    <row r="604" spans="1:15" x14ac:dyDescent="0.3">
      <c r="A604" t="s">
        <v>7</v>
      </c>
      <c r="B604" t="s">
        <v>41</v>
      </c>
      <c r="C604" t="s">
        <v>31</v>
      </c>
      <c r="D604" t="s">
        <v>20</v>
      </c>
      <c r="E604" s="1">
        <v>66</v>
      </c>
      <c r="F604" s="2">
        <v>19794</v>
      </c>
      <c r="G604" s="2">
        <v>32990</v>
      </c>
      <c r="H604" s="2">
        <v>326601</v>
      </c>
      <c r="I604" s="2">
        <f>Table62[[#This Row],[Units Sold]]*Table62[[#This Row],[Sale Price]]</f>
        <v>2177340</v>
      </c>
      <c r="J604" s="2">
        <f>Table62[[#This Row],[Manufacturing Price]]</f>
        <v>19794</v>
      </c>
      <c r="K604" s="2">
        <f>Table62[[#This Row],[ Sales]]-(Table62[[#This Row],[Units Sold]]*Table62[[#This Row],[Manufacturing Price]])</f>
        <v>870936</v>
      </c>
      <c r="L604" s="3">
        <v>44075</v>
      </c>
      <c r="M604">
        <f>MONTH(Table62[[#This Row],[Date]])</f>
        <v>9</v>
      </c>
      <c r="N604" t="str">
        <f>TEXT(Table62[[#This Row],[Date]],"mmmm")</f>
        <v>September</v>
      </c>
      <c r="O604">
        <f>YEAR(Table62[[#This Row],[Date]])</f>
        <v>2020</v>
      </c>
    </row>
    <row r="605" spans="1:15" x14ac:dyDescent="0.3">
      <c r="A605" t="s">
        <v>9</v>
      </c>
      <c r="B605" t="s">
        <v>42</v>
      </c>
      <c r="C605" t="s">
        <v>31</v>
      </c>
      <c r="D605" t="s">
        <v>20</v>
      </c>
      <c r="E605" s="1">
        <v>41</v>
      </c>
      <c r="F605" s="2">
        <v>19794</v>
      </c>
      <c r="G605" s="2">
        <v>32990</v>
      </c>
      <c r="H605" s="2">
        <v>202888.5</v>
      </c>
      <c r="I605" s="2">
        <f>Table62[[#This Row],[Units Sold]]*Table62[[#This Row],[Sale Price]]</f>
        <v>1352590</v>
      </c>
      <c r="J605" s="2">
        <f>Table62[[#This Row],[Manufacturing Price]]</f>
        <v>19794</v>
      </c>
      <c r="K605" s="2">
        <f>Table62[[#This Row],[ Sales]]-(Table62[[#This Row],[Units Sold]]*Table62[[#This Row],[Manufacturing Price]])</f>
        <v>541036</v>
      </c>
      <c r="L605" s="3">
        <v>44470</v>
      </c>
      <c r="M605">
        <f>MONTH(Table62[[#This Row],[Date]])</f>
        <v>10</v>
      </c>
      <c r="N605" t="str">
        <f>TEXT(Table62[[#This Row],[Date]],"mmmm")</f>
        <v>October</v>
      </c>
      <c r="O605">
        <f>YEAR(Table62[[#This Row],[Date]])</f>
        <v>2021</v>
      </c>
    </row>
    <row r="606" spans="1:15" x14ac:dyDescent="0.3">
      <c r="A606" t="s">
        <v>6</v>
      </c>
      <c r="B606" t="s">
        <v>44</v>
      </c>
      <c r="C606" t="s">
        <v>31</v>
      </c>
      <c r="D606" t="s">
        <v>20</v>
      </c>
      <c r="E606" s="1">
        <v>260.5</v>
      </c>
      <c r="F606" s="2">
        <v>19794</v>
      </c>
      <c r="G606" s="2">
        <v>32990</v>
      </c>
      <c r="H606" s="2">
        <v>1289084.25</v>
      </c>
      <c r="I606" s="2">
        <f>Table62[[#This Row],[Units Sold]]*Table62[[#This Row],[Sale Price]]</f>
        <v>8593895</v>
      </c>
      <c r="J606" s="2">
        <f>Table62[[#This Row],[Manufacturing Price]]</f>
        <v>19794</v>
      </c>
      <c r="K606" s="2">
        <f>Table62[[#This Row],[ Sales]]-(Table62[[#This Row],[Units Sold]]*Table62[[#This Row],[Manufacturing Price]])</f>
        <v>3437558</v>
      </c>
      <c r="L606" s="3">
        <v>44136</v>
      </c>
      <c r="M606">
        <f>MONTH(Table62[[#This Row],[Date]])</f>
        <v>11</v>
      </c>
      <c r="N606" t="str">
        <f>TEXT(Table62[[#This Row],[Date]],"mmmm")</f>
        <v>November</v>
      </c>
      <c r="O606">
        <f>YEAR(Table62[[#This Row],[Date]])</f>
        <v>2020</v>
      </c>
    </row>
    <row r="607" spans="1:15" x14ac:dyDescent="0.3">
      <c r="A607" t="s">
        <v>9</v>
      </c>
      <c r="B607" t="s">
        <v>45</v>
      </c>
      <c r="C607" t="s">
        <v>31</v>
      </c>
      <c r="D607" t="s">
        <v>20</v>
      </c>
      <c r="E607" s="1">
        <v>101.30000000000001</v>
      </c>
      <c r="F607" s="2">
        <v>19794</v>
      </c>
      <c r="G607" s="2">
        <v>32990</v>
      </c>
      <c r="H607" s="2">
        <v>501283.05000000005</v>
      </c>
      <c r="I607" s="2">
        <f>Table62[[#This Row],[Units Sold]]*Table62[[#This Row],[Sale Price]]</f>
        <v>3341887.0000000005</v>
      </c>
      <c r="J607" s="2">
        <f>Table62[[#This Row],[Manufacturing Price]]</f>
        <v>19794</v>
      </c>
      <c r="K607" s="2">
        <f>Table62[[#This Row],[ Sales]]-(Table62[[#This Row],[Units Sold]]*Table62[[#This Row],[Manufacturing Price]])</f>
        <v>1336754.8000000003</v>
      </c>
      <c r="L607" s="3">
        <v>44531</v>
      </c>
      <c r="M607">
        <f>MONTH(Table62[[#This Row],[Date]])</f>
        <v>12</v>
      </c>
      <c r="N607" t="str">
        <f>TEXT(Table62[[#This Row],[Date]],"mmmm")</f>
        <v>December</v>
      </c>
      <c r="O607">
        <f>YEAR(Table62[[#This Row],[Date]])</f>
        <v>2021</v>
      </c>
    </row>
    <row r="608" spans="1:15" x14ac:dyDescent="0.3">
      <c r="A608" t="s">
        <v>8</v>
      </c>
      <c r="B608" t="s">
        <v>46</v>
      </c>
      <c r="C608" t="s">
        <v>32</v>
      </c>
      <c r="D608" t="s">
        <v>20</v>
      </c>
      <c r="E608" s="1">
        <v>158.30000000000001</v>
      </c>
      <c r="F608" s="2">
        <v>13938</v>
      </c>
      <c r="G608" s="2">
        <v>23230</v>
      </c>
      <c r="H608" s="2">
        <v>551596.35000000009</v>
      </c>
      <c r="I608" s="2">
        <f>Table62[[#This Row],[Units Sold]]*Table62[[#This Row],[Sale Price]]</f>
        <v>3677309.0000000005</v>
      </c>
      <c r="J608" s="2">
        <f>Table62[[#This Row],[Manufacturing Price]]</f>
        <v>13938</v>
      </c>
      <c r="K608" s="2">
        <f>Table62[[#This Row],[ Sales]]-(Table62[[#This Row],[Units Sold]]*Table62[[#This Row],[Manufacturing Price]])</f>
        <v>1470923.6</v>
      </c>
      <c r="L608" s="3">
        <v>44348</v>
      </c>
      <c r="M608">
        <f>MONTH(Table62[[#This Row],[Date]])</f>
        <v>6</v>
      </c>
      <c r="N608" t="str">
        <f>TEXT(Table62[[#This Row],[Date]],"mmmm")</f>
        <v>June</v>
      </c>
      <c r="O608">
        <f>YEAR(Table62[[#This Row],[Date]])</f>
        <v>2021</v>
      </c>
    </row>
    <row r="609" spans="1:15" x14ac:dyDescent="0.3">
      <c r="A609" t="s">
        <v>7</v>
      </c>
      <c r="B609" t="s">
        <v>47</v>
      </c>
      <c r="C609" t="s">
        <v>32</v>
      </c>
      <c r="D609" t="s">
        <v>20</v>
      </c>
      <c r="E609" s="1">
        <v>156.5</v>
      </c>
      <c r="F609" s="2">
        <v>13938</v>
      </c>
      <c r="G609" s="2">
        <v>23230</v>
      </c>
      <c r="H609" s="2">
        <v>545324.25</v>
      </c>
      <c r="I609" s="2">
        <f>Table62[[#This Row],[Units Sold]]*Table62[[#This Row],[Sale Price]]</f>
        <v>3635495</v>
      </c>
      <c r="J609" s="2">
        <f>Table62[[#This Row],[Manufacturing Price]]</f>
        <v>13938</v>
      </c>
      <c r="K609" s="2">
        <f>Table62[[#This Row],[ Sales]]-(Table62[[#This Row],[Units Sold]]*Table62[[#This Row],[Manufacturing Price]])</f>
        <v>1454198</v>
      </c>
      <c r="L609" s="3">
        <v>44470</v>
      </c>
      <c r="M609">
        <f>MONTH(Table62[[#This Row],[Date]])</f>
        <v>10</v>
      </c>
      <c r="N609" t="str">
        <f>TEXT(Table62[[#This Row],[Date]],"mmmm")</f>
        <v>October</v>
      </c>
      <c r="O609">
        <f>YEAR(Table62[[#This Row],[Date]])</f>
        <v>2021</v>
      </c>
    </row>
    <row r="610" spans="1:15" x14ac:dyDescent="0.3">
      <c r="A610" t="s">
        <v>8</v>
      </c>
      <c r="B610" t="s">
        <v>24</v>
      </c>
      <c r="C610" t="s">
        <v>27</v>
      </c>
      <c r="D610" t="s">
        <v>20</v>
      </c>
      <c r="E610" s="1">
        <v>165.9</v>
      </c>
      <c r="F610" s="2">
        <v>11999.4</v>
      </c>
      <c r="G610" s="2">
        <v>19999</v>
      </c>
      <c r="H610" s="2">
        <v>497675.11499999999</v>
      </c>
      <c r="I610" s="2">
        <f>Table62[[#This Row],[Units Sold]]*Table62[[#This Row],[Sale Price]]</f>
        <v>3317834.1</v>
      </c>
      <c r="J610" s="2">
        <f>Table62[[#This Row],[Manufacturing Price]]</f>
        <v>11999.4</v>
      </c>
      <c r="K610" s="2">
        <f>Table62[[#This Row],[ Sales]]-(Table62[[#This Row],[Units Sold]]*Table62[[#This Row],[Manufacturing Price]])</f>
        <v>1327133.6400000001</v>
      </c>
      <c r="L610" s="3">
        <v>44197</v>
      </c>
      <c r="M610">
        <f>MONTH(Table62[[#This Row],[Date]])</f>
        <v>1</v>
      </c>
      <c r="N610" t="str">
        <f>TEXT(Table62[[#This Row],[Date]],"mmmm")</f>
        <v>January</v>
      </c>
      <c r="O610">
        <f>YEAR(Table62[[#This Row],[Date]])</f>
        <v>2021</v>
      </c>
    </row>
    <row r="611" spans="1:15" x14ac:dyDescent="0.3">
      <c r="A611" t="s">
        <v>26</v>
      </c>
      <c r="B611" t="s">
        <v>25</v>
      </c>
      <c r="C611" t="s">
        <v>27</v>
      </c>
      <c r="D611" t="s">
        <v>20</v>
      </c>
      <c r="E611" s="1">
        <v>119</v>
      </c>
      <c r="F611" s="2">
        <v>11999.4</v>
      </c>
      <c r="G611" s="2">
        <v>19999</v>
      </c>
      <c r="H611" s="2">
        <v>356982.14999999997</v>
      </c>
      <c r="I611" s="2">
        <f>Table62[[#This Row],[Units Sold]]*Table62[[#This Row],[Sale Price]]</f>
        <v>2379881</v>
      </c>
      <c r="J611" s="2">
        <f>Table62[[#This Row],[Manufacturing Price]]</f>
        <v>11999.4</v>
      </c>
      <c r="K611" s="2">
        <f>Table62[[#This Row],[ Sales]]-(Table62[[#This Row],[Units Sold]]*Table62[[#This Row],[Manufacturing Price]])</f>
        <v>951952.40000000014</v>
      </c>
      <c r="L611" s="3">
        <v>44348</v>
      </c>
      <c r="M611">
        <f>MONTH(Table62[[#This Row],[Date]])</f>
        <v>6</v>
      </c>
      <c r="N611" t="str">
        <f>TEXT(Table62[[#This Row],[Date]],"mmmm")</f>
        <v>June</v>
      </c>
      <c r="O611">
        <f>YEAR(Table62[[#This Row],[Date]])</f>
        <v>2021</v>
      </c>
    </row>
    <row r="612" spans="1:15" x14ac:dyDescent="0.3">
      <c r="A612" t="s">
        <v>9</v>
      </c>
      <c r="B612" t="s">
        <v>23</v>
      </c>
      <c r="C612" t="s">
        <v>27</v>
      </c>
      <c r="D612" t="s">
        <v>20</v>
      </c>
      <c r="E612" s="1">
        <v>41</v>
      </c>
      <c r="F612" s="2">
        <v>11999.4</v>
      </c>
      <c r="G612" s="2">
        <v>19999</v>
      </c>
      <c r="H612" s="2">
        <v>122993.84999999999</v>
      </c>
      <c r="I612" s="2">
        <f>Table62[[#This Row],[Units Sold]]*Table62[[#This Row],[Sale Price]]</f>
        <v>819959</v>
      </c>
      <c r="J612" s="2">
        <f>Table62[[#This Row],[Manufacturing Price]]</f>
        <v>11999.4</v>
      </c>
      <c r="K612" s="2">
        <f>Table62[[#This Row],[ Sales]]-(Table62[[#This Row],[Units Sold]]*Table62[[#This Row],[Manufacturing Price]])</f>
        <v>327983.60000000003</v>
      </c>
      <c r="L612" s="3">
        <v>44470</v>
      </c>
      <c r="M612">
        <f>MONTH(Table62[[#This Row],[Date]])</f>
        <v>10</v>
      </c>
      <c r="N612" t="str">
        <f>TEXT(Table62[[#This Row],[Date]],"mmmm")</f>
        <v>October</v>
      </c>
      <c r="O612">
        <f>YEAR(Table62[[#This Row],[Date]])</f>
        <v>2021</v>
      </c>
    </row>
    <row r="613" spans="1:15" x14ac:dyDescent="0.3">
      <c r="A613" t="s">
        <v>9</v>
      </c>
      <c r="B613" t="s">
        <v>22</v>
      </c>
      <c r="C613" t="s">
        <v>27</v>
      </c>
      <c r="D613" t="s">
        <v>20</v>
      </c>
      <c r="E613" s="1">
        <v>177</v>
      </c>
      <c r="F613" s="2">
        <v>11999.4</v>
      </c>
      <c r="G613" s="2">
        <v>19999</v>
      </c>
      <c r="H613" s="2">
        <v>530973.44999999995</v>
      </c>
      <c r="I613" s="2">
        <f>Table62[[#This Row],[Units Sold]]*Table62[[#This Row],[Sale Price]]</f>
        <v>3539823</v>
      </c>
      <c r="J613" s="2">
        <f>Table62[[#This Row],[Manufacturing Price]]</f>
        <v>11999.4</v>
      </c>
      <c r="K613" s="2">
        <f>Table62[[#This Row],[ Sales]]-(Table62[[#This Row],[Units Sold]]*Table62[[#This Row],[Manufacturing Price]])</f>
        <v>1415929.2000000002</v>
      </c>
      <c r="L613" s="3">
        <v>44166</v>
      </c>
      <c r="M613">
        <f>MONTH(Table62[[#This Row],[Date]])</f>
        <v>12</v>
      </c>
      <c r="N613" t="str">
        <f>TEXT(Table62[[#This Row],[Date]],"mmmm")</f>
        <v>December</v>
      </c>
      <c r="O613">
        <f>YEAR(Table62[[#This Row],[Date]])</f>
        <v>2020</v>
      </c>
    </row>
    <row r="614" spans="1:15" x14ac:dyDescent="0.3">
      <c r="A614" t="s">
        <v>26</v>
      </c>
      <c r="B614" t="s">
        <v>34</v>
      </c>
      <c r="C614" t="s">
        <v>28</v>
      </c>
      <c r="D614" t="s">
        <v>20</v>
      </c>
      <c r="E614" s="1">
        <v>257.90000000000003</v>
      </c>
      <c r="F614" s="2">
        <v>5579.4</v>
      </c>
      <c r="G614" s="2">
        <v>9299</v>
      </c>
      <c r="H614" s="2">
        <v>359731.815</v>
      </c>
      <c r="I614" s="2">
        <f>Table62[[#This Row],[Units Sold]]*Table62[[#This Row],[Sale Price]]</f>
        <v>2398212.1</v>
      </c>
      <c r="J614" s="2">
        <f>Table62[[#This Row],[Manufacturing Price]]</f>
        <v>5579.4</v>
      </c>
      <c r="K614" s="2">
        <f>Table62[[#This Row],[ Sales]]-(Table62[[#This Row],[Units Sold]]*Table62[[#This Row],[Manufacturing Price]])</f>
        <v>959284.84000000008</v>
      </c>
      <c r="L614" s="3">
        <v>44287</v>
      </c>
      <c r="M614">
        <f>MONTH(Table62[[#This Row],[Date]])</f>
        <v>4</v>
      </c>
      <c r="N614" t="str">
        <f>TEXT(Table62[[#This Row],[Date]],"mmmm")</f>
        <v>April</v>
      </c>
      <c r="O614">
        <f>YEAR(Table62[[#This Row],[Date]])</f>
        <v>2021</v>
      </c>
    </row>
    <row r="615" spans="1:15" x14ac:dyDescent="0.3">
      <c r="A615" t="s">
        <v>26</v>
      </c>
      <c r="B615" t="s">
        <v>23</v>
      </c>
      <c r="C615" t="s">
        <v>28</v>
      </c>
      <c r="D615" t="s">
        <v>20</v>
      </c>
      <c r="E615" s="1">
        <v>174.3</v>
      </c>
      <c r="F615" s="2">
        <v>5579.4</v>
      </c>
      <c r="G615" s="2">
        <v>9299</v>
      </c>
      <c r="H615" s="2">
        <v>243122.35500000001</v>
      </c>
      <c r="I615" s="2">
        <f>Table62[[#This Row],[Units Sold]]*Table62[[#This Row],[Sale Price]]</f>
        <v>1620815.7000000002</v>
      </c>
      <c r="J615" s="2">
        <f>Table62[[#This Row],[Manufacturing Price]]</f>
        <v>5579.4</v>
      </c>
      <c r="K615" s="2">
        <f>Table62[[#This Row],[ Sales]]-(Table62[[#This Row],[Units Sold]]*Table62[[#This Row],[Manufacturing Price]])</f>
        <v>648326.28000000014</v>
      </c>
      <c r="L615" s="3">
        <v>44317</v>
      </c>
      <c r="M615">
        <f>MONTH(Table62[[#This Row],[Date]])</f>
        <v>5</v>
      </c>
      <c r="N615" t="str">
        <f>TEXT(Table62[[#This Row],[Date]],"mmmm")</f>
        <v>May</v>
      </c>
      <c r="O615">
        <f>YEAR(Table62[[#This Row],[Date]])</f>
        <v>2021</v>
      </c>
    </row>
    <row r="616" spans="1:15" x14ac:dyDescent="0.3">
      <c r="A616" t="s">
        <v>26</v>
      </c>
      <c r="B616" t="s">
        <v>36</v>
      </c>
      <c r="C616" t="s">
        <v>28</v>
      </c>
      <c r="D616" t="s">
        <v>20</v>
      </c>
      <c r="E616" s="1">
        <v>299.60000000000002</v>
      </c>
      <c r="F616" s="2">
        <v>5579.4</v>
      </c>
      <c r="G616" s="2">
        <v>9299</v>
      </c>
      <c r="H616" s="2">
        <v>417897.06000000006</v>
      </c>
      <c r="I616" s="2">
        <f>Table62[[#This Row],[Units Sold]]*Table62[[#This Row],[Sale Price]]</f>
        <v>2785980.4000000004</v>
      </c>
      <c r="J616" s="2">
        <f>Table62[[#This Row],[Manufacturing Price]]</f>
        <v>5579.4</v>
      </c>
      <c r="K616" s="2">
        <f>Table62[[#This Row],[ Sales]]-(Table62[[#This Row],[Units Sold]]*Table62[[#This Row],[Manufacturing Price]])</f>
        <v>1114392.1600000004</v>
      </c>
      <c r="L616" s="3">
        <v>44105</v>
      </c>
      <c r="M616">
        <f>MONTH(Table62[[#This Row],[Date]])</f>
        <v>10</v>
      </c>
      <c r="N616" t="str">
        <f>TEXT(Table62[[#This Row],[Date]],"mmmm")</f>
        <v>October</v>
      </c>
      <c r="O616">
        <f>YEAR(Table62[[#This Row],[Date]])</f>
        <v>2020</v>
      </c>
    </row>
    <row r="617" spans="1:15" x14ac:dyDescent="0.3">
      <c r="A617" t="s">
        <v>26</v>
      </c>
      <c r="B617" t="s">
        <v>37</v>
      </c>
      <c r="C617" t="s">
        <v>28</v>
      </c>
      <c r="D617" t="s">
        <v>20</v>
      </c>
      <c r="E617" s="1">
        <v>28</v>
      </c>
      <c r="F617" s="2">
        <v>5579.4</v>
      </c>
      <c r="G617" s="2">
        <v>9299</v>
      </c>
      <c r="H617" s="2">
        <v>39055.799999999996</v>
      </c>
      <c r="I617" s="2">
        <f>Table62[[#This Row],[Units Sold]]*Table62[[#This Row],[Sale Price]]</f>
        <v>260372</v>
      </c>
      <c r="J617" s="2">
        <f>Table62[[#This Row],[Manufacturing Price]]</f>
        <v>5579.4</v>
      </c>
      <c r="K617" s="2">
        <f>Table62[[#This Row],[ Sales]]-(Table62[[#This Row],[Units Sold]]*Table62[[#This Row],[Manufacturing Price]])</f>
        <v>104148.80000000002</v>
      </c>
      <c r="L617" s="3">
        <v>44531</v>
      </c>
      <c r="M617">
        <f>MONTH(Table62[[#This Row],[Date]])</f>
        <v>12</v>
      </c>
      <c r="N617" t="str">
        <f>TEXT(Table62[[#This Row],[Date]],"mmmm")</f>
        <v>December</v>
      </c>
      <c r="O617">
        <f>YEAR(Table62[[#This Row],[Date]])</f>
        <v>2021</v>
      </c>
    </row>
    <row r="618" spans="1:15" x14ac:dyDescent="0.3">
      <c r="A618" t="s">
        <v>26</v>
      </c>
      <c r="B618" t="s">
        <v>38</v>
      </c>
      <c r="C618" t="s">
        <v>29</v>
      </c>
      <c r="D618" t="s">
        <v>20</v>
      </c>
      <c r="E618" s="1">
        <v>29.3</v>
      </c>
      <c r="F618" s="2">
        <v>8999.4</v>
      </c>
      <c r="G618" s="2">
        <v>14999</v>
      </c>
      <c r="H618" s="2">
        <v>65920.604999999996</v>
      </c>
      <c r="I618" s="2">
        <f>Table62[[#This Row],[Units Sold]]*Table62[[#This Row],[Sale Price]]</f>
        <v>439470.7</v>
      </c>
      <c r="J618" s="2">
        <f>Table62[[#This Row],[Manufacturing Price]]</f>
        <v>8999.4</v>
      </c>
      <c r="K618" s="2">
        <f>Table62[[#This Row],[ Sales]]-(Table62[[#This Row],[Units Sold]]*Table62[[#This Row],[Manufacturing Price]])</f>
        <v>175788.28000000003</v>
      </c>
      <c r="L618" s="3">
        <v>44228</v>
      </c>
      <c r="M618">
        <f>MONTH(Table62[[#This Row],[Date]])</f>
        <v>2</v>
      </c>
      <c r="N618" t="str">
        <f>TEXT(Table62[[#This Row],[Date]],"mmmm")</f>
        <v>February</v>
      </c>
      <c r="O618">
        <f>YEAR(Table62[[#This Row],[Date]])</f>
        <v>2021</v>
      </c>
    </row>
    <row r="619" spans="1:15" x14ac:dyDescent="0.3">
      <c r="A619" t="s">
        <v>26</v>
      </c>
      <c r="B619" t="s">
        <v>43</v>
      </c>
      <c r="C619" t="s">
        <v>29</v>
      </c>
      <c r="D619" t="s">
        <v>20</v>
      </c>
      <c r="E619" s="1">
        <v>299.60000000000002</v>
      </c>
      <c r="F619" s="2">
        <v>8999.4</v>
      </c>
      <c r="G619" s="2">
        <v>14999</v>
      </c>
      <c r="H619" s="2">
        <v>674055.06</v>
      </c>
      <c r="I619" s="2">
        <f>Table62[[#This Row],[Units Sold]]*Table62[[#This Row],[Sale Price]]</f>
        <v>4493700.4000000004</v>
      </c>
      <c r="J619" s="2">
        <f>Table62[[#This Row],[Manufacturing Price]]</f>
        <v>8999.4</v>
      </c>
      <c r="K619" s="2">
        <f>Table62[[#This Row],[ Sales]]-(Table62[[#This Row],[Units Sold]]*Table62[[#This Row],[Manufacturing Price]])</f>
        <v>1797480.1600000001</v>
      </c>
      <c r="L619" s="3">
        <v>44105</v>
      </c>
      <c r="M619">
        <f>MONTH(Table62[[#This Row],[Date]])</f>
        <v>10</v>
      </c>
      <c r="N619" t="str">
        <f>TEXT(Table62[[#This Row],[Date]],"mmmm")</f>
        <v>October</v>
      </c>
      <c r="O619">
        <f>YEAR(Table62[[#This Row],[Date]])</f>
        <v>2020</v>
      </c>
    </row>
    <row r="620" spans="1:15" x14ac:dyDescent="0.3">
      <c r="A620" t="s">
        <v>7</v>
      </c>
      <c r="B620" t="s">
        <v>39</v>
      </c>
      <c r="C620" t="s">
        <v>30</v>
      </c>
      <c r="D620" t="s">
        <v>20</v>
      </c>
      <c r="E620" s="1">
        <v>27.8</v>
      </c>
      <c r="F620" s="2">
        <v>11999.4</v>
      </c>
      <c r="G620" s="2">
        <v>19999</v>
      </c>
      <c r="H620" s="2">
        <v>83395.83</v>
      </c>
      <c r="I620" s="2">
        <f>Table62[[#This Row],[Units Sold]]*Table62[[#This Row],[Sale Price]]</f>
        <v>555972.20000000007</v>
      </c>
      <c r="J620" s="2">
        <f>Table62[[#This Row],[Manufacturing Price]]</f>
        <v>11999.4</v>
      </c>
      <c r="K620" s="2">
        <f>Table62[[#This Row],[ Sales]]-(Table62[[#This Row],[Units Sold]]*Table62[[#This Row],[Manufacturing Price]])</f>
        <v>222388.88000000006</v>
      </c>
      <c r="L620" s="3">
        <v>44228</v>
      </c>
      <c r="M620">
        <f>MONTH(Table62[[#This Row],[Date]])</f>
        <v>2</v>
      </c>
      <c r="N620" t="str">
        <f>TEXT(Table62[[#This Row],[Date]],"mmmm")</f>
        <v>February</v>
      </c>
      <c r="O620">
        <f>YEAR(Table62[[#This Row],[Date]])</f>
        <v>2021</v>
      </c>
    </row>
    <row r="621" spans="1:15" x14ac:dyDescent="0.3">
      <c r="A621" t="s">
        <v>26</v>
      </c>
      <c r="B621" t="s">
        <v>40</v>
      </c>
      <c r="C621" t="s">
        <v>30</v>
      </c>
      <c r="D621" t="s">
        <v>20</v>
      </c>
      <c r="E621" s="1">
        <v>242.8</v>
      </c>
      <c r="F621" s="2">
        <v>11999.4</v>
      </c>
      <c r="G621" s="2">
        <v>19999</v>
      </c>
      <c r="H621" s="2">
        <v>728363.58</v>
      </c>
      <c r="I621" s="2">
        <f>Table62[[#This Row],[Units Sold]]*Table62[[#This Row],[Sale Price]]</f>
        <v>4855757.2</v>
      </c>
      <c r="J621" s="2">
        <f>Table62[[#This Row],[Manufacturing Price]]</f>
        <v>11999.4</v>
      </c>
      <c r="K621" s="2">
        <f>Table62[[#This Row],[ Sales]]-(Table62[[#This Row],[Units Sold]]*Table62[[#This Row],[Manufacturing Price]])</f>
        <v>1942302.8800000004</v>
      </c>
      <c r="L621" s="3">
        <v>44256</v>
      </c>
      <c r="M621">
        <f>MONTH(Table62[[#This Row],[Date]])</f>
        <v>3</v>
      </c>
      <c r="N621" t="str">
        <f>TEXT(Table62[[#This Row],[Date]],"mmmm")</f>
        <v>March</v>
      </c>
      <c r="O621">
        <f>YEAR(Table62[[#This Row],[Date]])</f>
        <v>2021</v>
      </c>
    </row>
    <row r="622" spans="1:15" x14ac:dyDescent="0.3">
      <c r="A622" t="s">
        <v>7</v>
      </c>
      <c r="B622" t="s">
        <v>41</v>
      </c>
      <c r="C622" t="s">
        <v>30</v>
      </c>
      <c r="D622" t="s">
        <v>20</v>
      </c>
      <c r="E622" s="1">
        <v>176.70000000000002</v>
      </c>
      <c r="F622" s="2">
        <v>11999.4</v>
      </c>
      <c r="G622" s="2">
        <v>19999</v>
      </c>
      <c r="H622" s="2">
        <v>530073.495</v>
      </c>
      <c r="I622" s="2">
        <f>Table62[[#This Row],[Units Sold]]*Table62[[#This Row],[Sale Price]]</f>
        <v>3533823.3000000003</v>
      </c>
      <c r="J622" s="2">
        <f>Table62[[#This Row],[Manufacturing Price]]</f>
        <v>11999.4</v>
      </c>
      <c r="K622" s="2">
        <f>Table62[[#This Row],[ Sales]]-(Table62[[#This Row],[Units Sold]]*Table62[[#This Row],[Manufacturing Price]])</f>
        <v>1413529.3200000003</v>
      </c>
      <c r="L622" s="3">
        <v>44440</v>
      </c>
      <c r="M622">
        <f>MONTH(Table62[[#This Row],[Date]])</f>
        <v>9</v>
      </c>
      <c r="N622" t="str">
        <f>TEXT(Table62[[#This Row],[Date]],"mmmm")</f>
        <v>September</v>
      </c>
      <c r="O622">
        <f>YEAR(Table62[[#This Row],[Date]])</f>
        <v>2021</v>
      </c>
    </row>
    <row r="623" spans="1:15" x14ac:dyDescent="0.3">
      <c r="A623" t="s">
        <v>9</v>
      </c>
      <c r="B623" t="s">
        <v>42</v>
      </c>
      <c r="C623" t="s">
        <v>30</v>
      </c>
      <c r="D623" t="s">
        <v>20</v>
      </c>
      <c r="E623" s="1">
        <v>139.30000000000001</v>
      </c>
      <c r="F623" s="2">
        <v>11999.4</v>
      </c>
      <c r="G623" s="2">
        <v>19999</v>
      </c>
      <c r="H623" s="2">
        <v>417879.10500000004</v>
      </c>
      <c r="I623" s="2">
        <f>Table62[[#This Row],[Units Sold]]*Table62[[#This Row],[Sale Price]]</f>
        <v>2785860.7</v>
      </c>
      <c r="J623" s="2">
        <f>Table62[[#This Row],[Manufacturing Price]]</f>
        <v>11999.4</v>
      </c>
      <c r="K623" s="2">
        <f>Table62[[#This Row],[ Sales]]-(Table62[[#This Row],[Units Sold]]*Table62[[#This Row],[Manufacturing Price]])</f>
        <v>1114344.28</v>
      </c>
      <c r="L623" s="3">
        <v>44470</v>
      </c>
      <c r="M623">
        <f>MONTH(Table62[[#This Row],[Date]])</f>
        <v>10</v>
      </c>
      <c r="N623" t="str">
        <f>TEXT(Table62[[#This Row],[Date]],"mmmm")</f>
        <v>October</v>
      </c>
      <c r="O623">
        <f>YEAR(Table62[[#This Row],[Date]])</f>
        <v>2021</v>
      </c>
    </row>
    <row r="624" spans="1:15" x14ac:dyDescent="0.3">
      <c r="A624" t="s">
        <v>26</v>
      </c>
      <c r="B624" t="s">
        <v>44</v>
      </c>
      <c r="C624" t="s">
        <v>32</v>
      </c>
      <c r="D624" t="s">
        <v>20</v>
      </c>
      <c r="E624" s="1">
        <v>28</v>
      </c>
      <c r="F624" s="2">
        <v>13938</v>
      </c>
      <c r="G624" s="2">
        <v>23230</v>
      </c>
      <c r="H624" s="2">
        <v>97566</v>
      </c>
      <c r="I624" s="2">
        <f>Table62[[#This Row],[Units Sold]]*Table62[[#This Row],[Sale Price]]</f>
        <v>650440</v>
      </c>
      <c r="J624" s="2">
        <f>Table62[[#This Row],[Manufacturing Price]]</f>
        <v>13938</v>
      </c>
      <c r="K624" s="2">
        <f>Table62[[#This Row],[ Sales]]-(Table62[[#This Row],[Units Sold]]*Table62[[#This Row],[Manufacturing Price]])</f>
        <v>260176</v>
      </c>
      <c r="L624" s="3">
        <v>44531</v>
      </c>
      <c r="M624">
        <f>MONTH(Table62[[#This Row],[Date]])</f>
        <v>12</v>
      </c>
      <c r="N624" t="str">
        <f>TEXT(Table62[[#This Row],[Date]],"mmmm")</f>
        <v>December</v>
      </c>
      <c r="O624">
        <f>YEAR(Table62[[#This Row],[Date]])</f>
        <v>2021</v>
      </c>
    </row>
    <row r="625" spans="1:15" x14ac:dyDescent="0.3">
      <c r="A625" t="s">
        <v>9</v>
      </c>
      <c r="B625" t="s">
        <v>45</v>
      </c>
      <c r="C625" t="s">
        <v>27</v>
      </c>
      <c r="D625" t="s">
        <v>20</v>
      </c>
      <c r="E625" s="1">
        <v>139.30000000000001</v>
      </c>
      <c r="F625" s="2">
        <v>11999.4</v>
      </c>
      <c r="G625" s="2">
        <v>19999</v>
      </c>
      <c r="H625" s="2">
        <v>417879.10500000004</v>
      </c>
      <c r="I625" s="2">
        <f>Table62[[#This Row],[Units Sold]]*Table62[[#This Row],[Sale Price]]</f>
        <v>2785860.7</v>
      </c>
      <c r="J625" s="2">
        <f>Table62[[#This Row],[Manufacturing Price]]</f>
        <v>11999.4</v>
      </c>
      <c r="K625" s="2">
        <f>Table62[[#This Row],[ Sales]]-(Table62[[#This Row],[Units Sold]]*Table62[[#This Row],[Manufacturing Price]])</f>
        <v>1114344.28</v>
      </c>
      <c r="L625" s="3">
        <v>44470</v>
      </c>
      <c r="M625">
        <f>MONTH(Table62[[#This Row],[Date]])</f>
        <v>10</v>
      </c>
      <c r="N625" t="str">
        <f>TEXT(Table62[[#This Row],[Date]],"mmmm")</f>
        <v>October</v>
      </c>
      <c r="O625">
        <f>YEAR(Table62[[#This Row],[Date]])</f>
        <v>2021</v>
      </c>
    </row>
    <row r="626" spans="1:15" x14ac:dyDescent="0.3">
      <c r="A626" t="s">
        <v>9</v>
      </c>
      <c r="B626" t="s">
        <v>46</v>
      </c>
      <c r="C626" t="s">
        <v>27</v>
      </c>
      <c r="D626" t="s">
        <v>20</v>
      </c>
      <c r="E626" s="1">
        <v>201.5</v>
      </c>
      <c r="F626" s="2">
        <v>11999.4</v>
      </c>
      <c r="G626" s="2">
        <v>19999</v>
      </c>
      <c r="H626" s="2">
        <v>604469.77500000002</v>
      </c>
      <c r="I626" s="2">
        <f>Table62[[#This Row],[Units Sold]]*Table62[[#This Row],[Sale Price]]</f>
        <v>4029798.5</v>
      </c>
      <c r="J626" s="2">
        <f>Table62[[#This Row],[Manufacturing Price]]</f>
        <v>11999.4</v>
      </c>
      <c r="K626" s="2">
        <f>Table62[[#This Row],[ Sales]]-(Table62[[#This Row],[Units Sold]]*Table62[[#This Row],[Manufacturing Price]])</f>
        <v>1611919.4</v>
      </c>
      <c r="L626" s="3">
        <v>44166</v>
      </c>
      <c r="M626">
        <f>MONTH(Table62[[#This Row],[Date]])</f>
        <v>12</v>
      </c>
      <c r="N626" t="str">
        <f>TEXT(Table62[[#This Row],[Date]],"mmmm")</f>
        <v>December</v>
      </c>
      <c r="O626">
        <f>YEAR(Table62[[#This Row],[Date]])</f>
        <v>2020</v>
      </c>
    </row>
    <row r="627" spans="1:15" x14ac:dyDescent="0.3">
      <c r="A627" t="s">
        <v>6</v>
      </c>
      <c r="B627" t="s">
        <v>47</v>
      </c>
      <c r="C627" t="s">
        <v>28</v>
      </c>
      <c r="D627" t="s">
        <v>20</v>
      </c>
      <c r="E627" s="1">
        <v>80.100000000000009</v>
      </c>
      <c r="F627" s="2">
        <v>5579.4</v>
      </c>
      <c r="G627" s="2">
        <v>9299</v>
      </c>
      <c r="H627" s="2">
        <v>111727.485</v>
      </c>
      <c r="I627" s="2">
        <f>Table62[[#This Row],[Units Sold]]*Table62[[#This Row],[Sale Price]]</f>
        <v>744849.9</v>
      </c>
      <c r="J627" s="2">
        <f>Table62[[#This Row],[Manufacturing Price]]</f>
        <v>5579.4</v>
      </c>
      <c r="K627" s="2">
        <f>Table62[[#This Row],[ Sales]]-(Table62[[#This Row],[Units Sold]]*Table62[[#This Row],[Manufacturing Price]])</f>
        <v>297939.96000000002</v>
      </c>
      <c r="L627" s="3">
        <v>44378</v>
      </c>
      <c r="M627">
        <f>MONTH(Table62[[#This Row],[Date]])</f>
        <v>7</v>
      </c>
      <c r="N627" t="str">
        <f>TEXT(Table62[[#This Row],[Date]],"mmmm")</f>
        <v>July</v>
      </c>
      <c r="O627">
        <f>YEAR(Table62[[#This Row],[Date]])</f>
        <v>2021</v>
      </c>
    </row>
    <row r="628" spans="1:15" x14ac:dyDescent="0.3">
      <c r="A628" t="s">
        <v>8</v>
      </c>
      <c r="B628" t="s">
        <v>24</v>
      </c>
      <c r="C628" t="s">
        <v>28</v>
      </c>
      <c r="D628" t="s">
        <v>20</v>
      </c>
      <c r="E628" s="1">
        <v>102.30000000000001</v>
      </c>
      <c r="F628" s="2">
        <v>5579.4</v>
      </c>
      <c r="G628" s="2">
        <v>9299</v>
      </c>
      <c r="H628" s="2">
        <v>142693.155</v>
      </c>
      <c r="I628" s="2">
        <f>Table62[[#This Row],[Units Sold]]*Table62[[#This Row],[Sale Price]]</f>
        <v>951287.70000000007</v>
      </c>
      <c r="J628" s="2">
        <f>Table62[[#This Row],[Manufacturing Price]]</f>
        <v>5579.4</v>
      </c>
      <c r="K628" s="2">
        <f>Table62[[#This Row],[ Sales]]-(Table62[[#This Row],[Units Sold]]*Table62[[#This Row],[Manufacturing Price]])</f>
        <v>380515.08000000007</v>
      </c>
      <c r="L628" s="3">
        <v>44075</v>
      </c>
      <c r="M628">
        <f>MONTH(Table62[[#This Row],[Date]])</f>
        <v>9</v>
      </c>
      <c r="N628" t="str">
        <f>TEXT(Table62[[#This Row],[Date]],"mmmm")</f>
        <v>September</v>
      </c>
      <c r="O628">
        <f>YEAR(Table62[[#This Row],[Date]])</f>
        <v>2020</v>
      </c>
    </row>
    <row r="629" spans="1:15" x14ac:dyDescent="0.3">
      <c r="A629" t="s">
        <v>6</v>
      </c>
      <c r="B629" t="s">
        <v>25</v>
      </c>
      <c r="C629" t="s">
        <v>28</v>
      </c>
      <c r="D629" t="s">
        <v>20</v>
      </c>
      <c r="E629" s="1">
        <v>149.6</v>
      </c>
      <c r="F629" s="2">
        <v>5579.4</v>
      </c>
      <c r="G629" s="2">
        <v>9299</v>
      </c>
      <c r="H629" s="2">
        <v>208669.55999999997</v>
      </c>
      <c r="I629" s="2">
        <f>Table62[[#This Row],[Units Sold]]*Table62[[#This Row],[Sale Price]]</f>
        <v>1391130.4</v>
      </c>
      <c r="J629" s="2">
        <f>Table62[[#This Row],[Manufacturing Price]]</f>
        <v>5579.4</v>
      </c>
      <c r="K629" s="2">
        <f>Table62[[#This Row],[ Sales]]-(Table62[[#This Row],[Units Sold]]*Table62[[#This Row],[Manufacturing Price]])</f>
        <v>556452.16</v>
      </c>
      <c r="L629" s="3">
        <v>44470</v>
      </c>
      <c r="M629">
        <f>MONTH(Table62[[#This Row],[Date]])</f>
        <v>10</v>
      </c>
      <c r="N629" t="str">
        <f>TEXT(Table62[[#This Row],[Date]],"mmmm")</f>
        <v>October</v>
      </c>
      <c r="O629">
        <f>YEAR(Table62[[#This Row],[Date]])</f>
        <v>2021</v>
      </c>
    </row>
    <row r="630" spans="1:15" x14ac:dyDescent="0.3">
      <c r="A630" t="s">
        <v>6</v>
      </c>
      <c r="B630" t="s">
        <v>23</v>
      </c>
      <c r="C630" t="s">
        <v>28</v>
      </c>
      <c r="D630" t="s">
        <v>20</v>
      </c>
      <c r="E630" s="1">
        <v>101</v>
      </c>
      <c r="F630" s="2">
        <v>5579.4</v>
      </c>
      <c r="G630" s="2">
        <v>9299</v>
      </c>
      <c r="H630" s="2">
        <v>140879.85</v>
      </c>
      <c r="I630" s="2">
        <f>Table62[[#This Row],[Units Sold]]*Table62[[#This Row],[Sale Price]]</f>
        <v>939199</v>
      </c>
      <c r="J630" s="2">
        <f>Table62[[#This Row],[Manufacturing Price]]</f>
        <v>5579.4</v>
      </c>
      <c r="K630" s="2">
        <f>Table62[[#This Row],[ Sales]]-(Table62[[#This Row],[Units Sold]]*Table62[[#This Row],[Manufacturing Price]])</f>
        <v>375679.60000000009</v>
      </c>
      <c r="L630" s="3">
        <v>44470</v>
      </c>
      <c r="M630">
        <f>MONTH(Table62[[#This Row],[Date]])</f>
        <v>10</v>
      </c>
      <c r="N630" t="str">
        <f>TEXT(Table62[[#This Row],[Date]],"mmmm")</f>
        <v>October</v>
      </c>
      <c r="O630">
        <f>YEAR(Table62[[#This Row],[Date]])</f>
        <v>2021</v>
      </c>
    </row>
    <row r="631" spans="1:15" x14ac:dyDescent="0.3">
      <c r="A631" t="s">
        <v>7</v>
      </c>
      <c r="B631" t="s">
        <v>22</v>
      </c>
      <c r="C631" t="s">
        <v>28</v>
      </c>
      <c r="D631" t="s">
        <v>20</v>
      </c>
      <c r="E631" s="1">
        <v>151.30000000000001</v>
      </c>
      <c r="F631" s="2">
        <v>5579.4</v>
      </c>
      <c r="G631" s="2">
        <v>9299</v>
      </c>
      <c r="H631" s="2">
        <v>211040.80500000002</v>
      </c>
      <c r="I631" s="2">
        <f>Table62[[#This Row],[Units Sold]]*Table62[[#This Row],[Sale Price]]</f>
        <v>1406938.7000000002</v>
      </c>
      <c r="J631" s="2">
        <f>Table62[[#This Row],[Manufacturing Price]]</f>
        <v>5579.4</v>
      </c>
      <c r="K631" s="2">
        <f>Table62[[#This Row],[ Sales]]-(Table62[[#This Row],[Units Sold]]*Table62[[#This Row],[Manufacturing Price]])</f>
        <v>562775.48000000021</v>
      </c>
      <c r="L631" s="3">
        <v>44501</v>
      </c>
      <c r="M631">
        <f>MONTH(Table62[[#This Row],[Date]])</f>
        <v>11</v>
      </c>
      <c r="N631" t="str">
        <f>TEXT(Table62[[#This Row],[Date]],"mmmm")</f>
        <v>November</v>
      </c>
      <c r="O631">
        <f>YEAR(Table62[[#This Row],[Date]])</f>
        <v>2021</v>
      </c>
    </row>
    <row r="632" spans="1:15" x14ac:dyDescent="0.3">
      <c r="A632" t="s">
        <v>7</v>
      </c>
      <c r="B632" t="s">
        <v>34</v>
      </c>
      <c r="C632" t="s">
        <v>28</v>
      </c>
      <c r="D632" t="s">
        <v>20</v>
      </c>
      <c r="E632" s="1">
        <v>230</v>
      </c>
      <c r="F632" s="2">
        <v>5579.4</v>
      </c>
      <c r="G632" s="2">
        <v>9299</v>
      </c>
      <c r="H632" s="2">
        <v>320815.5</v>
      </c>
      <c r="I632" s="2">
        <f>Table62[[#This Row],[Units Sold]]*Table62[[#This Row],[Sale Price]]</f>
        <v>2138770</v>
      </c>
      <c r="J632" s="2">
        <f>Table62[[#This Row],[Manufacturing Price]]</f>
        <v>5579.4</v>
      </c>
      <c r="K632" s="2">
        <f>Table62[[#This Row],[ Sales]]-(Table62[[#This Row],[Units Sold]]*Table62[[#This Row],[Manufacturing Price]])</f>
        <v>855508</v>
      </c>
      <c r="L632" s="3">
        <v>44531</v>
      </c>
      <c r="M632">
        <f>MONTH(Table62[[#This Row],[Date]])</f>
        <v>12</v>
      </c>
      <c r="N632" t="str">
        <f>TEXT(Table62[[#This Row],[Date]],"mmmm")</f>
        <v>December</v>
      </c>
      <c r="O632">
        <f>YEAR(Table62[[#This Row],[Date]])</f>
        <v>2021</v>
      </c>
    </row>
    <row r="633" spans="1:15" x14ac:dyDescent="0.3">
      <c r="A633" t="s">
        <v>8</v>
      </c>
      <c r="B633" t="s">
        <v>23</v>
      </c>
      <c r="C633" t="s">
        <v>28</v>
      </c>
      <c r="D633" t="s">
        <v>20</v>
      </c>
      <c r="E633" s="1">
        <v>282.10000000000002</v>
      </c>
      <c r="F633" s="2">
        <v>5579.4</v>
      </c>
      <c r="G633" s="2">
        <v>9299</v>
      </c>
      <c r="H633" s="2">
        <v>393487.18500000006</v>
      </c>
      <c r="I633" s="2">
        <f>Table62[[#This Row],[Units Sold]]*Table62[[#This Row],[Sale Price]]</f>
        <v>2623247.9000000004</v>
      </c>
      <c r="J633" s="2">
        <f>Table62[[#This Row],[Manufacturing Price]]</f>
        <v>5579.4</v>
      </c>
      <c r="K633" s="2">
        <f>Table62[[#This Row],[ Sales]]-(Table62[[#This Row],[Units Sold]]*Table62[[#This Row],[Manufacturing Price]])</f>
        <v>1049299.1600000004</v>
      </c>
      <c r="L633" s="3">
        <v>44166</v>
      </c>
      <c r="M633">
        <f>MONTH(Table62[[#This Row],[Date]])</f>
        <v>12</v>
      </c>
      <c r="N633" t="str">
        <f>TEXT(Table62[[#This Row],[Date]],"mmmm")</f>
        <v>December</v>
      </c>
      <c r="O633">
        <f>YEAR(Table62[[#This Row],[Date]])</f>
        <v>2020</v>
      </c>
    </row>
    <row r="634" spans="1:15" x14ac:dyDescent="0.3">
      <c r="A634" t="s">
        <v>26</v>
      </c>
      <c r="B634" t="s">
        <v>36</v>
      </c>
      <c r="C634" t="s">
        <v>29</v>
      </c>
      <c r="D634" t="s">
        <v>20</v>
      </c>
      <c r="E634" s="1">
        <v>222.75</v>
      </c>
      <c r="F634" s="2">
        <v>8999.4</v>
      </c>
      <c r="G634" s="2">
        <v>14999</v>
      </c>
      <c r="H634" s="2">
        <v>501154.08749999997</v>
      </c>
      <c r="I634" s="2">
        <f>Table62[[#This Row],[Units Sold]]*Table62[[#This Row],[Sale Price]]</f>
        <v>3341027.25</v>
      </c>
      <c r="J634" s="2">
        <f>Table62[[#This Row],[Manufacturing Price]]</f>
        <v>8999.4</v>
      </c>
      <c r="K634" s="2">
        <f>Table62[[#This Row],[ Sales]]-(Table62[[#This Row],[Units Sold]]*Table62[[#This Row],[Manufacturing Price]])</f>
        <v>1336410.9000000001</v>
      </c>
      <c r="L634" s="3">
        <v>44197</v>
      </c>
      <c r="M634">
        <f>MONTH(Table62[[#This Row],[Date]])</f>
        <v>1</v>
      </c>
      <c r="N634" t="str">
        <f>TEXT(Table62[[#This Row],[Date]],"mmmm")</f>
        <v>January</v>
      </c>
      <c r="O634">
        <f>YEAR(Table62[[#This Row],[Date]])</f>
        <v>2021</v>
      </c>
    </row>
    <row r="635" spans="1:15" x14ac:dyDescent="0.3">
      <c r="A635" t="s">
        <v>26</v>
      </c>
      <c r="B635" t="s">
        <v>37</v>
      </c>
      <c r="C635" t="s">
        <v>29</v>
      </c>
      <c r="D635" t="s">
        <v>20</v>
      </c>
      <c r="E635" s="1">
        <v>119.9</v>
      </c>
      <c r="F635" s="2">
        <v>8999.4</v>
      </c>
      <c r="G635" s="2">
        <v>14999</v>
      </c>
      <c r="H635" s="2">
        <v>269757.01500000001</v>
      </c>
      <c r="I635" s="2">
        <f>Table62[[#This Row],[Units Sold]]*Table62[[#This Row],[Sale Price]]</f>
        <v>1798380.1</v>
      </c>
      <c r="J635" s="2">
        <f>Table62[[#This Row],[Manufacturing Price]]</f>
        <v>8999.4</v>
      </c>
      <c r="K635" s="2">
        <f>Table62[[#This Row],[ Sales]]-(Table62[[#This Row],[Units Sold]]*Table62[[#This Row],[Manufacturing Price]])</f>
        <v>719352.04</v>
      </c>
      <c r="L635" s="3">
        <v>44287</v>
      </c>
      <c r="M635">
        <f>MONTH(Table62[[#This Row],[Date]])</f>
        <v>4</v>
      </c>
      <c r="N635" t="str">
        <f>TEXT(Table62[[#This Row],[Date]],"mmmm")</f>
        <v>April</v>
      </c>
      <c r="O635">
        <f>YEAR(Table62[[#This Row],[Date]])</f>
        <v>2021</v>
      </c>
    </row>
    <row r="636" spans="1:15" x14ac:dyDescent="0.3">
      <c r="A636" t="s">
        <v>26</v>
      </c>
      <c r="B636" t="s">
        <v>38</v>
      </c>
      <c r="C636" t="s">
        <v>29</v>
      </c>
      <c r="D636" t="s">
        <v>20</v>
      </c>
      <c r="E636" s="1">
        <v>20</v>
      </c>
      <c r="F636" s="2">
        <v>8999.4</v>
      </c>
      <c r="G636" s="2">
        <v>14999</v>
      </c>
      <c r="H636" s="2">
        <v>44997</v>
      </c>
      <c r="I636" s="2">
        <f>Table62[[#This Row],[Units Sold]]*Table62[[#This Row],[Sale Price]]</f>
        <v>299980</v>
      </c>
      <c r="J636" s="2">
        <f>Table62[[#This Row],[Manufacturing Price]]</f>
        <v>8999.4</v>
      </c>
      <c r="K636" s="2">
        <f>Table62[[#This Row],[ Sales]]-(Table62[[#This Row],[Units Sold]]*Table62[[#This Row],[Manufacturing Price]])</f>
        <v>119992</v>
      </c>
      <c r="L636" s="3">
        <v>44317</v>
      </c>
      <c r="M636">
        <f>MONTH(Table62[[#This Row],[Date]])</f>
        <v>5</v>
      </c>
      <c r="N636" t="str">
        <f>TEXT(Table62[[#This Row],[Date]],"mmmm")</f>
        <v>May</v>
      </c>
      <c r="O636">
        <f>YEAR(Table62[[#This Row],[Date]])</f>
        <v>2021</v>
      </c>
    </row>
    <row r="637" spans="1:15" x14ac:dyDescent="0.3">
      <c r="A637" t="s">
        <v>26</v>
      </c>
      <c r="B637" t="s">
        <v>43</v>
      </c>
      <c r="C637" t="s">
        <v>29</v>
      </c>
      <c r="D637" t="s">
        <v>20</v>
      </c>
      <c r="E637" s="1">
        <v>38.800000000000004</v>
      </c>
      <c r="F637" s="2">
        <v>8999.4</v>
      </c>
      <c r="G637" s="2">
        <v>14999</v>
      </c>
      <c r="H637" s="2">
        <v>87294.180000000008</v>
      </c>
      <c r="I637" s="2">
        <f>Table62[[#This Row],[Units Sold]]*Table62[[#This Row],[Sale Price]]</f>
        <v>581961.20000000007</v>
      </c>
      <c r="J637" s="2">
        <f>Table62[[#This Row],[Manufacturing Price]]</f>
        <v>8999.4</v>
      </c>
      <c r="K637" s="2">
        <f>Table62[[#This Row],[ Sales]]-(Table62[[#This Row],[Units Sold]]*Table62[[#This Row],[Manufacturing Price]])</f>
        <v>232784.48000000004</v>
      </c>
      <c r="L637" s="3">
        <v>44440</v>
      </c>
      <c r="M637">
        <f>MONTH(Table62[[#This Row],[Date]])</f>
        <v>9</v>
      </c>
      <c r="N637" t="str">
        <f>TEXT(Table62[[#This Row],[Date]],"mmmm")</f>
        <v>September</v>
      </c>
      <c r="O637">
        <f>YEAR(Table62[[#This Row],[Date]])</f>
        <v>2021</v>
      </c>
    </row>
    <row r="638" spans="1:15" x14ac:dyDescent="0.3">
      <c r="A638" t="s">
        <v>26</v>
      </c>
      <c r="B638" t="s">
        <v>39</v>
      </c>
      <c r="C638" t="s">
        <v>29</v>
      </c>
      <c r="D638" t="s">
        <v>20</v>
      </c>
      <c r="E638" s="1">
        <v>172.70000000000002</v>
      </c>
      <c r="F638" s="2">
        <v>8999.4</v>
      </c>
      <c r="G638" s="2">
        <v>14999</v>
      </c>
      <c r="H638" s="2">
        <v>388549.09500000003</v>
      </c>
      <c r="I638" s="2">
        <f>Table62[[#This Row],[Units Sold]]*Table62[[#This Row],[Sale Price]]</f>
        <v>2590327.3000000003</v>
      </c>
      <c r="J638" s="2">
        <f>Table62[[#This Row],[Manufacturing Price]]</f>
        <v>8999.4</v>
      </c>
      <c r="K638" s="2">
        <f>Table62[[#This Row],[ Sales]]-(Table62[[#This Row],[Units Sold]]*Table62[[#This Row],[Manufacturing Price]])</f>
        <v>1036130.9200000002</v>
      </c>
      <c r="L638" s="3">
        <v>44105</v>
      </c>
      <c r="M638">
        <f>MONTH(Table62[[#This Row],[Date]])</f>
        <v>10</v>
      </c>
      <c r="N638" t="str">
        <f>TEXT(Table62[[#This Row],[Date]],"mmmm")</f>
        <v>October</v>
      </c>
      <c r="O638">
        <f>YEAR(Table62[[#This Row],[Date]])</f>
        <v>2020</v>
      </c>
    </row>
    <row r="639" spans="1:15" x14ac:dyDescent="0.3">
      <c r="A639" t="s">
        <v>7</v>
      </c>
      <c r="B639" t="s">
        <v>40</v>
      </c>
      <c r="C639" t="s">
        <v>29</v>
      </c>
      <c r="D639" t="s">
        <v>20</v>
      </c>
      <c r="E639" s="1">
        <v>230</v>
      </c>
      <c r="F639" s="2">
        <v>8999.4</v>
      </c>
      <c r="G639" s="2">
        <v>14999</v>
      </c>
      <c r="H639" s="2">
        <v>517465.5</v>
      </c>
      <c r="I639" s="2">
        <f>Table62[[#This Row],[Units Sold]]*Table62[[#This Row],[Sale Price]]</f>
        <v>3449770</v>
      </c>
      <c r="J639" s="2">
        <f>Table62[[#This Row],[Manufacturing Price]]</f>
        <v>8999.4</v>
      </c>
      <c r="K639" s="2">
        <f>Table62[[#This Row],[ Sales]]-(Table62[[#This Row],[Units Sold]]*Table62[[#This Row],[Manufacturing Price]])</f>
        <v>1379908</v>
      </c>
      <c r="L639" s="3">
        <v>44531</v>
      </c>
      <c r="M639">
        <f>MONTH(Table62[[#This Row],[Date]])</f>
        <v>12</v>
      </c>
      <c r="N639" t="str">
        <f>TEXT(Table62[[#This Row],[Date]],"mmmm")</f>
        <v>December</v>
      </c>
      <c r="O639">
        <f>YEAR(Table62[[#This Row],[Date]])</f>
        <v>2021</v>
      </c>
    </row>
    <row r="640" spans="1:15" x14ac:dyDescent="0.3">
      <c r="A640" t="s">
        <v>26</v>
      </c>
      <c r="B640" t="s">
        <v>41</v>
      </c>
      <c r="C640" t="s">
        <v>30</v>
      </c>
      <c r="D640" t="s">
        <v>20</v>
      </c>
      <c r="E640" s="1">
        <v>26</v>
      </c>
      <c r="F640" s="2">
        <v>11999.4</v>
      </c>
      <c r="G640" s="2">
        <v>19999</v>
      </c>
      <c r="H640" s="2">
        <v>77996.099999999991</v>
      </c>
      <c r="I640" s="2">
        <f>Table62[[#This Row],[Units Sold]]*Table62[[#This Row],[Sale Price]]</f>
        <v>519974</v>
      </c>
      <c r="J640" s="2">
        <f>Table62[[#This Row],[Manufacturing Price]]</f>
        <v>11999.4</v>
      </c>
      <c r="K640" s="2">
        <f>Table62[[#This Row],[ Sales]]-(Table62[[#This Row],[Units Sold]]*Table62[[#This Row],[Manufacturing Price]])</f>
        <v>207989.60000000003</v>
      </c>
      <c r="L640" s="3">
        <v>44228</v>
      </c>
      <c r="M640">
        <f>MONTH(Table62[[#This Row],[Date]])</f>
        <v>2</v>
      </c>
      <c r="N640" t="str">
        <f>TEXT(Table62[[#This Row],[Date]],"mmmm")</f>
        <v>February</v>
      </c>
      <c r="O640">
        <f>YEAR(Table62[[#This Row],[Date]])</f>
        <v>2021</v>
      </c>
    </row>
    <row r="641" spans="1:15" x14ac:dyDescent="0.3">
      <c r="A641" t="s">
        <v>7</v>
      </c>
      <c r="B641" t="s">
        <v>42</v>
      </c>
      <c r="C641" t="s">
        <v>30</v>
      </c>
      <c r="D641" t="s">
        <v>20</v>
      </c>
      <c r="E641" s="1">
        <v>247</v>
      </c>
      <c r="F641" s="2">
        <v>11999.4</v>
      </c>
      <c r="G641" s="2">
        <v>19999</v>
      </c>
      <c r="H641" s="2">
        <v>740962.95</v>
      </c>
      <c r="I641" s="2">
        <f>Table62[[#This Row],[Units Sold]]*Table62[[#This Row],[Sale Price]]</f>
        <v>4939753</v>
      </c>
      <c r="J641" s="2">
        <f>Table62[[#This Row],[Manufacturing Price]]</f>
        <v>11999.4</v>
      </c>
      <c r="K641" s="2">
        <f>Table62[[#This Row],[ Sales]]-(Table62[[#This Row],[Units Sold]]*Table62[[#This Row],[Manufacturing Price]])</f>
        <v>1975901.2000000002</v>
      </c>
      <c r="L641" s="3">
        <v>44075</v>
      </c>
      <c r="M641">
        <f>MONTH(Table62[[#This Row],[Date]])</f>
        <v>9</v>
      </c>
      <c r="N641" t="str">
        <f>TEXT(Table62[[#This Row],[Date]],"mmmm")</f>
        <v>September</v>
      </c>
      <c r="O641">
        <f>YEAR(Table62[[#This Row],[Date]])</f>
        <v>2020</v>
      </c>
    </row>
    <row r="642" spans="1:15" x14ac:dyDescent="0.3">
      <c r="A642" t="s">
        <v>7</v>
      </c>
      <c r="B642" t="s">
        <v>44</v>
      </c>
      <c r="C642" t="s">
        <v>30</v>
      </c>
      <c r="D642" t="s">
        <v>20</v>
      </c>
      <c r="E642" s="1">
        <v>174.3</v>
      </c>
      <c r="F642" s="2">
        <v>11999.4</v>
      </c>
      <c r="G642" s="2">
        <v>19999</v>
      </c>
      <c r="H642" s="2">
        <v>522873.85499999998</v>
      </c>
      <c r="I642" s="2">
        <f>Table62[[#This Row],[Units Sold]]*Table62[[#This Row],[Sale Price]]</f>
        <v>3485825.7</v>
      </c>
      <c r="J642" s="2">
        <f>Table62[[#This Row],[Manufacturing Price]]</f>
        <v>11999.4</v>
      </c>
      <c r="K642" s="2">
        <f>Table62[[#This Row],[ Sales]]-(Table62[[#This Row],[Units Sold]]*Table62[[#This Row],[Manufacturing Price]])</f>
        <v>1394330.28</v>
      </c>
      <c r="L642" s="3">
        <v>44105</v>
      </c>
      <c r="M642">
        <f>MONTH(Table62[[#This Row],[Date]])</f>
        <v>10</v>
      </c>
      <c r="N642" t="str">
        <f>TEXT(Table62[[#This Row],[Date]],"mmmm")</f>
        <v>October</v>
      </c>
      <c r="O642">
        <f>YEAR(Table62[[#This Row],[Date]])</f>
        <v>2020</v>
      </c>
    </row>
    <row r="643" spans="1:15" x14ac:dyDescent="0.3">
      <c r="A643" t="s">
        <v>9</v>
      </c>
      <c r="B643" t="s">
        <v>45</v>
      </c>
      <c r="C643" t="s">
        <v>30</v>
      </c>
      <c r="D643" t="s">
        <v>20</v>
      </c>
      <c r="E643" s="1">
        <v>291.40000000000003</v>
      </c>
      <c r="F643" s="2">
        <v>11999.4</v>
      </c>
      <c r="G643" s="2">
        <v>19999</v>
      </c>
      <c r="H643" s="2">
        <v>874156.29</v>
      </c>
      <c r="I643" s="2">
        <f>Table62[[#This Row],[Units Sold]]*Table62[[#This Row],[Sale Price]]</f>
        <v>5827708.6000000006</v>
      </c>
      <c r="J643" s="2">
        <f>Table62[[#This Row],[Manufacturing Price]]</f>
        <v>11999.4</v>
      </c>
      <c r="K643" s="2">
        <f>Table62[[#This Row],[ Sales]]-(Table62[[#This Row],[Units Sold]]*Table62[[#This Row],[Manufacturing Price]])</f>
        <v>2331083.4400000004</v>
      </c>
      <c r="L643" s="3">
        <v>44470</v>
      </c>
      <c r="M643">
        <f>MONTH(Table62[[#This Row],[Date]])</f>
        <v>10</v>
      </c>
      <c r="N643" t="str">
        <f>TEXT(Table62[[#This Row],[Date]],"mmmm")</f>
        <v>October</v>
      </c>
      <c r="O643">
        <f>YEAR(Table62[[#This Row],[Date]])</f>
        <v>2021</v>
      </c>
    </row>
    <row r="644" spans="1:15" x14ac:dyDescent="0.3">
      <c r="A644" t="s">
        <v>26</v>
      </c>
      <c r="B644" t="s">
        <v>46</v>
      </c>
      <c r="C644" t="s">
        <v>30</v>
      </c>
      <c r="D644" t="s">
        <v>20</v>
      </c>
      <c r="E644" s="1">
        <v>173.10000000000002</v>
      </c>
      <c r="F644" s="2">
        <v>11999.4</v>
      </c>
      <c r="G644" s="2">
        <v>19999</v>
      </c>
      <c r="H644" s="2">
        <v>519274.03500000003</v>
      </c>
      <c r="I644" s="2">
        <f>Table62[[#This Row],[Units Sold]]*Table62[[#This Row],[Sale Price]]</f>
        <v>3461826.9000000004</v>
      </c>
      <c r="J644" s="2">
        <f>Table62[[#This Row],[Manufacturing Price]]</f>
        <v>11999.4</v>
      </c>
      <c r="K644" s="2">
        <f>Table62[[#This Row],[ Sales]]-(Table62[[#This Row],[Units Sold]]*Table62[[#This Row],[Manufacturing Price]])</f>
        <v>1384730.7600000002</v>
      </c>
      <c r="L644" s="3">
        <v>44470</v>
      </c>
      <c r="M644">
        <f>MONTH(Table62[[#This Row],[Date]])</f>
        <v>10</v>
      </c>
      <c r="N644" t="str">
        <f>TEXT(Table62[[#This Row],[Date]],"mmmm")</f>
        <v>October</v>
      </c>
      <c r="O644">
        <f>YEAR(Table62[[#This Row],[Date]])</f>
        <v>2021</v>
      </c>
    </row>
    <row r="645" spans="1:15" x14ac:dyDescent="0.3">
      <c r="A645" t="s">
        <v>26</v>
      </c>
      <c r="B645" t="s">
        <v>47</v>
      </c>
      <c r="C645" t="s">
        <v>30</v>
      </c>
      <c r="D645" t="s">
        <v>20</v>
      </c>
      <c r="E645" s="1">
        <v>70</v>
      </c>
      <c r="F645" s="2">
        <v>11999.4</v>
      </c>
      <c r="G645" s="2">
        <v>19999</v>
      </c>
      <c r="H645" s="2">
        <v>209989.5</v>
      </c>
      <c r="I645" s="2">
        <f>Table62[[#This Row],[Units Sold]]*Table62[[#This Row],[Sale Price]]</f>
        <v>1399930</v>
      </c>
      <c r="J645" s="2">
        <f>Table62[[#This Row],[Manufacturing Price]]</f>
        <v>11999.4</v>
      </c>
      <c r="K645" s="2">
        <f>Table62[[#This Row],[ Sales]]-(Table62[[#This Row],[Units Sold]]*Table62[[#This Row],[Manufacturing Price]])</f>
        <v>559972</v>
      </c>
      <c r="L645" s="3">
        <v>44501</v>
      </c>
      <c r="M645">
        <f>MONTH(Table62[[#This Row],[Date]])</f>
        <v>11</v>
      </c>
      <c r="N645" t="str">
        <f>TEXT(Table62[[#This Row],[Date]],"mmmm")</f>
        <v>November</v>
      </c>
      <c r="O645">
        <f>YEAR(Table62[[#This Row],[Date]])</f>
        <v>2021</v>
      </c>
    </row>
    <row r="646" spans="1:15" x14ac:dyDescent="0.3">
      <c r="A646" t="s">
        <v>9</v>
      </c>
      <c r="B646" t="s">
        <v>24</v>
      </c>
      <c r="C646" t="s">
        <v>30</v>
      </c>
      <c r="D646" t="s">
        <v>20</v>
      </c>
      <c r="E646" s="1">
        <v>222.20000000000002</v>
      </c>
      <c r="F646" s="2">
        <v>11999.4</v>
      </c>
      <c r="G646" s="2">
        <v>19999</v>
      </c>
      <c r="H646" s="2">
        <v>666566.67000000004</v>
      </c>
      <c r="I646" s="2">
        <f>Table62[[#This Row],[Units Sold]]*Table62[[#This Row],[Sale Price]]</f>
        <v>4443777.8000000007</v>
      </c>
      <c r="J646" s="2">
        <f>Table62[[#This Row],[Manufacturing Price]]</f>
        <v>11999.4</v>
      </c>
      <c r="K646" s="2">
        <f>Table62[[#This Row],[ Sales]]-(Table62[[#This Row],[Units Sold]]*Table62[[#This Row],[Manufacturing Price]])</f>
        <v>1777511.1200000006</v>
      </c>
      <c r="L646" s="3">
        <v>44136</v>
      </c>
      <c r="M646">
        <f>MONTH(Table62[[#This Row],[Date]])</f>
        <v>11</v>
      </c>
      <c r="N646" t="str">
        <f>TEXT(Table62[[#This Row],[Date]],"mmmm")</f>
        <v>November</v>
      </c>
      <c r="O646">
        <f>YEAR(Table62[[#This Row],[Date]])</f>
        <v>2020</v>
      </c>
    </row>
    <row r="647" spans="1:15" x14ac:dyDescent="0.3">
      <c r="A647" t="s">
        <v>26</v>
      </c>
      <c r="B647" t="s">
        <v>25</v>
      </c>
      <c r="C647" t="s">
        <v>30</v>
      </c>
      <c r="D647" t="s">
        <v>20</v>
      </c>
      <c r="E647" s="1">
        <v>117.7</v>
      </c>
      <c r="F647" s="2">
        <v>11999.4</v>
      </c>
      <c r="G647" s="2">
        <v>19999</v>
      </c>
      <c r="H647" s="2">
        <v>353082.34500000003</v>
      </c>
      <c r="I647" s="2">
        <f>Table62[[#This Row],[Units Sold]]*Table62[[#This Row],[Sale Price]]</f>
        <v>2353882.3000000003</v>
      </c>
      <c r="J647" s="2">
        <f>Table62[[#This Row],[Manufacturing Price]]</f>
        <v>11999.4</v>
      </c>
      <c r="K647" s="2">
        <f>Table62[[#This Row],[ Sales]]-(Table62[[#This Row],[Units Sold]]*Table62[[#This Row],[Manufacturing Price]])</f>
        <v>941552.92000000039</v>
      </c>
      <c r="L647" s="3">
        <v>44501</v>
      </c>
      <c r="M647">
        <f>MONTH(Table62[[#This Row],[Date]])</f>
        <v>11</v>
      </c>
      <c r="N647" t="str">
        <f>TEXT(Table62[[#This Row],[Date]],"mmmm")</f>
        <v>November</v>
      </c>
      <c r="O647">
        <f>YEAR(Table62[[#This Row],[Date]])</f>
        <v>2021</v>
      </c>
    </row>
    <row r="648" spans="1:15" x14ac:dyDescent="0.3">
      <c r="A648" t="s">
        <v>26</v>
      </c>
      <c r="B648" t="s">
        <v>23</v>
      </c>
      <c r="C648" t="s">
        <v>30</v>
      </c>
      <c r="D648" t="s">
        <v>20</v>
      </c>
      <c r="E648" s="1">
        <v>192.20000000000002</v>
      </c>
      <c r="F648" s="2">
        <v>11999.4</v>
      </c>
      <c r="G648" s="2">
        <v>19999</v>
      </c>
      <c r="H648" s="2">
        <v>576571.17000000004</v>
      </c>
      <c r="I648" s="2">
        <f>Table62[[#This Row],[Units Sold]]*Table62[[#This Row],[Sale Price]]</f>
        <v>3843807.8000000003</v>
      </c>
      <c r="J648" s="2">
        <f>Table62[[#This Row],[Manufacturing Price]]</f>
        <v>11999.4</v>
      </c>
      <c r="K648" s="2">
        <f>Table62[[#This Row],[ Sales]]-(Table62[[#This Row],[Units Sold]]*Table62[[#This Row],[Manufacturing Price]])</f>
        <v>1537523.12</v>
      </c>
      <c r="L648" s="3">
        <v>44136</v>
      </c>
      <c r="M648">
        <f>MONTH(Table62[[#This Row],[Date]])</f>
        <v>11</v>
      </c>
      <c r="N648" t="str">
        <f>TEXT(Table62[[#This Row],[Date]],"mmmm")</f>
        <v>November</v>
      </c>
      <c r="O648">
        <f>YEAR(Table62[[#This Row],[Date]])</f>
        <v>2020</v>
      </c>
    </row>
    <row r="649" spans="1:15" x14ac:dyDescent="0.3">
      <c r="A649" t="s">
        <v>8</v>
      </c>
      <c r="B649" t="s">
        <v>22</v>
      </c>
      <c r="C649" t="s">
        <v>31</v>
      </c>
      <c r="D649" t="s">
        <v>20</v>
      </c>
      <c r="E649" s="1">
        <v>157.5</v>
      </c>
      <c r="F649" s="2">
        <v>19794</v>
      </c>
      <c r="G649" s="2">
        <v>32990</v>
      </c>
      <c r="H649" s="2">
        <v>779388.75</v>
      </c>
      <c r="I649" s="2">
        <f>Table62[[#This Row],[Units Sold]]*Table62[[#This Row],[Sale Price]]</f>
        <v>5195925</v>
      </c>
      <c r="J649" s="2">
        <f>Table62[[#This Row],[Manufacturing Price]]</f>
        <v>19794</v>
      </c>
      <c r="K649" s="2">
        <f>Table62[[#This Row],[ Sales]]-(Table62[[#This Row],[Units Sold]]*Table62[[#This Row],[Manufacturing Price]])</f>
        <v>2078370</v>
      </c>
      <c r="L649" s="3">
        <v>44228</v>
      </c>
      <c r="M649">
        <f>MONTH(Table62[[#This Row],[Date]])</f>
        <v>2</v>
      </c>
      <c r="N649" t="str">
        <f>TEXT(Table62[[#This Row],[Date]],"mmmm")</f>
        <v>February</v>
      </c>
      <c r="O649">
        <f>YEAR(Table62[[#This Row],[Date]])</f>
        <v>2021</v>
      </c>
    </row>
    <row r="650" spans="1:15" x14ac:dyDescent="0.3">
      <c r="A650" t="s">
        <v>26</v>
      </c>
      <c r="B650" t="s">
        <v>34</v>
      </c>
      <c r="C650" t="s">
        <v>31</v>
      </c>
      <c r="D650" t="s">
        <v>20</v>
      </c>
      <c r="E650" s="1">
        <v>60.6</v>
      </c>
      <c r="F650" s="2">
        <v>19794</v>
      </c>
      <c r="G650" s="2">
        <v>32990</v>
      </c>
      <c r="H650" s="2">
        <v>299879.09999999998</v>
      </c>
      <c r="I650" s="2">
        <f>Table62[[#This Row],[Units Sold]]*Table62[[#This Row],[Sale Price]]</f>
        <v>1999194</v>
      </c>
      <c r="J650" s="2">
        <f>Table62[[#This Row],[Manufacturing Price]]</f>
        <v>19794</v>
      </c>
      <c r="K650" s="2">
        <f>Table62[[#This Row],[ Sales]]-(Table62[[#This Row],[Units Sold]]*Table62[[#This Row],[Manufacturing Price]])</f>
        <v>799677.59999999986</v>
      </c>
      <c r="L650" s="3">
        <v>44287</v>
      </c>
      <c r="M650">
        <f>MONTH(Table62[[#This Row],[Date]])</f>
        <v>4</v>
      </c>
      <c r="N650" t="str">
        <f>TEXT(Table62[[#This Row],[Date]],"mmmm")</f>
        <v>April</v>
      </c>
      <c r="O650">
        <f>YEAR(Table62[[#This Row],[Date]])</f>
        <v>2021</v>
      </c>
    </row>
    <row r="651" spans="1:15" x14ac:dyDescent="0.3">
      <c r="A651" t="s">
        <v>6</v>
      </c>
      <c r="B651" t="s">
        <v>35</v>
      </c>
      <c r="C651" t="s">
        <v>31</v>
      </c>
      <c r="D651" t="s">
        <v>20</v>
      </c>
      <c r="E651" s="1">
        <v>246</v>
      </c>
      <c r="F651" s="2">
        <v>19794</v>
      </c>
      <c r="G651" s="2">
        <v>32990</v>
      </c>
      <c r="H651" s="2">
        <v>1217331</v>
      </c>
      <c r="I651" s="2">
        <f>Table62[[#This Row],[Units Sold]]*Table62[[#This Row],[Sale Price]]</f>
        <v>8115540</v>
      </c>
      <c r="J651" s="2">
        <f>Table62[[#This Row],[Manufacturing Price]]</f>
        <v>19794</v>
      </c>
      <c r="K651" s="2">
        <f>Table62[[#This Row],[ Sales]]-(Table62[[#This Row],[Units Sold]]*Table62[[#This Row],[Manufacturing Price]])</f>
        <v>3246216</v>
      </c>
      <c r="L651" s="3">
        <v>44378</v>
      </c>
      <c r="M651">
        <f>MONTH(Table62[[#This Row],[Date]])</f>
        <v>7</v>
      </c>
      <c r="N651" t="str">
        <f>TEXT(Table62[[#This Row],[Date]],"mmmm")</f>
        <v>July</v>
      </c>
      <c r="O651">
        <f>YEAR(Table62[[#This Row],[Date]])</f>
        <v>2021</v>
      </c>
    </row>
    <row r="652" spans="1:15" x14ac:dyDescent="0.3">
      <c r="A652" t="s">
        <v>6</v>
      </c>
      <c r="B652" t="s">
        <v>36</v>
      </c>
      <c r="C652" t="s">
        <v>31</v>
      </c>
      <c r="D652" t="s">
        <v>20</v>
      </c>
      <c r="E652" s="1">
        <v>26.900000000000002</v>
      </c>
      <c r="F652" s="2">
        <v>19794</v>
      </c>
      <c r="G652" s="2">
        <v>32990</v>
      </c>
      <c r="H652" s="2">
        <v>133114.65000000002</v>
      </c>
      <c r="I652" s="2">
        <f>Table62[[#This Row],[Units Sold]]*Table62[[#This Row],[Sale Price]]</f>
        <v>887431.00000000012</v>
      </c>
      <c r="J652" s="2">
        <f>Table62[[#This Row],[Manufacturing Price]]</f>
        <v>19794</v>
      </c>
      <c r="K652" s="2">
        <f>Table62[[#This Row],[ Sales]]-(Table62[[#This Row],[Units Sold]]*Table62[[#This Row],[Manufacturing Price]])</f>
        <v>354972.4</v>
      </c>
      <c r="L652" s="3">
        <v>44105</v>
      </c>
      <c r="M652">
        <f>MONTH(Table62[[#This Row],[Date]])</f>
        <v>10</v>
      </c>
      <c r="N652" t="str">
        <f>TEXT(Table62[[#This Row],[Date]],"mmmm")</f>
        <v>October</v>
      </c>
      <c r="O652">
        <f>YEAR(Table62[[#This Row],[Date]])</f>
        <v>2020</v>
      </c>
    </row>
    <row r="653" spans="1:15" x14ac:dyDescent="0.3">
      <c r="A653" t="s">
        <v>6</v>
      </c>
      <c r="B653" t="s">
        <v>37</v>
      </c>
      <c r="C653" t="s">
        <v>31</v>
      </c>
      <c r="D653" t="s">
        <v>20</v>
      </c>
      <c r="E653" s="1">
        <v>253.60000000000002</v>
      </c>
      <c r="F653" s="2">
        <v>19794</v>
      </c>
      <c r="G653" s="2">
        <v>32990</v>
      </c>
      <c r="H653" s="2">
        <v>1254939.6000000001</v>
      </c>
      <c r="I653" s="2">
        <f>Table62[[#This Row],[Units Sold]]*Table62[[#This Row],[Sale Price]]</f>
        <v>8366264.0000000009</v>
      </c>
      <c r="J653" s="2">
        <f>Table62[[#This Row],[Manufacturing Price]]</f>
        <v>19794</v>
      </c>
      <c r="K653" s="2">
        <f>Table62[[#This Row],[ Sales]]-(Table62[[#This Row],[Units Sold]]*Table62[[#This Row],[Manufacturing Price]])</f>
        <v>3346505.6000000006</v>
      </c>
      <c r="L653" s="3">
        <v>44136</v>
      </c>
      <c r="M653">
        <f>MONTH(Table62[[#This Row],[Date]])</f>
        <v>11</v>
      </c>
      <c r="N653" t="str">
        <f>TEXT(Table62[[#This Row],[Date]],"mmmm")</f>
        <v>November</v>
      </c>
      <c r="O653">
        <f>YEAR(Table62[[#This Row],[Date]])</f>
        <v>2020</v>
      </c>
    </row>
    <row r="654" spans="1:15" x14ac:dyDescent="0.3">
      <c r="A654" t="s">
        <v>26</v>
      </c>
      <c r="B654" t="s">
        <v>38</v>
      </c>
      <c r="C654" t="s">
        <v>32</v>
      </c>
      <c r="D654" t="s">
        <v>20</v>
      </c>
      <c r="E654" s="1">
        <v>290.3</v>
      </c>
      <c r="F654" s="2">
        <v>13938</v>
      </c>
      <c r="G654" s="2">
        <v>23230</v>
      </c>
      <c r="H654" s="2">
        <v>1011550.35</v>
      </c>
      <c r="I654" s="2">
        <f>Table62[[#This Row],[Units Sold]]*Table62[[#This Row],[Sale Price]]</f>
        <v>6743669</v>
      </c>
      <c r="J654" s="2">
        <f>Table62[[#This Row],[Manufacturing Price]]</f>
        <v>13938</v>
      </c>
      <c r="K654" s="2">
        <f>Table62[[#This Row],[ Sales]]-(Table62[[#This Row],[Units Sold]]*Table62[[#This Row],[Manufacturing Price]])</f>
        <v>2697467.5999999996</v>
      </c>
      <c r="L654" s="3">
        <v>44256</v>
      </c>
      <c r="M654">
        <f>MONTH(Table62[[#This Row],[Date]])</f>
        <v>3</v>
      </c>
      <c r="N654" t="str">
        <f>TEXT(Table62[[#This Row],[Date]],"mmmm")</f>
        <v>March</v>
      </c>
      <c r="O654">
        <f>YEAR(Table62[[#This Row],[Date]])</f>
        <v>2021</v>
      </c>
    </row>
    <row r="655" spans="1:15" x14ac:dyDescent="0.3">
      <c r="A655" t="s">
        <v>6</v>
      </c>
      <c r="B655" t="s">
        <v>43</v>
      </c>
      <c r="C655" t="s">
        <v>32</v>
      </c>
      <c r="D655" t="s">
        <v>20</v>
      </c>
      <c r="E655" s="1">
        <v>254.10000000000002</v>
      </c>
      <c r="F655" s="2">
        <v>13938</v>
      </c>
      <c r="G655" s="2">
        <v>23230</v>
      </c>
      <c r="H655" s="2">
        <v>885411.45000000007</v>
      </c>
      <c r="I655" s="2">
        <f>Table62[[#This Row],[Units Sold]]*Table62[[#This Row],[Sale Price]]</f>
        <v>5902743.0000000009</v>
      </c>
      <c r="J655" s="2">
        <f>Table62[[#This Row],[Manufacturing Price]]</f>
        <v>13938</v>
      </c>
      <c r="K655" s="2">
        <f>Table62[[#This Row],[ Sales]]-(Table62[[#This Row],[Units Sold]]*Table62[[#This Row],[Manufacturing Price]])</f>
        <v>2361097.2000000007</v>
      </c>
      <c r="L655" s="3">
        <v>44409</v>
      </c>
      <c r="M655">
        <f>MONTH(Table62[[#This Row],[Date]])</f>
        <v>8</v>
      </c>
      <c r="N655" t="str">
        <f>TEXT(Table62[[#This Row],[Date]],"mmmm")</f>
        <v>August</v>
      </c>
      <c r="O655">
        <f>YEAR(Table62[[#This Row],[Date]])</f>
        <v>2021</v>
      </c>
    </row>
    <row r="656" spans="1:15" x14ac:dyDescent="0.3">
      <c r="A656" t="s">
        <v>6</v>
      </c>
      <c r="B656" t="s">
        <v>39</v>
      </c>
      <c r="C656" t="s">
        <v>32</v>
      </c>
      <c r="D656" t="s">
        <v>20</v>
      </c>
      <c r="E656" s="1">
        <v>26.900000000000002</v>
      </c>
      <c r="F656" s="2">
        <v>13938</v>
      </c>
      <c r="G656" s="2">
        <v>23230</v>
      </c>
      <c r="H656" s="2">
        <v>93733.05</v>
      </c>
      <c r="I656" s="2">
        <f>Table62[[#This Row],[Units Sold]]*Table62[[#This Row],[Sale Price]]</f>
        <v>624887</v>
      </c>
      <c r="J656" s="2">
        <f>Table62[[#This Row],[Manufacturing Price]]</f>
        <v>13938</v>
      </c>
      <c r="K656" s="2">
        <f>Table62[[#This Row],[ Sales]]-(Table62[[#This Row],[Units Sold]]*Table62[[#This Row],[Manufacturing Price]])</f>
        <v>249954.8</v>
      </c>
      <c r="L656" s="3">
        <v>44105</v>
      </c>
      <c r="M656">
        <f>MONTH(Table62[[#This Row],[Date]])</f>
        <v>10</v>
      </c>
      <c r="N656" t="str">
        <f>TEXT(Table62[[#This Row],[Date]],"mmmm")</f>
        <v>October</v>
      </c>
      <c r="O656">
        <f>YEAR(Table62[[#This Row],[Date]])</f>
        <v>2020</v>
      </c>
    </row>
    <row r="657" spans="1:15" x14ac:dyDescent="0.3">
      <c r="A657" t="s">
        <v>6</v>
      </c>
      <c r="B657" t="s">
        <v>40</v>
      </c>
      <c r="C657" t="s">
        <v>32</v>
      </c>
      <c r="D657" t="s">
        <v>20</v>
      </c>
      <c r="E657" s="1">
        <v>149.6</v>
      </c>
      <c r="F657" s="2">
        <v>13938</v>
      </c>
      <c r="G657" s="2">
        <v>23230</v>
      </c>
      <c r="H657" s="2">
        <v>521281.19999999995</v>
      </c>
      <c r="I657" s="2">
        <f>Table62[[#This Row],[Units Sold]]*Table62[[#This Row],[Sale Price]]</f>
        <v>3475208</v>
      </c>
      <c r="J657" s="2">
        <f>Table62[[#This Row],[Manufacturing Price]]</f>
        <v>13938</v>
      </c>
      <c r="K657" s="2">
        <f>Table62[[#This Row],[ Sales]]-(Table62[[#This Row],[Units Sold]]*Table62[[#This Row],[Manufacturing Price]])</f>
        <v>1390083.2000000002</v>
      </c>
      <c r="L657" s="3">
        <v>44470</v>
      </c>
      <c r="M657">
        <f>MONTH(Table62[[#This Row],[Date]])</f>
        <v>10</v>
      </c>
      <c r="N657" t="str">
        <f>TEXT(Table62[[#This Row],[Date]],"mmmm")</f>
        <v>October</v>
      </c>
      <c r="O657">
        <f>YEAR(Table62[[#This Row],[Date]])</f>
        <v>2021</v>
      </c>
    </row>
    <row r="658" spans="1:15" x14ac:dyDescent="0.3">
      <c r="A658" t="s">
        <v>6</v>
      </c>
      <c r="B658" t="s">
        <v>41</v>
      </c>
      <c r="C658" t="s">
        <v>32</v>
      </c>
      <c r="D658" t="s">
        <v>20</v>
      </c>
      <c r="E658" s="1">
        <v>101</v>
      </c>
      <c r="F658" s="2">
        <v>13938</v>
      </c>
      <c r="G658" s="2">
        <v>23230</v>
      </c>
      <c r="H658" s="2">
        <v>351934.5</v>
      </c>
      <c r="I658" s="2">
        <f>Table62[[#This Row],[Units Sold]]*Table62[[#This Row],[Sale Price]]</f>
        <v>2346230</v>
      </c>
      <c r="J658" s="2">
        <f>Table62[[#This Row],[Manufacturing Price]]</f>
        <v>13938</v>
      </c>
      <c r="K658" s="2">
        <f>Table62[[#This Row],[ Sales]]-(Table62[[#This Row],[Units Sold]]*Table62[[#This Row],[Manufacturing Price]])</f>
        <v>938492</v>
      </c>
      <c r="L658" s="3">
        <v>44470</v>
      </c>
      <c r="M658">
        <f>MONTH(Table62[[#This Row],[Date]])</f>
        <v>10</v>
      </c>
      <c r="N658" t="str">
        <f>TEXT(Table62[[#This Row],[Date]],"mmmm")</f>
        <v>October</v>
      </c>
      <c r="O658">
        <f>YEAR(Table62[[#This Row],[Date]])</f>
        <v>2021</v>
      </c>
    </row>
    <row r="659" spans="1:15" x14ac:dyDescent="0.3">
      <c r="A659" t="s">
        <v>26</v>
      </c>
      <c r="B659" t="s">
        <v>42</v>
      </c>
      <c r="C659" t="s">
        <v>32</v>
      </c>
      <c r="D659" t="s">
        <v>20</v>
      </c>
      <c r="E659" s="1">
        <v>128.1</v>
      </c>
      <c r="F659" s="2">
        <v>13938</v>
      </c>
      <c r="G659" s="2">
        <v>23230</v>
      </c>
      <c r="H659" s="2">
        <v>446364.45</v>
      </c>
      <c r="I659" s="2">
        <f>Table62[[#This Row],[Units Sold]]*Table62[[#This Row],[Sale Price]]</f>
        <v>2975763</v>
      </c>
      <c r="J659" s="2">
        <f>Table62[[#This Row],[Manufacturing Price]]</f>
        <v>13938</v>
      </c>
      <c r="K659" s="2">
        <f>Table62[[#This Row],[ Sales]]-(Table62[[#This Row],[Units Sold]]*Table62[[#This Row],[Manufacturing Price]])</f>
        <v>1190305.2000000002</v>
      </c>
      <c r="L659" s="3">
        <v>44166</v>
      </c>
      <c r="M659">
        <f>MONTH(Table62[[#This Row],[Date]])</f>
        <v>12</v>
      </c>
      <c r="N659" t="str">
        <f>TEXT(Table62[[#This Row],[Date]],"mmmm")</f>
        <v>December</v>
      </c>
      <c r="O659">
        <f>YEAR(Table62[[#This Row],[Date]])</f>
        <v>2020</v>
      </c>
    </row>
    <row r="660" spans="1:15" x14ac:dyDescent="0.3">
      <c r="A660" t="s">
        <v>6</v>
      </c>
      <c r="B660" t="s">
        <v>44</v>
      </c>
      <c r="C660" t="s">
        <v>27</v>
      </c>
      <c r="D660" t="s">
        <v>20</v>
      </c>
      <c r="E660" s="1">
        <v>88.800000000000011</v>
      </c>
      <c r="F660" s="2">
        <v>11999.4</v>
      </c>
      <c r="G660" s="2">
        <v>19999</v>
      </c>
      <c r="H660" s="2">
        <v>266386.68</v>
      </c>
      <c r="I660" s="2">
        <f>Table62[[#This Row],[Units Sold]]*Table62[[#This Row],[Sale Price]]</f>
        <v>1775911.2000000002</v>
      </c>
      <c r="J660" s="2">
        <f>Table62[[#This Row],[Manufacturing Price]]</f>
        <v>11999.4</v>
      </c>
      <c r="K660" s="2">
        <f>Table62[[#This Row],[ Sales]]-(Table62[[#This Row],[Units Sold]]*Table62[[#This Row],[Manufacturing Price]])</f>
        <v>710364.48</v>
      </c>
      <c r="L660" s="3">
        <v>44256</v>
      </c>
      <c r="M660">
        <f>MONTH(Table62[[#This Row],[Date]])</f>
        <v>3</v>
      </c>
      <c r="N660" t="str">
        <f>TEXT(Table62[[#This Row],[Date]],"mmmm")</f>
        <v>March</v>
      </c>
      <c r="O660">
        <f>YEAR(Table62[[#This Row],[Date]])</f>
        <v>2021</v>
      </c>
    </row>
    <row r="661" spans="1:15" x14ac:dyDescent="0.3">
      <c r="A661" t="s">
        <v>8</v>
      </c>
      <c r="B661" t="s">
        <v>45</v>
      </c>
      <c r="C661" t="s">
        <v>27</v>
      </c>
      <c r="D661" t="s">
        <v>20</v>
      </c>
      <c r="E661" s="1">
        <v>284.40000000000003</v>
      </c>
      <c r="F661" s="2">
        <v>11999.4</v>
      </c>
      <c r="G661" s="2">
        <v>19999</v>
      </c>
      <c r="H661" s="2">
        <v>853157.34000000008</v>
      </c>
      <c r="I661" s="2">
        <f>Table62[[#This Row],[Units Sold]]*Table62[[#This Row],[Sale Price]]</f>
        <v>5687715.6000000006</v>
      </c>
      <c r="J661" s="2">
        <f>Table62[[#This Row],[Manufacturing Price]]</f>
        <v>11999.4</v>
      </c>
      <c r="K661" s="2">
        <f>Table62[[#This Row],[ Sales]]-(Table62[[#This Row],[Units Sold]]*Table62[[#This Row],[Manufacturing Price]])</f>
        <v>2275086.2400000002</v>
      </c>
      <c r="L661" s="3">
        <v>44317</v>
      </c>
      <c r="M661">
        <f>MONTH(Table62[[#This Row],[Date]])</f>
        <v>5</v>
      </c>
      <c r="N661" t="str">
        <f>TEXT(Table62[[#This Row],[Date]],"mmmm")</f>
        <v>May</v>
      </c>
      <c r="O661">
        <f>YEAR(Table62[[#This Row],[Date]])</f>
        <v>2021</v>
      </c>
    </row>
    <row r="662" spans="1:15" x14ac:dyDescent="0.3">
      <c r="A662" t="s">
        <v>9</v>
      </c>
      <c r="B662" t="s">
        <v>46</v>
      </c>
      <c r="C662" t="s">
        <v>27</v>
      </c>
      <c r="D662" t="s">
        <v>20</v>
      </c>
      <c r="E662" s="1">
        <v>247.5</v>
      </c>
      <c r="F662" s="2">
        <v>11999.4</v>
      </c>
      <c r="G662" s="2">
        <v>19999</v>
      </c>
      <c r="H662" s="2">
        <v>742462.875</v>
      </c>
      <c r="I662" s="2">
        <f>Table62[[#This Row],[Units Sold]]*Table62[[#This Row],[Sale Price]]</f>
        <v>4949752.5</v>
      </c>
      <c r="J662" s="2">
        <f>Table62[[#This Row],[Manufacturing Price]]</f>
        <v>11999.4</v>
      </c>
      <c r="K662" s="2">
        <f>Table62[[#This Row],[ Sales]]-(Table62[[#This Row],[Units Sold]]*Table62[[#This Row],[Manufacturing Price]])</f>
        <v>1979901</v>
      </c>
      <c r="L662" s="3">
        <v>44409</v>
      </c>
      <c r="M662">
        <f>MONTH(Table62[[#This Row],[Date]])</f>
        <v>8</v>
      </c>
      <c r="N662" t="str">
        <f>TEXT(Table62[[#This Row],[Date]],"mmmm")</f>
        <v>August</v>
      </c>
      <c r="O662">
        <f>YEAR(Table62[[#This Row],[Date]])</f>
        <v>2021</v>
      </c>
    </row>
    <row r="663" spans="1:15" x14ac:dyDescent="0.3">
      <c r="A663" t="s">
        <v>7</v>
      </c>
      <c r="B663" t="s">
        <v>47</v>
      </c>
      <c r="C663" t="s">
        <v>27</v>
      </c>
      <c r="D663" t="s">
        <v>20</v>
      </c>
      <c r="E663" s="1">
        <v>174.3</v>
      </c>
      <c r="F663" s="2">
        <v>11999.4</v>
      </c>
      <c r="G663" s="2">
        <v>19999</v>
      </c>
      <c r="H663" s="2">
        <v>522873.85499999998</v>
      </c>
      <c r="I663" s="2">
        <f>Table62[[#This Row],[Units Sold]]*Table62[[#This Row],[Sale Price]]</f>
        <v>3485825.7</v>
      </c>
      <c r="J663" s="2">
        <f>Table62[[#This Row],[Manufacturing Price]]</f>
        <v>11999.4</v>
      </c>
      <c r="K663" s="2">
        <f>Table62[[#This Row],[ Sales]]-(Table62[[#This Row],[Units Sold]]*Table62[[#This Row],[Manufacturing Price]])</f>
        <v>1394330.28</v>
      </c>
      <c r="L663" s="3">
        <v>44105</v>
      </c>
      <c r="M663">
        <f>MONTH(Table62[[#This Row],[Date]])</f>
        <v>10</v>
      </c>
      <c r="N663" t="str">
        <f>TEXT(Table62[[#This Row],[Date]],"mmmm")</f>
        <v>October</v>
      </c>
      <c r="O663">
        <f>YEAR(Table62[[#This Row],[Date]])</f>
        <v>2020</v>
      </c>
    </row>
    <row r="664" spans="1:15" x14ac:dyDescent="0.3">
      <c r="A664" t="s">
        <v>9</v>
      </c>
      <c r="B664" t="s">
        <v>24</v>
      </c>
      <c r="C664" t="s">
        <v>27</v>
      </c>
      <c r="D664" t="s">
        <v>20</v>
      </c>
      <c r="E664" s="1">
        <v>291.40000000000003</v>
      </c>
      <c r="F664" s="2">
        <v>11999.4</v>
      </c>
      <c r="G664" s="2">
        <v>19999</v>
      </c>
      <c r="H664" s="2">
        <v>874156.29</v>
      </c>
      <c r="I664" s="2">
        <f>Table62[[#This Row],[Units Sold]]*Table62[[#This Row],[Sale Price]]</f>
        <v>5827708.6000000006</v>
      </c>
      <c r="J664" s="2">
        <f>Table62[[#This Row],[Manufacturing Price]]</f>
        <v>11999.4</v>
      </c>
      <c r="K664" s="2">
        <f>Table62[[#This Row],[ Sales]]-(Table62[[#This Row],[Units Sold]]*Table62[[#This Row],[Manufacturing Price]])</f>
        <v>2331083.4400000004</v>
      </c>
      <c r="L664" s="3">
        <v>44470</v>
      </c>
      <c r="M664">
        <f>MONTH(Table62[[#This Row],[Date]])</f>
        <v>10</v>
      </c>
      <c r="N664" t="str">
        <f>TEXT(Table62[[#This Row],[Date]],"mmmm")</f>
        <v>October</v>
      </c>
      <c r="O664">
        <f>YEAR(Table62[[#This Row],[Date]])</f>
        <v>2021</v>
      </c>
    </row>
    <row r="665" spans="1:15" x14ac:dyDescent="0.3">
      <c r="A665" t="s">
        <v>26</v>
      </c>
      <c r="B665" t="s">
        <v>25</v>
      </c>
      <c r="C665" t="s">
        <v>27</v>
      </c>
      <c r="D665" t="s">
        <v>20</v>
      </c>
      <c r="E665" s="1">
        <v>173.10000000000002</v>
      </c>
      <c r="F665" s="2">
        <v>11999.4</v>
      </c>
      <c r="G665" s="2">
        <v>19999</v>
      </c>
      <c r="H665" s="2">
        <v>519274.03500000003</v>
      </c>
      <c r="I665" s="2">
        <f>Table62[[#This Row],[Units Sold]]*Table62[[#This Row],[Sale Price]]</f>
        <v>3461826.9000000004</v>
      </c>
      <c r="J665" s="2">
        <f>Table62[[#This Row],[Manufacturing Price]]</f>
        <v>11999.4</v>
      </c>
      <c r="K665" s="2">
        <f>Table62[[#This Row],[ Sales]]-(Table62[[#This Row],[Units Sold]]*Table62[[#This Row],[Manufacturing Price]])</f>
        <v>1384730.7600000002</v>
      </c>
      <c r="L665" s="3">
        <v>44470</v>
      </c>
      <c r="M665">
        <f>MONTH(Table62[[#This Row],[Date]])</f>
        <v>10</v>
      </c>
      <c r="N665" t="str">
        <f>TEXT(Table62[[#This Row],[Date]],"mmmm")</f>
        <v>October</v>
      </c>
      <c r="O665">
        <f>YEAR(Table62[[#This Row],[Date]])</f>
        <v>2021</v>
      </c>
    </row>
    <row r="666" spans="1:15" x14ac:dyDescent="0.3">
      <c r="A666" t="s">
        <v>26</v>
      </c>
      <c r="B666" t="s">
        <v>23</v>
      </c>
      <c r="C666" t="s">
        <v>27</v>
      </c>
      <c r="D666" t="s">
        <v>20</v>
      </c>
      <c r="E666" s="1">
        <v>172.70000000000002</v>
      </c>
      <c r="F666" s="2">
        <v>11999.4</v>
      </c>
      <c r="G666" s="2">
        <v>19999</v>
      </c>
      <c r="H666" s="2">
        <v>518074.09500000003</v>
      </c>
      <c r="I666" s="2">
        <f>Table62[[#This Row],[Units Sold]]*Table62[[#This Row],[Sale Price]]</f>
        <v>3453827.3000000003</v>
      </c>
      <c r="J666" s="2">
        <f>Table62[[#This Row],[Manufacturing Price]]</f>
        <v>11999.4</v>
      </c>
      <c r="K666" s="2">
        <f>Table62[[#This Row],[ Sales]]-(Table62[[#This Row],[Units Sold]]*Table62[[#This Row],[Manufacturing Price]])</f>
        <v>1381530.9200000002</v>
      </c>
      <c r="L666" s="3">
        <v>44105</v>
      </c>
      <c r="M666">
        <f>MONTH(Table62[[#This Row],[Date]])</f>
        <v>10</v>
      </c>
      <c r="N666" t="str">
        <f>TEXT(Table62[[#This Row],[Date]],"mmmm")</f>
        <v>October</v>
      </c>
      <c r="O666">
        <f>YEAR(Table62[[#This Row],[Date]])</f>
        <v>2020</v>
      </c>
    </row>
    <row r="667" spans="1:15" x14ac:dyDescent="0.3">
      <c r="A667" t="s">
        <v>7</v>
      </c>
      <c r="B667" t="s">
        <v>22</v>
      </c>
      <c r="C667" t="s">
        <v>27</v>
      </c>
      <c r="D667" t="s">
        <v>20</v>
      </c>
      <c r="E667" s="1">
        <v>187</v>
      </c>
      <c r="F667" s="2">
        <v>11999.4</v>
      </c>
      <c r="G667" s="2">
        <v>19999</v>
      </c>
      <c r="H667" s="2">
        <v>560971.94999999995</v>
      </c>
      <c r="I667" s="2">
        <f>Table62[[#This Row],[Units Sold]]*Table62[[#This Row],[Sale Price]]</f>
        <v>3739813</v>
      </c>
      <c r="J667" s="2">
        <f>Table62[[#This Row],[Manufacturing Price]]</f>
        <v>11999.4</v>
      </c>
      <c r="K667" s="2">
        <f>Table62[[#This Row],[ Sales]]-(Table62[[#This Row],[Units Sold]]*Table62[[#This Row],[Manufacturing Price]])</f>
        <v>1495925.2000000002</v>
      </c>
      <c r="L667" s="3">
        <v>44136</v>
      </c>
      <c r="M667">
        <f>MONTH(Table62[[#This Row],[Date]])</f>
        <v>11</v>
      </c>
      <c r="N667" t="str">
        <f>TEXT(Table62[[#This Row],[Date]],"mmmm")</f>
        <v>November</v>
      </c>
      <c r="O667">
        <f>YEAR(Table62[[#This Row],[Date]])</f>
        <v>2020</v>
      </c>
    </row>
    <row r="668" spans="1:15" x14ac:dyDescent="0.3">
      <c r="A668" t="s">
        <v>8</v>
      </c>
      <c r="B668" t="s">
        <v>34</v>
      </c>
      <c r="C668" t="s">
        <v>28</v>
      </c>
      <c r="D668" t="s">
        <v>20</v>
      </c>
      <c r="E668" s="1">
        <v>117.4</v>
      </c>
      <c r="F668" s="2">
        <v>5579.4</v>
      </c>
      <c r="G668" s="2">
        <v>9299</v>
      </c>
      <c r="H668" s="2">
        <v>163755.39000000001</v>
      </c>
      <c r="I668" s="2">
        <f>Table62[[#This Row],[Units Sold]]*Table62[[#This Row],[Sale Price]]</f>
        <v>1091702.6000000001</v>
      </c>
      <c r="J668" s="2">
        <f>Table62[[#This Row],[Manufacturing Price]]</f>
        <v>5579.4</v>
      </c>
      <c r="K668" s="2">
        <f>Table62[[#This Row],[ Sales]]-(Table62[[#This Row],[Units Sold]]*Table62[[#This Row],[Manufacturing Price]])</f>
        <v>436681.04000000015</v>
      </c>
      <c r="L668" s="3">
        <v>44409</v>
      </c>
      <c r="M668">
        <f>MONTH(Table62[[#This Row],[Date]])</f>
        <v>8</v>
      </c>
      <c r="N668" t="str">
        <f>TEXT(Table62[[#This Row],[Date]],"mmmm")</f>
        <v>August</v>
      </c>
      <c r="O668">
        <f>YEAR(Table62[[#This Row],[Date]])</f>
        <v>2021</v>
      </c>
    </row>
    <row r="669" spans="1:15" x14ac:dyDescent="0.3">
      <c r="A669" t="s">
        <v>8</v>
      </c>
      <c r="B669" t="s">
        <v>35</v>
      </c>
      <c r="C669" t="s">
        <v>28</v>
      </c>
      <c r="D669" t="s">
        <v>20</v>
      </c>
      <c r="E669" s="1">
        <v>276.7</v>
      </c>
      <c r="F669" s="2">
        <v>5579.4</v>
      </c>
      <c r="G669" s="2">
        <v>9299</v>
      </c>
      <c r="H669" s="2">
        <v>385954.99499999994</v>
      </c>
      <c r="I669" s="2">
        <f>Table62[[#This Row],[Units Sold]]*Table62[[#This Row],[Sale Price]]</f>
        <v>2573033.2999999998</v>
      </c>
      <c r="J669" s="2">
        <f>Table62[[#This Row],[Manufacturing Price]]</f>
        <v>5579.4</v>
      </c>
      <c r="K669" s="2">
        <f>Table62[[#This Row],[ Sales]]-(Table62[[#This Row],[Units Sold]]*Table62[[#This Row],[Manufacturing Price]])</f>
        <v>1029213.3200000001</v>
      </c>
      <c r="L669" s="3">
        <v>44409</v>
      </c>
      <c r="M669">
        <f>MONTH(Table62[[#This Row],[Date]])</f>
        <v>8</v>
      </c>
      <c r="N669" t="str">
        <f>TEXT(Table62[[#This Row],[Date]],"mmmm")</f>
        <v>August</v>
      </c>
      <c r="O669">
        <f>YEAR(Table62[[#This Row],[Date]])</f>
        <v>2021</v>
      </c>
    </row>
    <row r="670" spans="1:15" x14ac:dyDescent="0.3">
      <c r="A670" t="s">
        <v>8</v>
      </c>
      <c r="B670" t="s">
        <v>36</v>
      </c>
      <c r="C670" t="s">
        <v>28</v>
      </c>
      <c r="D670" t="s">
        <v>20</v>
      </c>
      <c r="E670" s="1">
        <v>108.5</v>
      </c>
      <c r="F670" s="2">
        <v>5579.4</v>
      </c>
      <c r="G670" s="2">
        <v>9299</v>
      </c>
      <c r="H670" s="2">
        <v>151341.22500000001</v>
      </c>
      <c r="I670" s="2">
        <f>Table62[[#This Row],[Units Sold]]*Table62[[#This Row],[Sale Price]]</f>
        <v>1008941.5</v>
      </c>
      <c r="J670" s="2">
        <f>Table62[[#This Row],[Manufacturing Price]]</f>
        <v>5579.4</v>
      </c>
      <c r="K670" s="2">
        <f>Table62[[#This Row],[ Sales]]-(Table62[[#This Row],[Units Sold]]*Table62[[#This Row],[Manufacturing Price]])</f>
        <v>403576.60000000009</v>
      </c>
      <c r="L670" s="3">
        <v>44470</v>
      </c>
      <c r="M670">
        <f>MONTH(Table62[[#This Row],[Date]])</f>
        <v>10</v>
      </c>
      <c r="N670" t="str">
        <f>TEXT(Table62[[#This Row],[Date]],"mmmm")</f>
        <v>October</v>
      </c>
      <c r="O670">
        <f>YEAR(Table62[[#This Row],[Date]])</f>
        <v>2021</v>
      </c>
    </row>
    <row r="671" spans="1:15" x14ac:dyDescent="0.3">
      <c r="A671" t="s">
        <v>6</v>
      </c>
      <c r="B671" t="s">
        <v>37</v>
      </c>
      <c r="C671" t="s">
        <v>29</v>
      </c>
      <c r="D671" t="s">
        <v>20</v>
      </c>
      <c r="E671" s="1">
        <v>54.6</v>
      </c>
      <c r="F671" s="2">
        <v>8999.4</v>
      </c>
      <c r="G671" s="2">
        <v>14999</v>
      </c>
      <c r="H671" s="2">
        <v>122841.81</v>
      </c>
      <c r="I671" s="2">
        <f>Table62[[#This Row],[Units Sold]]*Table62[[#This Row],[Sale Price]]</f>
        <v>818945.4</v>
      </c>
      <c r="J671" s="2">
        <f>Table62[[#This Row],[Manufacturing Price]]</f>
        <v>8999.4</v>
      </c>
      <c r="K671" s="2">
        <f>Table62[[#This Row],[ Sales]]-(Table62[[#This Row],[Units Sold]]*Table62[[#This Row],[Manufacturing Price]])</f>
        <v>327578.16000000003</v>
      </c>
      <c r="L671" s="3">
        <v>44470</v>
      </c>
      <c r="M671">
        <f>MONTH(Table62[[#This Row],[Date]])</f>
        <v>10</v>
      </c>
      <c r="N671" t="str">
        <f>TEXT(Table62[[#This Row],[Date]],"mmmm")</f>
        <v>October</v>
      </c>
      <c r="O671">
        <f>YEAR(Table62[[#This Row],[Date]])</f>
        <v>2021</v>
      </c>
    </row>
    <row r="672" spans="1:15" x14ac:dyDescent="0.3">
      <c r="A672" t="s">
        <v>26</v>
      </c>
      <c r="B672" t="s">
        <v>38</v>
      </c>
      <c r="C672" t="s">
        <v>30</v>
      </c>
      <c r="D672" t="s">
        <v>20</v>
      </c>
      <c r="E672" s="1">
        <v>115.80000000000001</v>
      </c>
      <c r="F672" s="2">
        <v>11999.4</v>
      </c>
      <c r="G672" s="2">
        <v>19999</v>
      </c>
      <c r="H672" s="2">
        <v>347382.63</v>
      </c>
      <c r="I672" s="2">
        <f>Table62[[#This Row],[Units Sold]]*Table62[[#This Row],[Sale Price]]</f>
        <v>2315884.2000000002</v>
      </c>
      <c r="J672" s="2">
        <f>Table62[[#This Row],[Manufacturing Price]]</f>
        <v>11999.4</v>
      </c>
      <c r="K672" s="2">
        <f>Table62[[#This Row],[ Sales]]-(Table62[[#This Row],[Units Sold]]*Table62[[#This Row],[Manufacturing Price]])</f>
        <v>926353.68000000017</v>
      </c>
      <c r="L672" s="3">
        <v>44256</v>
      </c>
      <c r="M672">
        <f>MONTH(Table62[[#This Row],[Date]])</f>
        <v>3</v>
      </c>
      <c r="N672" t="str">
        <f>TEXT(Table62[[#This Row],[Date]],"mmmm")</f>
        <v>March</v>
      </c>
      <c r="O672">
        <f>YEAR(Table62[[#This Row],[Date]])</f>
        <v>2021</v>
      </c>
    </row>
    <row r="673" spans="1:15" x14ac:dyDescent="0.3">
      <c r="A673" t="s">
        <v>7</v>
      </c>
      <c r="B673" t="s">
        <v>43</v>
      </c>
      <c r="C673" t="s">
        <v>30</v>
      </c>
      <c r="D673" t="s">
        <v>20</v>
      </c>
      <c r="E673" s="1">
        <v>161.4</v>
      </c>
      <c r="F673" s="2">
        <v>11999.4</v>
      </c>
      <c r="G673" s="2">
        <v>19999</v>
      </c>
      <c r="H673" s="2">
        <v>484175.79</v>
      </c>
      <c r="I673" s="2">
        <f>Table62[[#This Row],[Units Sold]]*Table62[[#This Row],[Sale Price]]</f>
        <v>3227838.6</v>
      </c>
      <c r="J673" s="2">
        <f>Table62[[#This Row],[Manufacturing Price]]</f>
        <v>11999.4</v>
      </c>
      <c r="K673" s="2">
        <f>Table62[[#This Row],[ Sales]]-(Table62[[#This Row],[Units Sold]]*Table62[[#This Row],[Manufacturing Price]])</f>
        <v>1291135.4400000002</v>
      </c>
      <c r="L673" s="3">
        <v>44287</v>
      </c>
      <c r="M673">
        <f>MONTH(Table62[[#This Row],[Date]])</f>
        <v>4</v>
      </c>
      <c r="N673" t="str">
        <f>TEXT(Table62[[#This Row],[Date]],"mmmm")</f>
        <v>April</v>
      </c>
      <c r="O673">
        <f>YEAR(Table62[[#This Row],[Date]])</f>
        <v>2021</v>
      </c>
    </row>
    <row r="674" spans="1:15" x14ac:dyDescent="0.3">
      <c r="A674" t="s">
        <v>26</v>
      </c>
      <c r="B674" t="s">
        <v>39</v>
      </c>
      <c r="C674" t="s">
        <v>30</v>
      </c>
      <c r="D674" t="s">
        <v>20</v>
      </c>
      <c r="E674" s="1">
        <v>253.5</v>
      </c>
      <c r="F674" s="2">
        <v>11999.4</v>
      </c>
      <c r="G674" s="2">
        <v>19999</v>
      </c>
      <c r="H674" s="2">
        <v>760461.97499999998</v>
      </c>
      <c r="I674" s="2">
        <f>Table62[[#This Row],[Units Sold]]*Table62[[#This Row],[Sale Price]]</f>
        <v>5069746.5</v>
      </c>
      <c r="J674" s="2">
        <f>Table62[[#This Row],[Manufacturing Price]]</f>
        <v>11999.4</v>
      </c>
      <c r="K674" s="2">
        <f>Table62[[#This Row],[ Sales]]-(Table62[[#This Row],[Units Sold]]*Table62[[#This Row],[Manufacturing Price]])</f>
        <v>2027898.6</v>
      </c>
      <c r="L674" s="3">
        <v>44287</v>
      </c>
      <c r="M674">
        <f>MONTH(Table62[[#This Row],[Date]])</f>
        <v>4</v>
      </c>
      <c r="N674" t="str">
        <f>TEXT(Table62[[#This Row],[Date]],"mmmm")</f>
        <v>April</v>
      </c>
      <c r="O674">
        <f>YEAR(Table62[[#This Row],[Date]])</f>
        <v>2021</v>
      </c>
    </row>
    <row r="675" spans="1:15" x14ac:dyDescent="0.3">
      <c r="A675" t="s">
        <v>26</v>
      </c>
      <c r="B675" t="s">
        <v>40</v>
      </c>
      <c r="C675" t="s">
        <v>30</v>
      </c>
      <c r="D675" t="s">
        <v>20</v>
      </c>
      <c r="E675" s="1">
        <v>285.10000000000002</v>
      </c>
      <c r="F675" s="2">
        <v>11999.4</v>
      </c>
      <c r="G675" s="2">
        <v>19999</v>
      </c>
      <c r="H675" s="2">
        <v>855257.23499999999</v>
      </c>
      <c r="I675" s="2">
        <f>Table62[[#This Row],[Units Sold]]*Table62[[#This Row],[Sale Price]]</f>
        <v>5701714.9000000004</v>
      </c>
      <c r="J675" s="2">
        <f>Table62[[#This Row],[Manufacturing Price]]</f>
        <v>11999.4</v>
      </c>
      <c r="K675" s="2">
        <f>Table62[[#This Row],[ Sales]]-(Table62[[#This Row],[Units Sold]]*Table62[[#This Row],[Manufacturing Price]])</f>
        <v>2280685.9600000004</v>
      </c>
      <c r="L675" s="3">
        <v>44317</v>
      </c>
      <c r="M675">
        <f>MONTH(Table62[[#This Row],[Date]])</f>
        <v>5</v>
      </c>
      <c r="N675" t="str">
        <f>TEXT(Table62[[#This Row],[Date]],"mmmm")</f>
        <v>May</v>
      </c>
      <c r="O675">
        <f>YEAR(Table62[[#This Row],[Date]])</f>
        <v>2021</v>
      </c>
    </row>
    <row r="676" spans="1:15" x14ac:dyDescent="0.3">
      <c r="A676" t="s">
        <v>7</v>
      </c>
      <c r="B676" t="s">
        <v>41</v>
      </c>
      <c r="C676" t="s">
        <v>30</v>
      </c>
      <c r="D676" t="s">
        <v>20</v>
      </c>
      <c r="E676" s="1">
        <v>255.9</v>
      </c>
      <c r="F676" s="2">
        <v>11999.4</v>
      </c>
      <c r="G676" s="2">
        <v>19999</v>
      </c>
      <c r="H676" s="2">
        <v>767661.61500000011</v>
      </c>
      <c r="I676" s="2">
        <f>Table62[[#This Row],[Units Sold]]*Table62[[#This Row],[Sale Price]]</f>
        <v>5117744.1000000006</v>
      </c>
      <c r="J676" s="2">
        <f>Table62[[#This Row],[Manufacturing Price]]</f>
        <v>11999.4</v>
      </c>
      <c r="K676" s="2">
        <f>Table62[[#This Row],[ Sales]]-(Table62[[#This Row],[Units Sold]]*Table62[[#This Row],[Manufacturing Price]])</f>
        <v>2047097.6400000006</v>
      </c>
      <c r="L676" s="3">
        <v>44409</v>
      </c>
      <c r="M676">
        <f>MONTH(Table62[[#This Row],[Date]])</f>
        <v>8</v>
      </c>
      <c r="N676" t="str">
        <f>TEXT(Table62[[#This Row],[Date]],"mmmm")</f>
        <v>August</v>
      </c>
      <c r="O676">
        <f>YEAR(Table62[[#This Row],[Date]])</f>
        <v>2021</v>
      </c>
    </row>
    <row r="677" spans="1:15" x14ac:dyDescent="0.3">
      <c r="A677" t="s">
        <v>26</v>
      </c>
      <c r="B677" t="s">
        <v>42</v>
      </c>
      <c r="C677" t="s">
        <v>30</v>
      </c>
      <c r="D677" t="s">
        <v>20</v>
      </c>
      <c r="E677" s="1">
        <v>26.700000000000003</v>
      </c>
      <c r="F677" s="2">
        <v>11999.4</v>
      </c>
      <c r="G677" s="2">
        <v>19999</v>
      </c>
      <c r="H677" s="2">
        <v>80095.99500000001</v>
      </c>
      <c r="I677" s="2">
        <f>Table62[[#This Row],[Units Sold]]*Table62[[#This Row],[Sale Price]]</f>
        <v>533973.30000000005</v>
      </c>
      <c r="J677" s="2">
        <f>Table62[[#This Row],[Manufacturing Price]]</f>
        <v>11999.4</v>
      </c>
      <c r="K677" s="2">
        <f>Table62[[#This Row],[ Sales]]-(Table62[[#This Row],[Units Sold]]*Table62[[#This Row],[Manufacturing Price]])</f>
        <v>213589.32</v>
      </c>
      <c r="L677" s="3">
        <v>44105</v>
      </c>
      <c r="M677">
        <f>MONTH(Table62[[#This Row],[Date]])</f>
        <v>10</v>
      </c>
      <c r="N677" t="str">
        <f>TEXT(Table62[[#This Row],[Date]],"mmmm")</f>
        <v>October</v>
      </c>
      <c r="O677">
        <f>YEAR(Table62[[#This Row],[Date]])</f>
        <v>2020</v>
      </c>
    </row>
    <row r="678" spans="1:15" x14ac:dyDescent="0.3">
      <c r="A678" t="s">
        <v>8</v>
      </c>
      <c r="B678" t="s">
        <v>44</v>
      </c>
      <c r="C678" t="s">
        <v>30</v>
      </c>
      <c r="D678" t="s">
        <v>20</v>
      </c>
      <c r="E678" s="1">
        <v>108.5</v>
      </c>
      <c r="F678" s="2">
        <v>11999.4</v>
      </c>
      <c r="G678" s="2">
        <v>19999</v>
      </c>
      <c r="H678" s="2">
        <v>325483.72499999998</v>
      </c>
      <c r="I678" s="2">
        <f>Table62[[#This Row],[Units Sold]]*Table62[[#This Row],[Sale Price]]</f>
        <v>2169891.5</v>
      </c>
      <c r="J678" s="2">
        <f>Table62[[#This Row],[Manufacturing Price]]</f>
        <v>11999.4</v>
      </c>
      <c r="K678" s="2">
        <f>Table62[[#This Row],[ Sales]]-(Table62[[#This Row],[Units Sold]]*Table62[[#This Row],[Manufacturing Price]])</f>
        <v>867956.60000000009</v>
      </c>
      <c r="L678" s="3">
        <v>44470</v>
      </c>
      <c r="M678">
        <f>MONTH(Table62[[#This Row],[Date]])</f>
        <v>10</v>
      </c>
      <c r="N678" t="str">
        <f>TEXT(Table62[[#This Row],[Date]],"mmmm")</f>
        <v>October</v>
      </c>
      <c r="O678">
        <f>YEAR(Table62[[#This Row],[Date]])</f>
        <v>2021</v>
      </c>
    </row>
    <row r="679" spans="1:15" x14ac:dyDescent="0.3">
      <c r="A679" t="s">
        <v>7</v>
      </c>
      <c r="B679" t="s">
        <v>45</v>
      </c>
      <c r="C679" t="s">
        <v>30</v>
      </c>
      <c r="D679" t="s">
        <v>20</v>
      </c>
      <c r="E679" s="1">
        <v>117.5</v>
      </c>
      <c r="F679" s="2">
        <v>11999.4</v>
      </c>
      <c r="G679" s="2">
        <v>19999</v>
      </c>
      <c r="H679" s="2">
        <v>352482.375</v>
      </c>
      <c r="I679" s="2">
        <f>Table62[[#This Row],[Units Sold]]*Table62[[#This Row],[Sale Price]]</f>
        <v>2349882.5</v>
      </c>
      <c r="J679" s="2">
        <f>Table62[[#This Row],[Manufacturing Price]]</f>
        <v>11999.4</v>
      </c>
      <c r="K679" s="2">
        <f>Table62[[#This Row],[ Sales]]-(Table62[[#This Row],[Units Sold]]*Table62[[#This Row],[Manufacturing Price]])</f>
        <v>939953</v>
      </c>
      <c r="L679" s="3">
        <v>44470</v>
      </c>
      <c r="M679">
        <f>MONTH(Table62[[#This Row],[Date]])</f>
        <v>10</v>
      </c>
      <c r="N679" t="str">
        <f>TEXT(Table62[[#This Row],[Date]],"mmmm")</f>
        <v>October</v>
      </c>
      <c r="O679">
        <f>YEAR(Table62[[#This Row],[Date]])</f>
        <v>2021</v>
      </c>
    </row>
    <row r="680" spans="1:15" x14ac:dyDescent="0.3">
      <c r="A680" t="s">
        <v>26</v>
      </c>
      <c r="B680" t="s">
        <v>46</v>
      </c>
      <c r="C680" t="s">
        <v>30</v>
      </c>
      <c r="D680" t="s">
        <v>20</v>
      </c>
      <c r="E680" s="1">
        <v>200.70000000000002</v>
      </c>
      <c r="F680" s="2">
        <v>11999.4</v>
      </c>
      <c r="G680" s="2">
        <v>19999</v>
      </c>
      <c r="H680" s="2">
        <v>602069.89500000002</v>
      </c>
      <c r="I680" s="2">
        <f>Table62[[#This Row],[Units Sold]]*Table62[[#This Row],[Sale Price]]</f>
        <v>4013799.3000000003</v>
      </c>
      <c r="J680" s="2">
        <f>Table62[[#This Row],[Manufacturing Price]]</f>
        <v>11999.4</v>
      </c>
      <c r="K680" s="2">
        <f>Table62[[#This Row],[ Sales]]-(Table62[[#This Row],[Units Sold]]*Table62[[#This Row],[Manufacturing Price]])</f>
        <v>1605519.7200000002</v>
      </c>
      <c r="L680" s="3">
        <v>44136</v>
      </c>
      <c r="M680">
        <f>MONTH(Table62[[#This Row],[Date]])</f>
        <v>11</v>
      </c>
      <c r="N680" t="str">
        <f>TEXT(Table62[[#This Row],[Date]],"mmmm")</f>
        <v>November</v>
      </c>
      <c r="O680">
        <f>YEAR(Table62[[#This Row],[Date]])</f>
        <v>2020</v>
      </c>
    </row>
    <row r="681" spans="1:15" x14ac:dyDescent="0.3">
      <c r="A681" t="s">
        <v>26</v>
      </c>
      <c r="B681" t="s">
        <v>47</v>
      </c>
      <c r="C681" t="s">
        <v>30</v>
      </c>
      <c r="D681" t="s">
        <v>20</v>
      </c>
      <c r="E681" s="1">
        <v>215.10000000000002</v>
      </c>
      <c r="F681" s="2">
        <v>11999.4</v>
      </c>
      <c r="G681" s="2">
        <v>19999</v>
      </c>
      <c r="H681" s="2">
        <v>645267.73499999999</v>
      </c>
      <c r="I681" s="2">
        <f>Table62[[#This Row],[Units Sold]]*Table62[[#This Row],[Sale Price]]</f>
        <v>4301784.9000000004</v>
      </c>
      <c r="J681" s="2">
        <f>Table62[[#This Row],[Manufacturing Price]]</f>
        <v>11999.4</v>
      </c>
      <c r="K681" s="2">
        <f>Table62[[#This Row],[ Sales]]-(Table62[[#This Row],[Units Sold]]*Table62[[#This Row],[Manufacturing Price]])</f>
        <v>1720713.96</v>
      </c>
      <c r="L681" s="3">
        <v>44136</v>
      </c>
      <c r="M681">
        <f>MONTH(Table62[[#This Row],[Date]])</f>
        <v>11</v>
      </c>
      <c r="N681" t="str">
        <f>TEXT(Table62[[#This Row],[Date]],"mmmm")</f>
        <v>November</v>
      </c>
      <c r="O681">
        <f>YEAR(Table62[[#This Row],[Date]])</f>
        <v>2020</v>
      </c>
    </row>
    <row r="682" spans="1:15" x14ac:dyDescent="0.3">
      <c r="A682" t="s">
        <v>9</v>
      </c>
      <c r="B682" t="s">
        <v>24</v>
      </c>
      <c r="C682" t="s">
        <v>30</v>
      </c>
      <c r="D682" t="s">
        <v>20</v>
      </c>
      <c r="E682" s="1">
        <v>91.4</v>
      </c>
      <c r="F682" s="2">
        <v>11999.4</v>
      </c>
      <c r="G682" s="2">
        <v>19999</v>
      </c>
      <c r="H682" s="2">
        <v>274186.28999999998</v>
      </c>
      <c r="I682" s="2">
        <f>Table62[[#This Row],[Units Sold]]*Table62[[#This Row],[Sale Price]]</f>
        <v>1827908.6</v>
      </c>
      <c r="J682" s="2">
        <f>Table62[[#This Row],[Manufacturing Price]]</f>
        <v>11999.4</v>
      </c>
      <c r="K682" s="2">
        <f>Table62[[#This Row],[ Sales]]-(Table62[[#This Row],[Units Sold]]*Table62[[#This Row],[Manufacturing Price]])</f>
        <v>731163.44</v>
      </c>
      <c r="L682" s="3">
        <v>44531</v>
      </c>
      <c r="M682">
        <f>MONTH(Table62[[#This Row],[Date]])</f>
        <v>12</v>
      </c>
      <c r="N682" t="str">
        <f>TEXT(Table62[[#This Row],[Date]],"mmmm")</f>
        <v>December</v>
      </c>
      <c r="O682">
        <f>YEAR(Table62[[#This Row],[Date]])</f>
        <v>2021</v>
      </c>
    </row>
    <row r="683" spans="1:15" x14ac:dyDescent="0.3">
      <c r="A683" t="s">
        <v>26</v>
      </c>
      <c r="B683" t="s">
        <v>25</v>
      </c>
      <c r="C683" t="s">
        <v>30</v>
      </c>
      <c r="D683" t="s">
        <v>20</v>
      </c>
      <c r="E683" s="1">
        <v>29.3</v>
      </c>
      <c r="F683" s="2">
        <v>11999.4</v>
      </c>
      <c r="G683" s="2">
        <v>19999</v>
      </c>
      <c r="H683" s="2">
        <v>87895.60500000001</v>
      </c>
      <c r="I683" s="2">
        <f>Table62[[#This Row],[Units Sold]]*Table62[[#This Row],[Sale Price]]</f>
        <v>585970.70000000007</v>
      </c>
      <c r="J683" s="2">
        <f>Table62[[#This Row],[Manufacturing Price]]</f>
        <v>11999.4</v>
      </c>
      <c r="K683" s="2">
        <f>Table62[[#This Row],[ Sales]]-(Table62[[#This Row],[Units Sold]]*Table62[[#This Row],[Manufacturing Price]])</f>
        <v>234388.28000000009</v>
      </c>
      <c r="L683" s="3">
        <v>44531</v>
      </c>
      <c r="M683">
        <f>MONTH(Table62[[#This Row],[Date]])</f>
        <v>12</v>
      </c>
      <c r="N683" t="str">
        <f>TEXT(Table62[[#This Row],[Date]],"mmmm")</f>
        <v>December</v>
      </c>
      <c r="O683">
        <f>YEAR(Table62[[#This Row],[Date]])</f>
        <v>2021</v>
      </c>
    </row>
    <row r="684" spans="1:15" x14ac:dyDescent="0.3">
      <c r="A684" t="s">
        <v>9</v>
      </c>
      <c r="B684" t="s">
        <v>23</v>
      </c>
      <c r="C684" t="s">
        <v>31</v>
      </c>
      <c r="D684" t="s">
        <v>20</v>
      </c>
      <c r="E684" s="1">
        <v>50</v>
      </c>
      <c r="F684" s="2">
        <v>19794</v>
      </c>
      <c r="G684" s="2">
        <v>32990</v>
      </c>
      <c r="H684" s="2">
        <v>247425</v>
      </c>
      <c r="I684" s="2">
        <f>Table62[[#This Row],[Units Sold]]*Table62[[#This Row],[Sale Price]]</f>
        <v>1649500</v>
      </c>
      <c r="J684" s="2">
        <f>Table62[[#This Row],[Manufacturing Price]]</f>
        <v>19794</v>
      </c>
      <c r="K684" s="2">
        <f>Table62[[#This Row],[ Sales]]-(Table62[[#This Row],[Units Sold]]*Table62[[#This Row],[Manufacturing Price]])</f>
        <v>659800</v>
      </c>
      <c r="L684" s="3">
        <v>44256</v>
      </c>
      <c r="M684">
        <f>MONTH(Table62[[#This Row],[Date]])</f>
        <v>3</v>
      </c>
      <c r="N684" t="str">
        <f>TEXT(Table62[[#This Row],[Date]],"mmmm")</f>
        <v>March</v>
      </c>
      <c r="O684">
        <f>YEAR(Table62[[#This Row],[Date]])</f>
        <v>2021</v>
      </c>
    </row>
    <row r="685" spans="1:15" x14ac:dyDescent="0.3">
      <c r="A685" t="s">
        <v>7</v>
      </c>
      <c r="B685" t="s">
        <v>22</v>
      </c>
      <c r="C685" t="s">
        <v>31</v>
      </c>
      <c r="D685" t="s">
        <v>20</v>
      </c>
      <c r="E685" s="1">
        <v>282.60000000000002</v>
      </c>
      <c r="F685" s="2">
        <v>19794</v>
      </c>
      <c r="G685" s="2">
        <v>32990</v>
      </c>
      <c r="H685" s="2">
        <v>1398446.0999999999</v>
      </c>
      <c r="I685" s="2">
        <f>Table62[[#This Row],[Units Sold]]*Table62[[#This Row],[Sale Price]]</f>
        <v>9322974</v>
      </c>
      <c r="J685" s="2">
        <f>Table62[[#This Row],[Manufacturing Price]]</f>
        <v>19794</v>
      </c>
      <c r="K685" s="2">
        <f>Table62[[#This Row],[ Sales]]-(Table62[[#This Row],[Units Sold]]*Table62[[#This Row],[Manufacturing Price]])</f>
        <v>3729189.5999999996</v>
      </c>
      <c r="L685" s="3">
        <v>44317</v>
      </c>
      <c r="M685">
        <f>MONTH(Table62[[#This Row],[Date]])</f>
        <v>5</v>
      </c>
      <c r="N685" t="str">
        <f>TEXT(Table62[[#This Row],[Date]],"mmmm")</f>
        <v>May</v>
      </c>
      <c r="O685">
        <f>YEAR(Table62[[#This Row],[Date]])</f>
        <v>2021</v>
      </c>
    </row>
    <row r="686" spans="1:15" x14ac:dyDescent="0.3">
      <c r="A686" t="s">
        <v>8</v>
      </c>
      <c r="B686" t="s">
        <v>34</v>
      </c>
      <c r="C686" t="s">
        <v>31</v>
      </c>
      <c r="D686" t="s">
        <v>20</v>
      </c>
      <c r="E686" s="1">
        <v>66.3</v>
      </c>
      <c r="F686" s="2">
        <v>19794</v>
      </c>
      <c r="G686" s="2">
        <v>32990</v>
      </c>
      <c r="H686" s="2">
        <v>328085.55</v>
      </c>
      <c r="I686" s="2">
        <f>Table62[[#This Row],[Units Sold]]*Table62[[#This Row],[Sale Price]]</f>
        <v>2187237</v>
      </c>
      <c r="J686" s="2">
        <f>Table62[[#This Row],[Manufacturing Price]]</f>
        <v>19794</v>
      </c>
      <c r="K686" s="2">
        <f>Table62[[#This Row],[ Sales]]-(Table62[[#This Row],[Units Sold]]*Table62[[#This Row],[Manufacturing Price]])</f>
        <v>874894.8</v>
      </c>
      <c r="L686" s="3">
        <v>44440</v>
      </c>
      <c r="M686">
        <f>MONTH(Table62[[#This Row],[Date]])</f>
        <v>9</v>
      </c>
      <c r="N686" t="str">
        <f>TEXT(Table62[[#This Row],[Date]],"mmmm")</f>
        <v>September</v>
      </c>
      <c r="O686">
        <f>YEAR(Table62[[#This Row],[Date]])</f>
        <v>2021</v>
      </c>
    </row>
    <row r="687" spans="1:15" x14ac:dyDescent="0.3">
      <c r="A687" t="s">
        <v>6</v>
      </c>
      <c r="B687" t="s">
        <v>35</v>
      </c>
      <c r="C687" t="s">
        <v>31</v>
      </c>
      <c r="D687" t="s">
        <v>20</v>
      </c>
      <c r="E687" s="1">
        <v>257.40000000000003</v>
      </c>
      <c r="F687" s="2">
        <v>19794</v>
      </c>
      <c r="G687" s="2">
        <v>32990</v>
      </c>
      <c r="H687" s="2">
        <v>1273743.9000000001</v>
      </c>
      <c r="I687" s="2">
        <f>Table62[[#This Row],[Units Sold]]*Table62[[#This Row],[Sale Price]]</f>
        <v>8491626.0000000019</v>
      </c>
      <c r="J687" s="2">
        <f>Table62[[#This Row],[Manufacturing Price]]</f>
        <v>19794</v>
      </c>
      <c r="K687" s="2">
        <f>Table62[[#This Row],[ Sales]]-(Table62[[#This Row],[Units Sold]]*Table62[[#This Row],[Manufacturing Price]])</f>
        <v>3396650.4000000013</v>
      </c>
      <c r="L687" s="3">
        <v>44136</v>
      </c>
      <c r="M687">
        <f>MONTH(Table62[[#This Row],[Date]])</f>
        <v>11</v>
      </c>
      <c r="N687" t="str">
        <f>TEXT(Table62[[#This Row],[Date]],"mmmm")</f>
        <v>November</v>
      </c>
      <c r="O687">
        <f>YEAR(Table62[[#This Row],[Date]])</f>
        <v>2020</v>
      </c>
    </row>
    <row r="688" spans="1:15" x14ac:dyDescent="0.3">
      <c r="A688" t="s">
        <v>8</v>
      </c>
      <c r="B688" t="s">
        <v>36</v>
      </c>
      <c r="C688" t="s">
        <v>31</v>
      </c>
      <c r="D688" t="s">
        <v>20</v>
      </c>
      <c r="E688" s="1">
        <v>243.8</v>
      </c>
      <c r="F688" s="2">
        <v>19794</v>
      </c>
      <c r="G688" s="2">
        <v>32990</v>
      </c>
      <c r="H688" s="2">
        <v>1206444.3</v>
      </c>
      <c r="I688" s="2">
        <f>Table62[[#This Row],[Units Sold]]*Table62[[#This Row],[Sale Price]]</f>
        <v>8042962</v>
      </c>
      <c r="J688" s="2">
        <f>Table62[[#This Row],[Manufacturing Price]]</f>
        <v>19794</v>
      </c>
      <c r="K688" s="2">
        <f>Table62[[#This Row],[ Sales]]-(Table62[[#This Row],[Units Sold]]*Table62[[#This Row],[Manufacturing Price]])</f>
        <v>3217184.8</v>
      </c>
      <c r="L688" s="3">
        <v>44166</v>
      </c>
      <c r="M688">
        <f>MONTH(Table62[[#This Row],[Date]])</f>
        <v>12</v>
      </c>
      <c r="N688" t="str">
        <f>TEXT(Table62[[#This Row],[Date]],"mmmm")</f>
        <v>December</v>
      </c>
      <c r="O688">
        <f>YEAR(Table62[[#This Row],[Date]])</f>
        <v>2020</v>
      </c>
    </row>
    <row r="689" spans="1:15" x14ac:dyDescent="0.3">
      <c r="A689" t="s">
        <v>9</v>
      </c>
      <c r="B689" t="s">
        <v>37</v>
      </c>
      <c r="C689" t="s">
        <v>31</v>
      </c>
      <c r="D689" t="s">
        <v>20</v>
      </c>
      <c r="E689" s="1">
        <v>91.4</v>
      </c>
      <c r="F689" s="2">
        <v>19794</v>
      </c>
      <c r="G689" s="2">
        <v>32990</v>
      </c>
      <c r="H689" s="2">
        <v>452292.89999999997</v>
      </c>
      <c r="I689" s="2">
        <f>Table62[[#This Row],[Units Sold]]*Table62[[#This Row],[Sale Price]]</f>
        <v>3015286</v>
      </c>
      <c r="J689" s="2">
        <f>Table62[[#This Row],[Manufacturing Price]]</f>
        <v>19794</v>
      </c>
      <c r="K689" s="2">
        <f>Table62[[#This Row],[ Sales]]-(Table62[[#This Row],[Units Sold]]*Table62[[#This Row],[Manufacturing Price]])</f>
        <v>1206114.3999999999</v>
      </c>
      <c r="L689" s="3">
        <v>44531</v>
      </c>
      <c r="M689">
        <f>MONTH(Table62[[#This Row],[Date]])</f>
        <v>12</v>
      </c>
      <c r="N689" t="str">
        <f>TEXT(Table62[[#This Row],[Date]],"mmmm")</f>
        <v>December</v>
      </c>
      <c r="O689">
        <f>YEAR(Table62[[#This Row],[Date]])</f>
        <v>2021</v>
      </c>
    </row>
    <row r="690" spans="1:15" x14ac:dyDescent="0.3">
      <c r="A690" t="s">
        <v>26</v>
      </c>
      <c r="B690" t="s">
        <v>38</v>
      </c>
      <c r="C690" t="s">
        <v>32</v>
      </c>
      <c r="D690" t="s">
        <v>20</v>
      </c>
      <c r="E690" s="1">
        <v>86.550000000000011</v>
      </c>
      <c r="F690" s="2">
        <v>13938</v>
      </c>
      <c r="G690" s="2">
        <v>23230</v>
      </c>
      <c r="H690" s="2">
        <v>301583.47500000003</v>
      </c>
      <c r="I690" s="2">
        <f>Table62[[#This Row],[Units Sold]]*Table62[[#This Row],[Sale Price]]</f>
        <v>2010556.5000000002</v>
      </c>
      <c r="J690" s="2">
        <f>Table62[[#This Row],[Manufacturing Price]]</f>
        <v>13938</v>
      </c>
      <c r="K690" s="2">
        <f>Table62[[#This Row],[ Sales]]-(Table62[[#This Row],[Units Sold]]*Table62[[#This Row],[Manufacturing Price]])</f>
        <v>804222.60000000009</v>
      </c>
      <c r="L690" s="3">
        <v>44378</v>
      </c>
      <c r="M690">
        <f>MONTH(Table62[[#This Row],[Date]])</f>
        <v>7</v>
      </c>
      <c r="N690" t="str">
        <f>TEXT(Table62[[#This Row],[Date]],"mmmm")</f>
        <v>July</v>
      </c>
      <c r="O690">
        <f>YEAR(Table62[[#This Row],[Date]])</f>
        <v>2021</v>
      </c>
    </row>
    <row r="691" spans="1:15" x14ac:dyDescent="0.3">
      <c r="A691" t="s">
        <v>7</v>
      </c>
      <c r="B691" t="s">
        <v>43</v>
      </c>
      <c r="C691" t="s">
        <v>32</v>
      </c>
      <c r="D691" t="s">
        <v>20</v>
      </c>
      <c r="E691" s="1">
        <v>49.2</v>
      </c>
      <c r="F691" s="2">
        <v>13938</v>
      </c>
      <c r="G691" s="2">
        <v>23230</v>
      </c>
      <c r="H691" s="2">
        <v>171437.4</v>
      </c>
      <c r="I691" s="2">
        <f>Table62[[#This Row],[Units Sold]]*Table62[[#This Row],[Sale Price]]</f>
        <v>1142916</v>
      </c>
      <c r="J691" s="2">
        <f>Table62[[#This Row],[Manufacturing Price]]</f>
        <v>13938</v>
      </c>
      <c r="K691" s="2">
        <f>Table62[[#This Row],[ Sales]]-(Table62[[#This Row],[Units Sold]]*Table62[[#This Row],[Manufacturing Price]])</f>
        <v>457166.39999999991</v>
      </c>
      <c r="L691" s="3">
        <v>44378</v>
      </c>
      <c r="M691">
        <f>MONTH(Table62[[#This Row],[Date]])</f>
        <v>7</v>
      </c>
      <c r="N691" t="str">
        <f>TEXT(Table62[[#This Row],[Date]],"mmmm")</f>
        <v>July</v>
      </c>
      <c r="O691">
        <f>YEAR(Table62[[#This Row],[Date]])</f>
        <v>2021</v>
      </c>
    </row>
    <row r="692" spans="1:15" x14ac:dyDescent="0.3">
      <c r="A692" t="s">
        <v>26</v>
      </c>
      <c r="B692" t="s">
        <v>39</v>
      </c>
      <c r="C692" t="s">
        <v>32</v>
      </c>
      <c r="D692" t="s">
        <v>20</v>
      </c>
      <c r="E692" s="1">
        <v>26.700000000000003</v>
      </c>
      <c r="F692" s="2">
        <v>13938</v>
      </c>
      <c r="G692" s="2">
        <v>23230</v>
      </c>
      <c r="H692" s="2">
        <v>93036.150000000009</v>
      </c>
      <c r="I692" s="2">
        <f>Table62[[#This Row],[Units Sold]]*Table62[[#This Row],[Sale Price]]</f>
        <v>620241.00000000012</v>
      </c>
      <c r="J692" s="2">
        <f>Table62[[#This Row],[Manufacturing Price]]</f>
        <v>13938</v>
      </c>
      <c r="K692" s="2">
        <f>Table62[[#This Row],[ Sales]]-(Table62[[#This Row],[Units Sold]]*Table62[[#This Row],[Manufacturing Price]])</f>
        <v>248096.40000000008</v>
      </c>
      <c r="L692" s="3">
        <v>44105</v>
      </c>
      <c r="M692">
        <f>MONTH(Table62[[#This Row],[Date]])</f>
        <v>10</v>
      </c>
      <c r="N692" t="str">
        <f>TEXT(Table62[[#This Row],[Date]],"mmmm")</f>
        <v>October</v>
      </c>
      <c r="O692">
        <f>YEAR(Table62[[#This Row],[Date]])</f>
        <v>2020</v>
      </c>
    </row>
    <row r="693" spans="1:15" x14ac:dyDescent="0.3">
      <c r="A693" t="s">
        <v>7</v>
      </c>
      <c r="B693" t="s">
        <v>40</v>
      </c>
      <c r="C693" t="s">
        <v>32</v>
      </c>
      <c r="D693" t="s">
        <v>20</v>
      </c>
      <c r="E693" s="1">
        <v>117.5</v>
      </c>
      <c r="F693" s="2">
        <v>13938</v>
      </c>
      <c r="G693" s="2">
        <v>23230</v>
      </c>
      <c r="H693" s="2">
        <v>409428.75</v>
      </c>
      <c r="I693" s="2">
        <f>Table62[[#This Row],[Units Sold]]*Table62[[#This Row],[Sale Price]]</f>
        <v>2729525</v>
      </c>
      <c r="J693" s="2">
        <f>Table62[[#This Row],[Manufacturing Price]]</f>
        <v>13938</v>
      </c>
      <c r="K693" s="2">
        <f>Table62[[#This Row],[ Sales]]-(Table62[[#This Row],[Units Sold]]*Table62[[#This Row],[Manufacturing Price]])</f>
        <v>1091810</v>
      </c>
      <c r="L693" s="3">
        <v>44470</v>
      </c>
      <c r="M693">
        <f>MONTH(Table62[[#This Row],[Date]])</f>
        <v>10</v>
      </c>
      <c r="N693" t="str">
        <f>TEXT(Table62[[#This Row],[Date]],"mmmm")</f>
        <v>October</v>
      </c>
      <c r="O693">
        <f>YEAR(Table62[[#This Row],[Date]])</f>
        <v>2021</v>
      </c>
    </row>
    <row r="694" spans="1:15" x14ac:dyDescent="0.3">
      <c r="A694" t="s">
        <v>8</v>
      </c>
      <c r="B694" t="s">
        <v>41</v>
      </c>
      <c r="C694" t="s">
        <v>32</v>
      </c>
      <c r="D694" t="s">
        <v>20</v>
      </c>
      <c r="E694" s="1">
        <v>295.40000000000003</v>
      </c>
      <c r="F694" s="2">
        <v>13938</v>
      </c>
      <c r="G694" s="2">
        <v>23230</v>
      </c>
      <c r="H694" s="2">
        <v>1029321.3</v>
      </c>
      <c r="I694" s="2">
        <f>Table62[[#This Row],[Units Sold]]*Table62[[#This Row],[Sale Price]]</f>
        <v>6862142.0000000009</v>
      </c>
      <c r="J694" s="2">
        <f>Table62[[#This Row],[Manufacturing Price]]</f>
        <v>13938</v>
      </c>
      <c r="K694" s="2">
        <f>Table62[[#This Row],[ Sales]]-(Table62[[#This Row],[Units Sold]]*Table62[[#This Row],[Manufacturing Price]])</f>
        <v>2744856.8000000003</v>
      </c>
      <c r="L694" s="3">
        <v>44136</v>
      </c>
      <c r="M694">
        <f>MONTH(Table62[[#This Row],[Date]])</f>
        <v>11</v>
      </c>
      <c r="N694" t="str">
        <f>TEXT(Table62[[#This Row],[Date]],"mmmm")</f>
        <v>November</v>
      </c>
      <c r="O694">
        <f>YEAR(Table62[[#This Row],[Date]])</f>
        <v>2020</v>
      </c>
    </row>
    <row r="695" spans="1:15" x14ac:dyDescent="0.3">
      <c r="A695" t="s">
        <v>8</v>
      </c>
      <c r="B695" t="s">
        <v>42</v>
      </c>
      <c r="C695" t="s">
        <v>32</v>
      </c>
      <c r="D695" t="s">
        <v>20</v>
      </c>
      <c r="E695" s="1">
        <v>55.2</v>
      </c>
      <c r="F695" s="2">
        <v>13938</v>
      </c>
      <c r="G695" s="2">
        <v>23230</v>
      </c>
      <c r="H695" s="2">
        <v>192344.4</v>
      </c>
      <c r="I695" s="2">
        <f>Table62[[#This Row],[Units Sold]]*Table62[[#This Row],[Sale Price]]</f>
        <v>1282296</v>
      </c>
      <c r="J695" s="2">
        <f>Table62[[#This Row],[Manufacturing Price]]</f>
        <v>13938</v>
      </c>
      <c r="K695" s="2">
        <f>Table62[[#This Row],[ Sales]]-(Table62[[#This Row],[Units Sold]]*Table62[[#This Row],[Manufacturing Price]])</f>
        <v>512918.39999999991</v>
      </c>
      <c r="L695" s="3">
        <v>44501</v>
      </c>
      <c r="M695">
        <f>MONTH(Table62[[#This Row],[Date]])</f>
        <v>11</v>
      </c>
      <c r="N695" t="str">
        <f>TEXT(Table62[[#This Row],[Date]],"mmmm")</f>
        <v>November</v>
      </c>
      <c r="O695">
        <f>YEAR(Table62[[#This Row],[Date]])</f>
        <v>2021</v>
      </c>
    </row>
    <row r="696" spans="1:15" x14ac:dyDescent="0.3">
      <c r="A696" t="s">
        <v>26</v>
      </c>
      <c r="B696" t="s">
        <v>44</v>
      </c>
      <c r="C696" t="s">
        <v>32</v>
      </c>
      <c r="D696" t="s">
        <v>20</v>
      </c>
      <c r="E696" s="1">
        <v>29.3</v>
      </c>
      <c r="F696" s="2">
        <v>13938</v>
      </c>
      <c r="G696" s="2">
        <v>23230</v>
      </c>
      <c r="H696" s="2">
        <v>102095.84999999999</v>
      </c>
      <c r="I696" s="2">
        <f>Table62[[#This Row],[Units Sold]]*Table62[[#This Row],[Sale Price]]</f>
        <v>680639</v>
      </c>
      <c r="J696" s="2">
        <f>Table62[[#This Row],[Manufacturing Price]]</f>
        <v>13938</v>
      </c>
      <c r="K696" s="2">
        <f>Table62[[#This Row],[ Sales]]-(Table62[[#This Row],[Units Sold]]*Table62[[#This Row],[Manufacturing Price]])</f>
        <v>272255.59999999998</v>
      </c>
      <c r="L696" s="3">
        <v>44531</v>
      </c>
      <c r="M696">
        <f>MONTH(Table62[[#This Row],[Date]])</f>
        <v>12</v>
      </c>
      <c r="N696" t="str">
        <f>TEXT(Table62[[#This Row],[Date]],"mmmm")</f>
        <v>December</v>
      </c>
      <c r="O696">
        <f>YEAR(Table62[[#This Row],[Date]])</f>
        <v>2021</v>
      </c>
    </row>
    <row r="697" spans="1:15" x14ac:dyDescent="0.3">
      <c r="A697" t="s">
        <v>6</v>
      </c>
      <c r="B697" t="s">
        <v>45</v>
      </c>
      <c r="C697" t="s">
        <v>27</v>
      </c>
      <c r="D697" t="s">
        <v>20</v>
      </c>
      <c r="E697" s="1">
        <v>247.5</v>
      </c>
      <c r="F697" s="2">
        <v>11999.4</v>
      </c>
      <c r="G697" s="2">
        <v>19999</v>
      </c>
      <c r="H697" s="2">
        <v>742462.875</v>
      </c>
      <c r="I697" s="2">
        <f>Table62[[#This Row],[Units Sold]]*Table62[[#This Row],[Sale Price]]</f>
        <v>4949752.5</v>
      </c>
      <c r="J697" s="2">
        <f>Table62[[#This Row],[Manufacturing Price]]</f>
        <v>11999.4</v>
      </c>
      <c r="K697" s="2">
        <f>Table62[[#This Row],[ Sales]]-(Table62[[#This Row],[Units Sold]]*Table62[[#This Row],[Manufacturing Price]])</f>
        <v>1979901</v>
      </c>
      <c r="L697" s="3">
        <v>44256</v>
      </c>
      <c r="M697">
        <f>MONTH(Table62[[#This Row],[Date]])</f>
        <v>3</v>
      </c>
      <c r="N697" t="str">
        <f>TEXT(Table62[[#This Row],[Date]],"mmmm")</f>
        <v>March</v>
      </c>
      <c r="O697">
        <f>YEAR(Table62[[#This Row],[Date]])</f>
        <v>2021</v>
      </c>
    </row>
    <row r="698" spans="1:15" x14ac:dyDescent="0.3">
      <c r="A698" t="s">
        <v>6</v>
      </c>
      <c r="B698" t="s">
        <v>46</v>
      </c>
      <c r="C698" t="s">
        <v>27</v>
      </c>
      <c r="D698" t="s">
        <v>20</v>
      </c>
      <c r="E698" s="1">
        <v>54.6</v>
      </c>
      <c r="F698" s="2">
        <v>11999.4</v>
      </c>
      <c r="G698" s="2">
        <v>19999</v>
      </c>
      <c r="H698" s="2">
        <v>163791.81000000003</v>
      </c>
      <c r="I698" s="2">
        <f>Table62[[#This Row],[Units Sold]]*Table62[[#This Row],[Sale Price]]</f>
        <v>1091945.4000000001</v>
      </c>
      <c r="J698" s="2">
        <f>Table62[[#This Row],[Manufacturing Price]]</f>
        <v>11999.4</v>
      </c>
      <c r="K698" s="2">
        <f>Table62[[#This Row],[ Sales]]-(Table62[[#This Row],[Units Sold]]*Table62[[#This Row],[Manufacturing Price]])</f>
        <v>436778.16000000015</v>
      </c>
      <c r="L698" s="3">
        <v>44470</v>
      </c>
      <c r="M698">
        <f>MONTH(Table62[[#This Row],[Date]])</f>
        <v>10</v>
      </c>
      <c r="N698" t="str">
        <f>TEXT(Table62[[#This Row],[Date]],"mmmm")</f>
        <v>October</v>
      </c>
      <c r="O698">
        <f>YEAR(Table62[[#This Row],[Date]])</f>
        <v>2021</v>
      </c>
    </row>
    <row r="699" spans="1:15" x14ac:dyDescent="0.3">
      <c r="A699" t="s">
        <v>26</v>
      </c>
      <c r="B699" t="s">
        <v>47</v>
      </c>
      <c r="C699" t="s">
        <v>29</v>
      </c>
      <c r="D699" t="s">
        <v>20</v>
      </c>
      <c r="E699" s="1">
        <v>136.80000000000001</v>
      </c>
      <c r="F699" s="2">
        <v>8999.4</v>
      </c>
      <c r="G699" s="2">
        <v>14999</v>
      </c>
      <c r="H699" s="2">
        <v>307779.48000000004</v>
      </c>
      <c r="I699" s="2">
        <f>Table62[[#This Row],[Units Sold]]*Table62[[#This Row],[Sale Price]]</f>
        <v>2051863.2000000002</v>
      </c>
      <c r="J699" s="2">
        <f>Table62[[#This Row],[Manufacturing Price]]</f>
        <v>8999.4</v>
      </c>
      <c r="K699" s="2">
        <f>Table62[[#This Row],[ Sales]]-(Table62[[#This Row],[Units Sold]]*Table62[[#This Row],[Manufacturing Price]])</f>
        <v>820745.28</v>
      </c>
      <c r="L699" s="3">
        <v>44228</v>
      </c>
      <c r="M699">
        <f>MONTH(Table62[[#This Row],[Date]])</f>
        <v>2</v>
      </c>
      <c r="N699" t="str">
        <f>TEXT(Table62[[#This Row],[Date]],"mmmm")</f>
        <v>February</v>
      </c>
      <c r="O699">
        <f>YEAR(Table62[[#This Row],[Date]])</f>
        <v>2021</v>
      </c>
    </row>
    <row r="700" spans="1:15" x14ac:dyDescent="0.3">
      <c r="A700" t="s">
        <v>26</v>
      </c>
      <c r="B700" t="s">
        <v>24</v>
      </c>
      <c r="C700" t="s">
        <v>30</v>
      </c>
      <c r="D700" t="s">
        <v>20</v>
      </c>
      <c r="E700" s="1">
        <v>72.3</v>
      </c>
      <c r="F700" s="2">
        <v>11999.4</v>
      </c>
      <c r="G700" s="2">
        <v>19999</v>
      </c>
      <c r="H700" s="2">
        <v>216889.155</v>
      </c>
      <c r="I700" s="2">
        <f>Table62[[#This Row],[Units Sold]]*Table62[[#This Row],[Sale Price]]</f>
        <v>1445927.7</v>
      </c>
      <c r="J700" s="2">
        <f>Table62[[#This Row],[Manufacturing Price]]</f>
        <v>11999.4</v>
      </c>
      <c r="K700" s="2">
        <f>Table62[[#This Row],[ Sales]]-(Table62[[#This Row],[Units Sold]]*Table62[[#This Row],[Manufacturing Price]])</f>
        <v>578371.07999999996</v>
      </c>
      <c r="L700" s="3">
        <v>44287</v>
      </c>
      <c r="M700">
        <f>MONTH(Table62[[#This Row],[Date]])</f>
        <v>4</v>
      </c>
      <c r="N700" t="str">
        <f>TEXT(Table62[[#This Row],[Date]],"mmmm")</f>
        <v>April</v>
      </c>
      <c r="O700">
        <f>YEAR(Table62[[#This Row],[Date]])</f>
        <v>2021</v>
      </c>
    </row>
    <row r="701" spans="1:15" x14ac:dyDescent="0.3">
      <c r="A701" t="s">
        <v>9</v>
      </c>
      <c r="B701" t="s">
        <v>25</v>
      </c>
      <c r="C701" t="s">
        <v>32</v>
      </c>
      <c r="D701" t="s">
        <v>20</v>
      </c>
      <c r="E701" s="1">
        <v>180.60000000000002</v>
      </c>
      <c r="F701" s="2">
        <v>13938</v>
      </c>
      <c r="G701" s="2">
        <v>23230</v>
      </c>
      <c r="H701" s="2">
        <v>629300.70000000007</v>
      </c>
      <c r="I701" s="2">
        <f>Table62[[#This Row],[Units Sold]]*Table62[[#This Row],[Sale Price]]</f>
        <v>4195338.0000000009</v>
      </c>
      <c r="J701" s="2">
        <f>Table62[[#This Row],[Manufacturing Price]]</f>
        <v>13938</v>
      </c>
      <c r="K701" s="2">
        <f>Table62[[#This Row],[ Sales]]-(Table62[[#This Row],[Units Sold]]*Table62[[#This Row],[Manufacturing Price]])</f>
        <v>1678135.2000000007</v>
      </c>
      <c r="L701" s="3">
        <v>44317</v>
      </c>
      <c r="M701">
        <f>MONTH(Table62[[#This Row],[Date]])</f>
        <v>5</v>
      </c>
      <c r="N701" t="str">
        <f>TEXT(Table62[[#This Row],[Date]],"mmmm")</f>
        <v>May</v>
      </c>
      <c r="O701">
        <f>YEAR(Table62[[#This Row],[Date]])</f>
        <v>2021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0D62D-A675-4890-A00D-3F701E5121F4}">
  <dimension ref="C1:L12"/>
  <sheetViews>
    <sheetView workbookViewId="0">
      <selection activeCell="L14" sqref="L14"/>
    </sheetView>
  </sheetViews>
  <sheetFormatPr defaultRowHeight="14.4" x14ac:dyDescent="0.3"/>
  <cols>
    <col min="3" max="3" width="20" bestFit="1" customWidth="1"/>
    <col min="4" max="4" width="16" bestFit="1" customWidth="1"/>
    <col min="11" max="11" width="14.21875" customWidth="1"/>
  </cols>
  <sheetData>
    <row r="1" spans="3:12" x14ac:dyDescent="0.3">
      <c r="C1" s="15" t="s">
        <v>49</v>
      </c>
      <c r="D1" s="15"/>
      <c r="E1" s="15"/>
      <c r="F1" s="15"/>
      <c r="G1" s="15"/>
      <c r="H1" s="15"/>
      <c r="I1" s="15"/>
      <c r="J1" s="15"/>
      <c r="K1" s="15"/>
      <c r="L1" s="15"/>
    </row>
    <row r="2" spans="3:12" x14ac:dyDescent="0.3">
      <c r="C2" s="15"/>
      <c r="D2" s="15"/>
      <c r="E2" s="15"/>
      <c r="F2" s="15"/>
      <c r="G2" s="15"/>
      <c r="H2" s="15"/>
      <c r="I2" s="15"/>
      <c r="J2" s="15"/>
      <c r="K2" s="15"/>
      <c r="L2" s="15"/>
    </row>
    <row r="4" spans="3:12" ht="18" x14ac:dyDescent="0.3">
      <c r="D4" s="19" t="s">
        <v>62</v>
      </c>
      <c r="E4" s="19"/>
      <c r="F4" s="19"/>
      <c r="G4" s="19"/>
      <c r="H4" s="19"/>
      <c r="I4" s="19"/>
      <c r="J4" s="19"/>
      <c r="K4" t="str">
        <f>D11 &amp;"  "&amp; "₹"</f>
        <v>16854437.5  ₹</v>
      </c>
    </row>
    <row r="8" spans="3:12" x14ac:dyDescent="0.3">
      <c r="C8" s="16" t="s">
        <v>33</v>
      </c>
      <c r="D8" t="s">
        <v>34</v>
      </c>
    </row>
    <row r="10" spans="3:12" x14ac:dyDescent="0.3">
      <c r="C10" s="16" t="s">
        <v>59</v>
      </c>
      <c r="D10" t="s">
        <v>61</v>
      </c>
    </row>
    <row r="11" spans="3:12" x14ac:dyDescent="0.3">
      <c r="C11" s="17" t="s">
        <v>28</v>
      </c>
      <c r="D11" s="18">
        <v>16854437.5</v>
      </c>
    </row>
    <row r="12" spans="3:12" x14ac:dyDescent="0.3">
      <c r="C12" s="17" t="s">
        <v>60</v>
      </c>
      <c r="D12" s="18">
        <v>16854437.5</v>
      </c>
    </row>
  </sheetData>
  <mergeCells count="2">
    <mergeCell ref="C1:L2"/>
    <mergeCell ref="D4:J4"/>
  </mergeCells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1617-FA5F-4193-8111-09AC75485A07}">
  <dimension ref="C2:O15"/>
  <sheetViews>
    <sheetView workbookViewId="0">
      <selection activeCell="N6" sqref="N6"/>
    </sheetView>
  </sheetViews>
  <sheetFormatPr defaultRowHeight="14.4" x14ac:dyDescent="0.3"/>
  <cols>
    <col min="3" max="3" width="12.5546875" bestFit="1" customWidth="1"/>
    <col min="4" max="4" width="16.77734375" bestFit="1" customWidth="1"/>
    <col min="5" max="5" width="10.77734375" bestFit="1" customWidth="1"/>
    <col min="6" max="6" width="11" bestFit="1" customWidth="1"/>
    <col min="7" max="7" width="12" bestFit="1" customWidth="1"/>
    <col min="8" max="8" width="13.21875" bestFit="1" customWidth="1"/>
    <col min="9" max="9" width="12" bestFit="1" customWidth="1"/>
  </cols>
  <sheetData>
    <row r="2" spans="3:15" x14ac:dyDescent="0.3">
      <c r="D2" s="15" t="s">
        <v>63</v>
      </c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</row>
    <row r="3" spans="3:15" x14ac:dyDescent="0.3"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</row>
    <row r="5" spans="3:15" x14ac:dyDescent="0.3">
      <c r="E5" s="20" t="s">
        <v>66</v>
      </c>
      <c r="F5" s="20"/>
      <c r="G5" s="20"/>
      <c r="H5" s="20"/>
      <c r="I5" s="20"/>
      <c r="J5" s="20"/>
      <c r="K5" s="20"/>
      <c r="L5" s="20"/>
      <c r="M5" s="20"/>
      <c r="N5">
        <f>D15</f>
        <v>3334629.2</v>
      </c>
    </row>
    <row r="6" spans="3:15" x14ac:dyDescent="0.3">
      <c r="E6" s="20"/>
      <c r="F6" s="20"/>
      <c r="G6" s="20"/>
      <c r="H6" s="20"/>
      <c r="I6" s="20"/>
      <c r="J6" s="20"/>
      <c r="K6" s="20"/>
      <c r="L6" s="20"/>
      <c r="M6" s="20"/>
    </row>
    <row r="10" spans="3:15" x14ac:dyDescent="0.3">
      <c r="C10" s="16" t="s">
        <v>33</v>
      </c>
      <c r="D10" t="s">
        <v>22</v>
      </c>
    </row>
    <row r="12" spans="3:15" x14ac:dyDescent="0.3">
      <c r="C12" s="16" t="s">
        <v>65</v>
      </c>
      <c r="D12" s="16" t="s">
        <v>64</v>
      </c>
    </row>
    <row r="13" spans="3:15" x14ac:dyDescent="0.3">
      <c r="C13" s="16" t="s">
        <v>59</v>
      </c>
      <c r="D13" t="s">
        <v>8</v>
      </c>
      <c r="E13" t="s">
        <v>60</v>
      </c>
    </row>
    <row r="14" spans="3:15" x14ac:dyDescent="0.3">
      <c r="C14" s="17" t="s">
        <v>31</v>
      </c>
      <c r="D14" s="18">
        <v>3334629.2</v>
      </c>
      <c r="E14" s="18">
        <v>3334629.2</v>
      </c>
    </row>
    <row r="15" spans="3:15" x14ac:dyDescent="0.3">
      <c r="C15" s="17" t="s">
        <v>60</v>
      </c>
      <c r="D15" s="18">
        <v>3334629.2</v>
      </c>
      <c r="E15" s="18">
        <v>3334629.2</v>
      </c>
    </row>
  </sheetData>
  <mergeCells count="2">
    <mergeCell ref="D2:O3"/>
    <mergeCell ref="E5:M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34D29B-C7D4-4E55-95A7-624A8622C85D}">
  <dimension ref="D2:M13"/>
  <sheetViews>
    <sheetView workbookViewId="0">
      <selection activeCell="L6" sqref="L6"/>
    </sheetView>
  </sheetViews>
  <sheetFormatPr defaultRowHeight="14.4" x14ac:dyDescent="0.3"/>
  <cols>
    <col min="4" max="4" width="12.6640625" bestFit="1" customWidth="1"/>
    <col min="5" max="5" width="16" bestFit="1" customWidth="1"/>
  </cols>
  <sheetData>
    <row r="2" spans="4:13" x14ac:dyDescent="0.3">
      <c r="D2" s="21" t="s">
        <v>67</v>
      </c>
      <c r="E2" s="21"/>
      <c r="F2" s="21"/>
      <c r="G2" s="21"/>
      <c r="H2" s="21"/>
      <c r="I2" s="21"/>
      <c r="J2" s="21"/>
      <c r="K2" s="21"/>
      <c r="L2" s="21"/>
      <c r="M2" s="21"/>
    </row>
    <row r="3" spans="4:13" x14ac:dyDescent="0.3">
      <c r="D3" s="21"/>
      <c r="E3" s="21"/>
      <c r="F3" s="21"/>
      <c r="G3" s="21"/>
      <c r="H3" s="21"/>
      <c r="I3" s="21"/>
      <c r="J3" s="21"/>
      <c r="K3" s="21"/>
      <c r="L3" s="21"/>
      <c r="M3" s="21"/>
    </row>
    <row r="5" spans="4:13" x14ac:dyDescent="0.3">
      <c r="D5" s="19" t="s">
        <v>68</v>
      </c>
      <c r="E5" s="19"/>
      <c r="F5" s="19"/>
      <c r="G5" s="19"/>
      <c r="H5" s="19"/>
      <c r="I5" s="19"/>
      <c r="J5" s="19"/>
      <c r="K5" s="19"/>
      <c r="L5">
        <f>E13</f>
        <v>5388.4999999999991</v>
      </c>
    </row>
    <row r="6" spans="4:13" x14ac:dyDescent="0.3">
      <c r="D6" s="19"/>
      <c r="E6" s="19"/>
      <c r="F6" s="19"/>
      <c r="G6" s="19"/>
      <c r="H6" s="19"/>
      <c r="I6" s="19"/>
      <c r="J6" s="19"/>
      <c r="K6" s="19"/>
    </row>
    <row r="9" spans="4:13" x14ac:dyDescent="0.3">
      <c r="D9" s="16" t="s">
        <v>16</v>
      </c>
      <c r="E9" t="s">
        <v>19</v>
      </c>
    </row>
    <row r="11" spans="4:13" x14ac:dyDescent="0.3">
      <c r="D11" s="16" t="s">
        <v>59</v>
      </c>
      <c r="E11" t="s">
        <v>69</v>
      </c>
    </row>
    <row r="12" spans="4:13" x14ac:dyDescent="0.3">
      <c r="D12" s="17" t="s">
        <v>29</v>
      </c>
      <c r="E12" s="18">
        <v>5388.4999999999991</v>
      </c>
    </row>
    <row r="13" spans="4:13" x14ac:dyDescent="0.3">
      <c r="D13" s="17" t="s">
        <v>60</v>
      </c>
      <c r="E13" s="18">
        <v>5388.4999999999991</v>
      </c>
    </row>
  </sheetData>
  <mergeCells count="2">
    <mergeCell ref="D2:M3"/>
    <mergeCell ref="D5:K6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4B09C-D41E-4E54-8112-B905C82565D6}">
  <dimension ref="D3:O20"/>
  <sheetViews>
    <sheetView topLeftCell="A4" workbookViewId="0">
      <selection activeCell="J16" sqref="J16"/>
    </sheetView>
  </sheetViews>
  <sheetFormatPr defaultRowHeight="14.4" x14ac:dyDescent="0.3"/>
  <cols>
    <col min="4" max="4" width="12.5546875" bestFit="1" customWidth="1"/>
    <col min="5" max="5" width="16" bestFit="1" customWidth="1"/>
  </cols>
  <sheetData>
    <row r="3" spans="4:15" x14ac:dyDescent="0.3">
      <c r="D3" s="20" t="s">
        <v>71</v>
      </c>
      <c r="E3" s="20"/>
      <c r="F3" s="20"/>
      <c r="G3" s="20"/>
      <c r="H3" s="20"/>
      <c r="I3" s="20"/>
      <c r="J3" s="20"/>
      <c r="K3" s="20"/>
      <c r="L3" s="20"/>
      <c r="M3" s="20"/>
      <c r="N3" s="20"/>
    </row>
    <row r="4" spans="4:15" x14ac:dyDescent="0.3"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</row>
    <row r="7" spans="4:15" x14ac:dyDescent="0.3">
      <c r="D7" s="20" t="s">
        <v>70</v>
      </c>
      <c r="E7" s="20"/>
      <c r="F7" s="20"/>
      <c r="G7" s="20"/>
      <c r="H7" s="20"/>
      <c r="I7" s="20"/>
      <c r="J7" s="20"/>
      <c r="K7" s="20"/>
      <c r="L7" s="20"/>
      <c r="M7" s="20"/>
      <c r="N7" s="20"/>
      <c r="O7">
        <f>E20</f>
        <v>47067.349999999991</v>
      </c>
    </row>
    <row r="8" spans="4:15" x14ac:dyDescent="0.3">
      <c r="D8" s="20"/>
      <c r="E8" s="20"/>
      <c r="F8" s="20"/>
      <c r="G8" s="20"/>
      <c r="H8" s="20"/>
      <c r="I8" s="20"/>
      <c r="J8" s="20"/>
      <c r="K8" s="20"/>
      <c r="L8" s="20"/>
      <c r="M8" s="20"/>
      <c r="N8" s="20"/>
    </row>
    <row r="18" spans="4:5" x14ac:dyDescent="0.3">
      <c r="D18" s="16" t="s">
        <v>59</v>
      </c>
      <c r="E18" t="s">
        <v>69</v>
      </c>
    </row>
    <row r="19" spans="4:5" x14ac:dyDescent="0.3">
      <c r="D19" s="17" t="s">
        <v>26</v>
      </c>
      <c r="E19" s="18">
        <v>47067.349999999991</v>
      </c>
    </row>
    <row r="20" spans="4:5" x14ac:dyDescent="0.3">
      <c r="D20" s="17" t="s">
        <v>60</v>
      </c>
      <c r="E20" s="18">
        <v>47067.349999999991</v>
      </c>
    </row>
  </sheetData>
  <mergeCells count="2">
    <mergeCell ref="D3:N4"/>
    <mergeCell ref="D7:N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F05AF1-6550-4085-A877-C4F1B559B2F2}">
  <dimension ref="D2:N40"/>
  <sheetViews>
    <sheetView topLeftCell="C4" workbookViewId="0">
      <selection activeCell="J10" sqref="J10"/>
    </sheetView>
  </sheetViews>
  <sheetFormatPr defaultRowHeight="14.4" x14ac:dyDescent="0.3"/>
  <cols>
    <col min="4" max="5" width="15.5546875" bestFit="1" customWidth="1"/>
    <col min="6" max="6" width="12" bestFit="1" customWidth="1"/>
    <col min="7" max="7" width="18.21875" bestFit="1" customWidth="1"/>
    <col min="8" max="8" width="12" bestFit="1" customWidth="1"/>
    <col min="9" max="9" width="20.44140625" bestFit="1" customWidth="1"/>
    <col min="10" max="10" width="23.5546875" bestFit="1" customWidth="1"/>
    <col min="11" max="11" width="12" bestFit="1" customWidth="1"/>
    <col min="12" max="12" width="6.21875" bestFit="1" customWidth="1"/>
    <col min="13" max="13" width="15.33203125" bestFit="1" customWidth="1"/>
    <col min="14" max="14" width="12.21875" bestFit="1" customWidth="1"/>
    <col min="15" max="15" width="6.77734375" bestFit="1" customWidth="1"/>
    <col min="16" max="16" width="7" bestFit="1" customWidth="1"/>
    <col min="17" max="17" width="9.33203125" bestFit="1" customWidth="1"/>
    <col min="18" max="18" width="10.5546875" bestFit="1" customWidth="1"/>
    <col min="19" max="19" width="9.6640625" bestFit="1" customWidth="1"/>
    <col min="20" max="20" width="12.5546875" bestFit="1" customWidth="1"/>
    <col min="21" max="21" width="11.6640625" bestFit="1" customWidth="1"/>
    <col min="22" max="22" width="11.33203125" bestFit="1" customWidth="1"/>
    <col min="23" max="23" width="10.77734375" bestFit="1" customWidth="1"/>
  </cols>
  <sheetData>
    <row r="2" spans="4:14" x14ac:dyDescent="0.3">
      <c r="E2" s="20" t="s">
        <v>53</v>
      </c>
      <c r="F2" s="20"/>
      <c r="G2" s="20"/>
      <c r="H2" s="20"/>
      <c r="I2" s="20"/>
      <c r="J2" s="20"/>
      <c r="K2" s="20"/>
      <c r="L2" s="20"/>
      <c r="M2" s="20"/>
      <c r="N2" s="20"/>
    </row>
    <row r="3" spans="4:14" x14ac:dyDescent="0.3">
      <c r="E3" s="20"/>
      <c r="F3" s="20"/>
      <c r="G3" s="20"/>
      <c r="H3" s="20"/>
      <c r="I3" s="20"/>
      <c r="J3" s="20"/>
      <c r="K3" s="20"/>
      <c r="L3" s="20"/>
      <c r="M3" s="20"/>
      <c r="N3" s="20"/>
    </row>
    <row r="6" spans="4:14" x14ac:dyDescent="0.3">
      <c r="E6" s="20" t="s">
        <v>73</v>
      </c>
      <c r="F6" s="20"/>
      <c r="G6" s="20"/>
      <c r="H6" s="20"/>
      <c r="I6" s="20"/>
      <c r="J6" s="20"/>
      <c r="K6" s="20"/>
      <c r="L6" s="20"/>
      <c r="M6" s="20"/>
      <c r="N6" s="20"/>
    </row>
    <row r="7" spans="4:14" x14ac:dyDescent="0.3">
      <c r="E7" s="20"/>
      <c r="F7" s="20"/>
      <c r="G7" s="20"/>
      <c r="H7" s="20"/>
      <c r="I7" s="20"/>
      <c r="J7" s="20"/>
      <c r="K7" s="20"/>
      <c r="L7" s="20"/>
      <c r="M7" s="20"/>
      <c r="N7" s="20"/>
    </row>
    <row r="16" spans="4:14" x14ac:dyDescent="0.3">
      <c r="D16" s="16" t="s">
        <v>72</v>
      </c>
      <c r="E16" s="16" t="s">
        <v>64</v>
      </c>
    </row>
    <row r="17" spans="4:14" x14ac:dyDescent="0.3">
      <c r="D17" s="16" t="s">
        <v>59</v>
      </c>
      <c r="E17" t="s">
        <v>29</v>
      </c>
      <c r="F17" t="s">
        <v>30</v>
      </c>
      <c r="G17" t="s">
        <v>27</v>
      </c>
      <c r="H17" t="s">
        <v>31</v>
      </c>
      <c r="I17" t="s">
        <v>28</v>
      </c>
      <c r="J17" t="s">
        <v>32</v>
      </c>
      <c r="K17" t="s">
        <v>60</v>
      </c>
    </row>
    <row r="18" spans="4:14" x14ac:dyDescent="0.3">
      <c r="D18" s="17" t="s">
        <v>34</v>
      </c>
      <c r="E18" s="18">
        <v>351276.58000000007</v>
      </c>
      <c r="F18" s="18">
        <v>537773.1100000001</v>
      </c>
      <c r="G18" s="18">
        <v>671966.4</v>
      </c>
      <c r="H18" s="18">
        <v>1388054.25</v>
      </c>
      <c r="I18" s="18">
        <v>359731.815</v>
      </c>
      <c r="J18" s="18">
        <v>623028.6</v>
      </c>
      <c r="K18" s="18">
        <v>1388054.25</v>
      </c>
    </row>
    <row r="19" spans="4:14" x14ac:dyDescent="0.3">
      <c r="D19" s="17" t="s">
        <v>35</v>
      </c>
      <c r="E19" s="18"/>
      <c r="F19" s="18"/>
      <c r="G19" s="18"/>
      <c r="H19" s="18">
        <v>1273743.9000000001</v>
      </c>
      <c r="I19" s="18">
        <v>385954.99499999994</v>
      </c>
      <c r="J19" s="18"/>
      <c r="K19" s="18">
        <v>1273743.9000000001</v>
      </c>
    </row>
    <row r="20" spans="4:14" x14ac:dyDescent="0.3">
      <c r="D20" s="17" t="s">
        <v>36</v>
      </c>
      <c r="E20" s="18">
        <v>501154.08749999997</v>
      </c>
      <c r="F20" s="18">
        <v>107094.645</v>
      </c>
      <c r="G20" s="18"/>
      <c r="H20" s="18">
        <v>1206444.3</v>
      </c>
      <c r="I20" s="18">
        <v>417897.06000000006</v>
      </c>
      <c r="J20" s="18"/>
      <c r="K20" s="18">
        <v>1206444.3</v>
      </c>
    </row>
    <row r="21" spans="4:14" x14ac:dyDescent="0.3">
      <c r="D21" s="17" t="s">
        <v>23</v>
      </c>
      <c r="E21" s="18">
        <v>544013.7300000001</v>
      </c>
      <c r="F21" s="18">
        <v>897555.12</v>
      </c>
      <c r="G21" s="18">
        <v>897855.10499999998</v>
      </c>
      <c r="H21" s="18">
        <v>943843.9</v>
      </c>
      <c r="I21" s="18">
        <v>393487.18500000006</v>
      </c>
      <c r="J21" s="18">
        <v>894471.15</v>
      </c>
      <c r="K21" s="18">
        <v>943843.9</v>
      </c>
    </row>
    <row r="22" spans="4:14" x14ac:dyDescent="0.3">
      <c r="D22" s="17" t="s">
        <v>37</v>
      </c>
      <c r="E22" s="18">
        <v>615108.99000000011</v>
      </c>
      <c r="F22" s="18">
        <v>598370.07999999996</v>
      </c>
      <c r="G22" s="18">
        <v>611669.41500000004</v>
      </c>
      <c r="H22" s="18">
        <v>1254939.6000000001</v>
      </c>
      <c r="I22" s="18">
        <v>249678.15</v>
      </c>
      <c r="J22" s="18">
        <v>1350069.5250000001</v>
      </c>
      <c r="K22" s="18">
        <v>1350069.5250000001</v>
      </c>
    </row>
    <row r="23" spans="4:14" x14ac:dyDescent="0.3">
      <c r="D23" s="17" t="s">
        <v>38</v>
      </c>
      <c r="E23" s="18">
        <v>385849.27499999997</v>
      </c>
      <c r="F23" s="18">
        <v>347382.63</v>
      </c>
      <c r="G23" s="18">
        <v>772161.39</v>
      </c>
      <c r="H23" s="18">
        <v>1978162.875</v>
      </c>
      <c r="I23" s="18">
        <v>377446.41000000003</v>
      </c>
      <c r="J23" s="18">
        <v>1011550.35</v>
      </c>
      <c r="K23" s="18">
        <v>1978162.875</v>
      </c>
      <c r="M23">
        <f>SUM(E23:J23)</f>
        <v>4872552.93</v>
      </c>
    </row>
    <row r="24" spans="4:14" x14ac:dyDescent="0.3">
      <c r="D24" s="17" t="s">
        <v>43</v>
      </c>
      <c r="E24" s="18">
        <v>674055.06</v>
      </c>
      <c r="F24" s="18">
        <v>484175.79</v>
      </c>
      <c r="G24" s="18">
        <v>253787.31000000003</v>
      </c>
      <c r="H24" s="18">
        <v>1302445.2</v>
      </c>
      <c r="I24" s="18">
        <v>173426.35</v>
      </c>
      <c r="J24" s="18">
        <v>885411.45000000007</v>
      </c>
      <c r="K24" s="18">
        <v>1302445.2</v>
      </c>
      <c r="N24">
        <f>MAX(K18:K35)</f>
        <v>1978162.875</v>
      </c>
    </row>
    <row r="25" spans="4:14" x14ac:dyDescent="0.3">
      <c r="D25" s="17" t="s">
        <v>39</v>
      </c>
      <c r="E25" s="18">
        <v>673155.12</v>
      </c>
      <c r="F25" s="18">
        <v>1048447.575</v>
      </c>
      <c r="G25" s="18">
        <v>621568.92000000004</v>
      </c>
      <c r="H25" s="18">
        <v>1318775.25</v>
      </c>
      <c r="I25" s="18">
        <v>213784.01</v>
      </c>
      <c r="J25" s="18">
        <v>1022700.75</v>
      </c>
      <c r="K25" s="18">
        <v>1318775.25</v>
      </c>
    </row>
    <row r="26" spans="4:14" x14ac:dyDescent="0.3">
      <c r="D26" s="17" t="s">
        <v>22</v>
      </c>
      <c r="E26" s="18">
        <v>137240.85</v>
      </c>
      <c r="F26" s="18">
        <v>808759.56</v>
      </c>
      <c r="G26" s="18">
        <v>828258.58500000008</v>
      </c>
      <c r="H26" s="18">
        <v>1398446.0999999999</v>
      </c>
      <c r="I26" s="18">
        <v>375075.16499999998</v>
      </c>
      <c r="J26" s="18">
        <v>514544.5</v>
      </c>
      <c r="K26" s="18">
        <v>1398446.0999999999</v>
      </c>
    </row>
    <row r="27" spans="4:14" x14ac:dyDescent="0.3">
      <c r="D27" s="17" t="s">
        <v>47</v>
      </c>
      <c r="E27" s="18">
        <v>598685.08500000008</v>
      </c>
      <c r="F27" s="18">
        <v>812359.38</v>
      </c>
      <c r="G27" s="18">
        <v>1056097.1924999999</v>
      </c>
      <c r="H27" s="18">
        <v>801986.90000000014</v>
      </c>
      <c r="I27" s="18">
        <v>340482.88500000007</v>
      </c>
      <c r="J27" s="18">
        <v>799344.29999999993</v>
      </c>
      <c r="K27" s="18">
        <v>1056097.1924999999</v>
      </c>
    </row>
    <row r="28" spans="4:14" x14ac:dyDescent="0.3">
      <c r="D28" s="17" t="s">
        <v>40</v>
      </c>
      <c r="E28" s="18">
        <v>517465.5</v>
      </c>
      <c r="F28" s="18">
        <v>855257.23499999999</v>
      </c>
      <c r="G28" s="18">
        <v>949452.52499999991</v>
      </c>
      <c r="H28" s="18">
        <v>948132.60000000009</v>
      </c>
      <c r="I28" s="18">
        <v>188769.7</v>
      </c>
      <c r="J28" s="18">
        <v>753697.35000000009</v>
      </c>
      <c r="K28" s="18">
        <v>949452.52499999991</v>
      </c>
    </row>
    <row r="29" spans="4:14" x14ac:dyDescent="0.3">
      <c r="D29" s="17" t="s">
        <v>41</v>
      </c>
      <c r="E29" s="18">
        <v>507341.17499999999</v>
      </c>
      <c r="F29" s="18">
        <v>767661.61500000011</v>
      </c>
      <c r="G29" s="18">
        <v>788660.56500000006</v>
      </c>
      <c r="H29" s="18">
        <v>422107.05000000005</v>
      </c>
      <c r="I29" s="18">
        <v>480595.5675</v>
      </c>
      <c r="J29" s="18">
        <v>1029321.3</v>
      </c>
      <c r="K29" s="18">
        <v>1029321.3</v>
      </c>
      <c r="N29">
        <f>MAX(E18:J35)</f>
        <v>1978162.875</v>
      </c>
    </row>
    <row r="30" spans="4:14" x14ac:dyDescent="0.3">
      <c r="D30" s="17" t="s">
        <v>24</v>
      </c>
      <c r="E30" s="18">
        <v>375124.99000000005</v>
      </c>
      <c r="F30" s="18">
        <v>789560.5199999999</v>
      </c>
      <c r="G30" s="18">
        <v>874156.29</v>
      </c>
      <c r="H30" s="18">
        <v>1135185.8999999999</v>
      </c>
      <c r="I30" s="18">
        <v>231266.13000000003</v>
      </c>
      <c r="J30" s="18">
        <v>755091.15</v>
      </c>
      <c r="K30" s="18">
        <v>1135185.8999999999</v>
      </c>
    </row>
    <row r="31" spans="4:14" x14ac:dyDescent="0.3">
      <c r="D31" s="17" t="s">
        <v>42</v>
      </c>
      <c r="E31" s="18">
        <v>570336.97499999998</v>
      </c>
      <c r="F31" s="18">
        <v>759562.02000000014</v>
      </c>
      <c r="G31" s="18">
        <v>1026398.6775</v>
      </c>
      <c r="H31" s="18">
        <v>1251475.6500000001</v>
      </c>
      <c r="I31" s="18">
        <v>264463.56</v>
      </c>
      <c r="J31" s="18">
        <v>638128.10000000009</v>
      </c>
      <c r="K31" s="18">
        <v>1251475.6500000001</v>
      </c>
    </row>
    <row r="32" spans="4:14" x14ac:dyDescent="0.3">
      <c r="D32" s="17" t="s">
        <v>44</v>
      </c>
      <c r="E32" s="18">
        <v>520390.30499999999</v>
      </c>
      <c r="F32" s="18">
        <v>702564.87000000011</v>
      </c>
      <c r="G32" s="18">
        <v>820158.99000000011</v>
      </c>
      <c r="H32" s="18">
        <v>1289084.25</v>
      </c>
      <c r="I32" s="18">
        <v>146924.20000000001</v>
      </c>
      <c r="J32" s="18">
        <v>565882.80000000016</v>
      </c>
      <c r="K32" s="18">
        <v>1289084.25</v>
      </c>
    </row>
    <row r="33" spans="4:11" x14ac:dyDescent="0.3">
      <c r="D33" s="17" t="s">
        <v>25</v>
      </c>
      <c r="E33" s="18">
        <v>419522.03</v>
      </c>
      <c r="F33" s="18">
        <v>732263.38500000001</v>
      </c>
      <c r="G33" s="18">
        <v>959802.00750000007</v>
      </c>
      <c r="H33" s="18">
        <v>648913.30000000016</v>
      </c>
      <c r="I33" s="18">
        <v>336995.76000000007</v>
      </c>
      <c r="J33" s="18">
        <v>881230.04999999993</v>
      </c>
      <c r="K33" s="18">
        <v>959802.00750000007</v>
      </c>
    </row>
    <row r="34" spans="4:11" x14ac:dyDescent="0.3">
      <c r="D34" s="17" t="s">
        <v>45</v>
      </c>
      <c r="E34" s="18">
        <v>405872.94</v>
      </c>
      <c r="F34" s="18">
        <v>1207739.6100000001</v>
      </c>
      <c r="G34" s="18">
        <v>853157.34000000008</v>
      </c>
      <c r="H34" s="18">
        <v>501283.05000000005</v>
      </c>
      <c r="I34" s="18">
        <v>48447.790000000008</v>
      </c>
      <c r="J34" s="18">
        <v>978099.14999999991</v>
      </c>
      <c r="K34" s="18">
        <v>1207739.6100000001</v>
      </c>
    </row>
    <row r="35" spans="4:11" x14ac:dyDescent="0.3">
      <c r="D35" s="17" t="s">
        <v>46</v>
      </c>
      <c r="E35" s="18">
        <v>466168.92000000004</v>
      </c>
      <c r="F35" s="18">
        <v>792260.38500000001</v>
      </c>
      <c r="G35" s="18">
        <v>742462.875</v>
      </c>
      <c r="H35" s="18">
        <v>696089</v>
      </c>
      <c r="I35" s="18">
        <v>351711.42749999999</v>
      </c>
      <c r="J35" s="18">
        <v>551596.35000000009</v>
      </c>
      <c r="K35" s="18">
        <v>792260.38500000001</v>
      </c>
    </row>
    <row r="36" spans="4:11" x14ac:dyDescent="0.3">
      <c r="D36" s="17" t="s">
        <v>60</v>
      </c>
      <c r="E36" s="18">
        <v>674055.06</v>
      </c>
      <c r="F36" s="18">
        <v>1207739.6100000001</v>
      </c>
      <c r="G36" s="18">
        <v>1056097.1924999999</v>
      </c>
      <c r="H36" s="18">
        <v>1978162.875</v>
      </c>
      <c r="I36" s="18">
        <v>480595.5675</v>
      </c>
      <c r="J36" s="18">
        <v>1350069.5250000001</v>
      </c>
      <c r="K36" s="18">
        <v>1978162.875</v>
      </c>
    </row>
    <row r="40" spans="4:11" x14ac:dyDescent="0.3">
      <c r="H40">
        <f>SUM(H18:H35)</f>
        <v>19759113.075000003</v>
      </c>
      <c r="J40">
        <f>MAX(E36:J36)</f>
        <v>1978162.875</v>
      </c>
    </row>
  </sheetData>
  <mergeCells count="2">
    <mergeCell ref="E2:N3"/>
    <mergeCell ref="E6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"/>
  <sheetViews>
    <sheetView workbookViewId="0">
      <selection activeCell="B7" sqref="B7:L7"/>
    </sheetView>
  </sheetViews>
  <sheetFormatPr defaultRowHeight="14.4" x14ac:dyDescent="0.3"/>
  <sheetData>
    <row r="1" spans="1:12" x14ac:dyDescent="0.3">
      <c r="A1" s="12" t="s">
        <v>48</v>
      </c>
      <c r="B1" s="11"/>
      <c r="C1" s="11"/>
      <c r="D1" s="11"/>
      <c r="E1" s="11"/>
      <c r="F1" s="11"/>
      <c r="G1" s="11"/>
      <c r="H1" s="11"/>
      <c r="I1" s="11"/>
      <c r="J1" s="11"/>
    </row>
    <row r="2" spans="1:12" x14ac:dyDescent="0.3">
      <c r="A2" s="4"/>
      <c r="B2" s="12" t="s">
        <v>58</v>
      </c>
      <c r="C2" s="12"/>
      <c r="D2" s="12"/>
      <c r="E2" s="12"/>
      <c r="F2" s="12"/>
      <c r="G2" s="12"/>
      <c r="H2" s="12"/>
      <c r="I2" s="12"/>
      <c r="J2" s="12"/>
      <c r="K2" s="12"/>
    </row>
    <row r="3" spans="1:12" x14ac:dyDescent="0.3">
      <c r="A3">
        <v>1</v>
      </c>
      <c r="B3" s="11" t="s">
        <v>49</v>
      </c>
      <c r="C3" s="11"/>
      <c r="D3" s="11"/>
      <c r="E3" s="11"/>
      <c r="F3" s="11"/>
      <c r="G3" s="11"/>
      <c r="H3" s="11"/>
      <c r="I3" s="11"/>
      <c r="J3" s="11"/>
      <c r="K3" s="11"/>
    </row>
    <row r="4" spans="1:12" x14ac:dyDescent="0.3">
      <c r="A4">
        <v>2</v>
      </c>
      <c r="B4" s="11" t="s">
        <v>50</v>
      </c>
      <c r="C4" s="11"/>
      <c r="D4" s="11"/>
      <c r="E4" s="11"/>
      <c r="F4" s="11"/>
      <c r="G4" s="11"/>
      <c r="H4" s="11"/>
      <c r="I4" s="11"/>
      <c r="J4" s="11"/>
      <c r="K4" s="11"/>
      <c r="L4" s="11"/>
    </row>
    <row r="5" spans="1:12" x14ac:dyDescent="0.3">
      <c r="A5">
        <v>3</v>
      </c>
      <c r="B5" s="11" t="s">
        <v>51</v>
      </c>
      <c r="C5" s="11"/>
      <c r="D5" s="11"/>
      <c r="E5" s="11"/>
      <c r="F5" s="11"/>
      <c r="G5" s="11"/>
      <c r="H5" s="11"/>
      <c r="I5" s="11"/>
      <c r="J5" s="11"/>
      <c r="K5" s="11"/>
      <c r="L5" s="11"/>
    </row>
    <row r="6" spans="1:12" x14ac:dyDescent="0.3">
      <c r="A6">
        <v>4</v>
      </c>
      <c r="B6" s="11" t="s">
        <v>52</v>
      </c>
      <c r="C6" s="11"/>
      <c r="D6" s="11"/>
      <c r="E6" s="11"/>
      <c r="F6" s="11"/>
      <c r="G6" s="11"/>
      <c r="H6" s="11"/>
      <c r="I6" s="11"/>
      <c r="J6" s="11"/>
      <c r="K6" s="11"/>
      <c r="L6" s="11"/>
    </row>
    <row r="7" spans="1:12" x14ac:dyDescent="0.3">
      <c r="A7">
        <v>5</v>
      </c>
      <c r="B7" s="11" t="s">
        <v>53</v>
      </c>
      <c r="C7" s="11"/>
      <c r="D7" s="11"/>
      <c r="E7" s="11"/>
      <c r="F7" s="11"/>
      <c r="G7" s="11"/>
      <c r="H7" s="11"/>
      <c r="I7" s="11"/>
      <c r="J7" s="11"/>
      <c r="K7" s="11"/>
      <c r="L7" s="11"/>
    </row>
  </sheetData>
  <mergeCells count="7">
    <mergeCell ref="B7:L7"/>
    <mergeCell ref="B2:K2"/>
    <mergeCell ref="A1:J1"/>
    <mergeCell ref="B3:K3"/>
    <mergeCell ref="B4:L4"/>
    <mergeCell ref="B5:L5"/>
    <mergeCell ref="B6:L6"/>
  </mergeCells>
  <pageMargins left="0.7" right="0.7" top="0.75" bottom="0.75" header="0.3" footer="0.3"/>
  <pageSetup orientation="portrait" horizontalDpi="200" verticalDpi="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C4:Q24"/>
  <sheetViews>
    <sheetView workbookViewId="0">
      <selection activeCell="C4" sqref="C4:Q19"/>
    </sheetView>
  </sheetViews>
  <sheetFormatPr defaultColWidth="9.109375" defaultRowHeight="14.4" x14ac:dyDescent="0.3"/>
  <cols>
    <col min="1" max="16384" width="9.109375" style="5"/>
  </cols>
  <sheetData>
    <row r="4" spans="3:17" x14ac:dyDescent="0.3">
      <c r="C4" s="13" t="s">
        <v>54</v>
      </c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</row>
    <row r="5" spans="3:17" x14ac:dyDescent="0.3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</row>
    <row r="6" spans="3:17" x14ac:dyDescent="0.3"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</row>
    <row r="7" spans="3:17" x14ac:dyDescent="0.3"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</row>
    <row r="8" spans="3:17" x14ac:dyDescent="0.3"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</row>
    <row r="9" spans="3:17" x14ac:dyDescent="0.3"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</row>
    <row r="10" spans="3:17" x14ac:dyDescent="0.3"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</row>
    <row r="11" spans="3:17" x14ac:dyDescent="0.3"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</row>
    <row r="12" spans="3:17" x14ac:dyDescent="0.3"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</row>
    <row r="13" spans="3:17" x14ac:dyDescent="0.3"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  <row r="14" spans="3:17" x14ac:dyDescent="0.3"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</row>
    <row r="15" spans="3:17" x14ac:dyDescent="0.3"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</row>
    <row r="16" spans="3:17" x14ac:dyDescent="0.3"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</row>
    <row r="17" spans="3:17" x14ac:dyDescent="0.3"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</row>
    <row r="18" spans="3:17" x14ac:dyDescent="0.3"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</row>
    <row r="19" spans="3:17" x14ac:dyDescent="0.3"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</row>
    <row r="24" spans="3:17" x14ac:dyDescent="0.3">
      <c r="K24" s="6"/>
    </row>
  </sheetData>
  <mergeCells count="1">
    <mergeCell ref="C4:Q19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683884ECE94F642AC7110AEF23C2EF9" ma:contentTypeVersion="3" ma:contentTypeDescription="Create a new document." ma:contentTypeScope="" ma:versionID="ad8ef1c90b421f5010d38ff3dbca2503">
  <xsd:schema xmlns:xsd="http://www.w3.org/2001/XMLSchema" xmlns:xs="http://www.w3.org/2001/XMLSchema" xmlns:p="http://schemas.microsoft.com/office/2006/metadata/properties" xmlns:ns2="356a3a0e-4263-455e-9a22-08dfba7c0a60" targetNamespace="http://schemas.microsoft.com/office/2006/metadata/properties" ma:root="true" ma:fieldsID="655548a0216bc1f8479c8554c3731dba" ns2:_="">
    <xsd:import namespace="356a3a0e-4263-455e-9a22-08dfba7c0a60"/>
    <xsd:element name="properties">
      <xsd:complexType>
        <xsd:sequence>
          <xsd:element name="documentManagement">
            <xsd:complexType>
              <xsd:all>
                <xsd:element ref="ns2:ReferenceId" minOccurs="0"/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56a3a0e-4263-455e-9a22-08dfba7c0a60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>
    <ReferenceId xmlns="356a3a0e-4263-455e-9a22-08dfba7c0a60" xsi:nil="true"/>
  </documentManagement>
</p:properties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Props1.xml><?xml version="1.0" encoding="utf-8"?>
<ds:datastoreItem xmlns:ds="http://schemas.openxmlformats.org/officeDocument/2006/customXml" ds:itemID="{1305BA00-FAB3-4382-91AF-DCFA2D8BDE7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56a3a0e-4263-455e-9a22-08dfba7c0a6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6101D31-F691-4436-A911-BDE8158BB67A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  <ds:schemaRef ds:uri="356a3a0e-4263-455e-9a22-08dfba7c0a60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Sheet8</vt:lpstr>
      <vt:lpstr>sales</vt:lpstr>
      <vt:lpstr>Q. 1</vt:lpstr>
      <vt:lpstr>Q. 2</vt:lpstr>
      <vt:lpstr>Q. 3</vt:lpstr>
      <vt:lpstr>Q. 4</vt:lpstr>
      <vt:lpstr>Q. 5</vt:lpstr>
      <vt:lpstr>qustion and ans </vt:lpstr>
      <vt:lpstr>DASHBOARD</vt:lpstr>
      <vt:lpstr>product wise 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hp</cp:lastModifiedBy>
  <dcterms:created xsi:type="dcterms:W3CDTF">2014-01-28T02:45:41Z</dcterms:created>
  <dcterms:modified xsi:type="dcterms:W3CDTF">2022-11-29T19:19:32Z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