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Documents\paper-underwater_adhesion\Data\"/>
    </mc:Choice>
  </mc:AlternateContent>
  <bookViews>
    <workbookView xWindow="0" yWindow="0" windowWidth="21075" windowHeight="8970" activeTab="1"/>
  </bookViews>
  <sheets>
    <sheet name="Sheet1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2" i="1"/>
  <c r="G7" i="1"/>
  <c r="G3" i="1"/>
  <c r="G4" i="1"/>
  <c r="G5" i="1"/>
  <c r="G6" i="1"/>
  <c r="G8" i="1"/>
  <c r="G9" i="1"/>
  <c r="G2" i="1"/>
  <c r="F7" i="1"/>
  <c r="F3" i="1"/>
  <c r="F4" i="1"/>
  <c r="F5" i="1"/>
  <c r="F6" i="1"/>
  <c r="F8" i="1"/>
  <c r="F9" i="1"/>
  <c r="F2" i="1"/>
  <c r="E7" i="1"/>
  <c r="E3" i="1"/>
  <c r="E4" i="1"/>
  <c r="E5" i="1"/>
  <c r="E6" i="1"/>
  <c r="E8" i="1"/>
  <c r="E9" i="1"/>
  <c r="E2" i="1"/>
  <c r="D7" i="1"/>
  <c r="D3" i="1"/>
  <c r="D4" i="1"/>
  <c r="D5" i="1"/>
  <c r="D6" i="1"/>
  <c r="D8" i="1"/>
  <c r="D9" i="1"/>
  <c r="D2" i="1"/>
  <c r="K7" i="1"/>
  <c r="L7" i="1"/>
  <c r="M7" i="1"/>
  <c r="J7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8" i="1"/>
  <c r="L8" i="1"/>
  <c r="M8" i="1"/>
  <c r="K9" i="1"/>
  <c r="L9" i="1"/>
  <c r="M9" i="1"/>
  <c r="J3" i="1"/>
  <c r="J4" i="1"/>
  <c r="J5" i="1"/>
  <c r="J6" i="1"/>
  <c r="J8" i="1"/>
  <c r="J9" i="1"/>
  <c r="J2" i="1"/>
  <c r="I7" i="1"/>
  <c r="I3" i="1"/>
  <c r="I4" i="1"/>
  <c r="I5" i="1"/>
  <c r="I6" i="1"/>
  <c r="I8" i="1"/>
  <c r="I9" i="1"/>
  <c r="I2" i="1"/>
  <c r="C7" i="1"/>
  <c r="C3" i="1"/>
  <c r="C4" i="1"/>
  <c r="C5" i="1"/>
  <c r="C6" i="1"/>
  <c r="C8" i="1"/>
  <c r="C9" i="1"/>
  <c r="C2" i="1"/>
</calcChain>
</file>

<file path=xl/sharedStrings.xml><?xml version="1.0" encoding="utf-8"?>
<sst xmlns="http://schemas.openxmlformats.org/spreadsheetml/2006/main" count="29" uniqueCount="28">
  <si>
    <r>
      <t>Without</t>
    </r>
    <r>
      <rPr>
        <sz val="12"/>
        <color theme="1"/>
        <rFont val="Calibri"/>
        <family val="2"/>
        <scheme val="minor"/>
      </rPr>
      <t xml:space="preserve"> rinsing in water (g/mol)</t>
    </r>
  </si>
  <si>
    <t xml:space="preserve">After immersion in water (g/mol) </t>
  </si>
  <si>
    <t>Alkane (CnH2n+2)</t>
  </si>
  <si>
    <t>Carboxylic acid (CnH2n+1COOH )</t>
  </si>
  <si>
    <t>C</t>
  </si>
  <si>
    <t>H</t>
  </si>
  <si>
    <t>O</t>
  </si>
  <si>
    <t>Atomic mass</t>
  </si>
  <si>
    <t>Ester m1  (CnH2n+1COOCmH2m+1 )</t>
  </si>
  <si>
    <t>Ester m2  (CnH2n+1COOCmH2m+1 )</t>
  </si>
  <si>
    <t>m</t>
  </si>
  <si>
    <t>Alkene (CnH2n)</t>
  </si>
  <si>
    <t>Alkene (CnH2n-2)</t>
  </si>
  <si>
    <t>Less likely</t>
  </si>
  <si>
    <t>More likely</t>
  </si>
  <si>
    <t>Alcohol (CnH2n+1OH)</t>
  </si>
  <si>
    <t>Aldehyde (CnH2nO)</t>
  </si>
  <si>
    <t>Triene (CnH2n-4)</t>
  </si>
  <si>
    <t>Without rinsing in water (g/mol)</t>
  </si>
  <si>
    <t>Probable compounds</t>
  </si>
  <si>
    <t>C25H50</t>
  </si>
  <si>
    <t>C27H54</t>
  </si>
  <si>
    <t>C29H56</t>
  </si>
  <si>
    <t>C29H58</t>
  </si>
  <si>
    <t>C31H60</t>
  </si>
  <si>
    <t>C24H44</t>
  </si>
  <si>
    <t>C23H48  C22H44O</t>
  </si>
  <si>
    <t>C25H52  C24H48O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</si>
</sst>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justify" vertical="center" readingOrder="1"/>
    </xf>
    <xf numFmtId="0" fontId="2" fillId="0" borderId="2" xfId="0" applyFont="1" applyBorder="1" applyAlignment="1">
      <alignment horizontal="justify" vertical="center" readingOrder="1"/>
    </xf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31" customWidth="1"/>
    <col min="2" max="2" width="31.42578125" customWidth="1"/>
    <col min="3" max="3" width="16.85546875" bestFit="1" customWidth="1"/>
    <col min="4" max="6" width="16.85546875" customWidth="1"/>
    <col min="7" max="7" width="19" customWidth="1"/>
    <col min="8" max="8" width="16.85546875" customWidth="1"/>
    <col min="9" max="9" width="13.7109375" customWidth="1"/>
    <col min="10" max="10" width="7.28515625" customWidth="1"/>
  </cols>
  <sheetData>
    <row r="1" spans="1:13" ht="20.25" customHeight="1" thickBot="1" x14ac:dyDescent="0.3">
      <c r="A1" s="3" t="s">
        <v>0</v>
      </c>
      <c r="B1" s="4" t="s">
        <v>1</v>
      </c>
      <c r="C1" t="s">
        <v>2</v>
      </c>
      <c r="D1" t="s">
        <v>11</v>
      </c>
      <c r="E1" t="s">
        <v>12</v>
      </c>
      <c r="F1" t="s">
        <v>15</v>
      </c>
      <c r="G1" t="s">
        <v>16</v>
      </c>
      <c r="H1" t="s">
        <v>17</v>
      </c>
      <c r="I1" t="s">
        <v>3</v>
      </c>
      <c r="J1" t="s">
        <v>8</v>
      </c>
      <c r="K1" t="s">
        <v>9</v>
      </c>
    </row>
    <row r="2" spans="1:13" ht="15.75" thickBot="1" x14ac:dyDescent="0.3">
      <c r="A2" s="1">
        <v>324.5</v>
      </c>
      <c r="B2" s="2">
        <v>324.5</v>
      </c>
      <c r="C2" s="8">
        <f>(B2-2*$D$16)/($D$15+2*$D$16)</f>
        <v>23.035714285714285</v>
      </c>
      <c r="D2" s="6">
        <f>B2/($D$15+2*$D$16)</f>
        <v>23.178571428571427</v>
      </c>
      <c r="E2" s="6">
        <f>(B2+2*$D$16)/($D$15+2*$D$16)</f>
        <v>23.321428571428573</v>
      </c>
      <c r="F2" s="5">
        <f>(B2-$D$17-2*$D$16)/($D$15+2*$D$16)</f>
        <v>21.892857142857142</v>
      </c>
      <c r="G2" s="8">
        <f>(B2-$D$17)/($D$15+2*$D$16)</f>
        <v>22.035714285714285</v>
      </c>
      <c r="H2">
        <f>(B2+4*$D$16)/($D$15+2*$D$16)</f>
        <v>23.464285714285715</v>
      </c>
      <c r="I2" s="5">
        <f>(B2-$D$15-2*$D$17-2*$D$16)/($D$15+2*$D$16)</f>
        <v>19.892857142857142</v>
      </c>
      <c r="J2" s="5">
        <f>($B2-J$10*$D$15-2*J$10*$D$16-$D$15-2*$D$17-2*$D$16)/($D$15+2*$D$16)</f>
        <v>18.892857142857142</v>
      </c>
      <c r="K2" s="5">
        <f>($B2-K$10*$D$15-2*K$10*$D$16-$D$15-2*$D$17-2*$D$16)/($D$15+2*$D$16)</f>
        <v>17.892857142857142</v>
      </c>
      <c r="L2" s="5">
        <f>($B2-L$10*$D$15-2*L$10*$D$16-$D$15-2*$D$17-2*$D$16)/($D$15+2*$D$16)</f>
        <v>16.892857142857142</v>
      </c>
      <c r="M2" s="5">
        <f>($B2-M$10*$D$15-2*M$10*$D$16-$D$15-2*$D$17-2*$D$16)/($D$15+2*$D$16)</f>
        <v>15.892857142857142</v>
      </c>
    </row>
    <row r="3" spans="1:13" ht="15.75" thickBot="1" x14ac:dyDescent="0.3">
      <c r="A3" s="1">
        <v>350.5</v>
      </c>
      <c r="B3" s="2">
        <v>350.5</v>
      </c>
      <c r="C3" s="5">
        <f>(B3-2*$D$16)/($D$15+2*$D$16)</f>
        <v>24.892857142857142</v>
      </c>
      <c r="D3" s="8">
        <f>B3/($D$15+2*$D$16)</f>
        <v>25.035714285714285</v>
      </c>
      <c r="E3" s="6">
        <f>(B3+2*$D$16)/($D$15+2*$D$16)</f>
        <v>25.178571428571427</v>
      </c>
      <c r="F3" s="6">
        <f>(B3-$D$17-2*$D$16)/($D$15+2*$D$16)</f>
        <v>23.75</v>
      </c>
      <c r="G3" s="5">
        <f>(B3-$D$17)/($D$15+2*$D$16)</f>
        <v>23.892857142857142</v>
      </c>
      <c r="H3">
        <f>(B3+4*$D$16)/($D$15+2*$D$16)</f>
        <v>25.321428571428573</v>
      </c>
      <c r="I3">
        <f>(B3-$D$15-2*$D$17-2*$D$16)/($D$15+2*$D$16)</f>
        <v>21.75</v>
      </c>
      <c r="J3">
        <f>($B3-J$10*$D$15-2*J$10*$D$16-$D$15-2*$D$17-2*$D$16)/($D$15+2*$D$16)</f>
        <v>20.75</v>
      </c>
      <c r="K3">
        <f>($B3-K$10*$D$15-2*K$10*$D$16-$D$15-2*$D$17-2*$D$16)/($D$15+2*$D$16)</f>
        <v>19.75</v>
      </c>
      <c r="L3">
        <f>($B3-L$10*$D$15-2*L$10*$D$16-$D$15-2*$D$17-2*$D$16)/($D$15+2*$D$16)</f>
        <v>18.75</v>
      </c>
      <c r="M3">
        <f>($B3-M$10*$D$15-2*M$10*$D$16-$D$15-2*$D$17-2*$D$16)/($D$15+2*$D$16)</f>
        <v>17.75</v>
      </c>
    </row>
    <row r="4" spans="1:13" ht="15.75" thickBot="1" x14ac:dyDescent="0.3">
      <c r="A4" s="1">
        <v>352.5</v>
      </c>
      <c r="B4" s="2">
        <v>352.5</v>
      </c>
      <c r="C4" s="8">
        <f>(B4-2*$D$16)/($D$15+2*$D$16)</f>
        <v>25.035714285714285</v>
      </c>
      <c r="D4" s="6">
        <f>B4/($D$15+2*$D$16)</f>
        <v>25.178571428571427</v>
      </c>
      <c r="E4" s="6">
        <f>(B4+2*$D$16)/($D$15+2*$D$16)</f>
        <v>25.321428571428573</v>
      </c>
      <c r="F4" s="5">
        <f>(B4-$D$17-2*$D$16)/($D$15+2*$D$16)</f>
        <v>23.892857142857142</v>
      </c>
      <c r="G4" s="8">
        <f>(B4-$D$17)/($D$15+2*$D$16)</f>
        <v>24.035714285714285</v>
      </c>
      <c r="H4">
        <f>(B4+4*$D$16)/($D$15+2*$D$16)</f>
        <v>25.464285714285715</v>
      </c>
      <c r="I4" s="5">
        <f>(B4-$D$15-2*$D$17-2*$D$16)/($D$15+2*$D$16)</f>
        <v>21.892857142857142</v>
      </c>
      <c r="J4" s="5">
        <f>($B4-J$10*$D$15-2*J$10*$D$16-$D$15-2*$D$17-2*$D$16)/($D$15+2*$D$16)</f>
        <v>20.892857142857142</v>
      </c>
      <c r="K4" s="5">
        <f>($B4-K$10*$D$15-2*K$10*$D$16-$D$15-2*$D$17-2*$D$16)/($D$15+2*$D$16)</f>
        <v>19.892857142857142</v>
      </c>
      <c r="L4" s="5">
        <f>($B4-L$10*$D$15-2*L$10*$D$16-$D$15-2*$D$17-2*$D$16)/($D$15+2*$D$16)</f>
        <v>18.892857142857142</v>
      </c>
      <c r="M4" s="5">
        <f>($B4-M$10*$D$15-2*M$10*$D$16-$D$15-2*$D$17-2*$D$16)/($D$15+2*$D$16)</f>
        <v>17.892857142857142</v>
      </c>
    </row>
    <row r="5" spans="1:13" ht="15.75" thickBot="1" x14ac:dyDescent="0.3">
      <c r="A5" s="1">
        <v>378.5</v>
      </c>
      <c r="B5" s="2">
        <v>378.5</v>
      </c>
      <c r="C5" s="5">
        <f>(B5-2*$D$16)/($D$15+2*$D$16)</f>
        <v>26.892857142857142</v>
      </c>
      <c r="D5" s="8">
        <f>B5/($D$15+2*$D$16)</f>
        <v>27.035714285714285</v>
      </c>
      <c r="E5" s="6">
        <f>(B5+2*$D$16)/($D$15+2*$D$16)</f>
        <v>27.178571428571427</v>
      </c>
      <c r="F5" s="6">
        <f>(B5-$D$17-2*$D$16)/($D$15+2*$D$16)</f>
        <v>25.75</v>
      </c>
      <c r="G5" s="5">
        <f>(B5-$D$17)/($D$15+2*$D$16)</f>
        <v>25.892857142857142</v>
      </c>
      <c r="H5">
        <f>(B5+4*$D$16)/($D$15+2*$D$16)</f>
        <v>27.321428571428573</v>
      </c>
      <c r="I5">
        <f>(B5-$D$15-2*$D$17-2*$D$16)/($D$15+2*$D$16)</f>
        <v>23.75</v>
      </c>
      <c r="J5">
        <f>($B5-J$10*$D$15-2*J$10*$D$16-$D$15-2*$D$17-2*$D$16)/($D$15+2*$D$16)</f>
        <v>22.75</v>
      </c>
      <c r="K5">
        <f>($B5-K$10*$D$15-2*K$10*$D$16-$D$15-2*$D$17-2*$D$16)/($D$15+2*$D$16)</f>
        <v>21.75</v>
      </c>
      <c r="L5">
        <f>($B5-L$10*$D$15-2*L$10*$D$16-$D$15-2*$D$17-2*$D$16)/($D$15+2*$D$16)</f>
        <v>20.75</v>
      </c>
      <c r="M5">
        <f>($B5-M$10*$D$15-2*M$10*$D$16-$D$15-2*$D$17-2*$D$16)/($D$15+2*$D$16)</f>
        <v>19.75</v>
      </c>
    </row>
    <row r="6" spans="1:13" ht="15.75" thickBot="1" x14ac:dyDescent="0.3">
      <c r="A6" s="1">
        <v>404.6</v>
      </c>
      <c r="B6" s="2">
        <v>404.5</v>
      </c>
      <c r="C6">
        <f>(B6-2*$D$16)/($D$15+2*$D$16)</f>
        <v>28.75</v>
      </c>
      <c r="D6" s="5">
        <f>B6/($D$15+2*$D$16)</f>
        <v>28.892857142857142</v>
      </c>
      <c r="E6" s="8">
        <f>(B6+2*$D$16)/($D$15+2*$D$16)</f>
        <v>29.035714285714285</v>
      </c>
      <c r="F6" s="6">
        <f>(B6-$D$17-2*$D$16)/($D$15+2*$D$16)</f>
        <v>27.607142857142858</v>
      </c>
      <c r="G6" s="6">
        <f>(B6-$D$17)/($D$15+2*$D$16)</f>
        <v>27.75</v>
      </c>
      <c r="H6">
        <f>(B6+4*$D$16)/($D$15+2*$D$16)</f>
        <v>29.178571428571427</v>
      </c>
      <c r="I6">
        <f>(B6-$D$15-2*$D$17-2*$D$16)/($D$15+2*$D$16)</f>
        <v>25.607142857142858</v>
      </c>
      <c r="J6">
        <f>($B6-J$10*$D$15-2*J$10*$D$16-$D$15-2*$D$17-2*$D$16)/($D$15+2*$D$16)</f>
        <v>24.607142857142858</v>
      </c>
      <c r="K6">
        <f>($B6-K$10*$D$15-2*K$10*$D$16-$D$15-2*$D$17-2*$D$16)/($D$15+2*$D$16)</f>
        <v>23.607142857142858</v>
      </c>
      <c r="L6">
        <f>($B6-L$10*$D$15-2*L$10*$D$16-$D$15-2*$D$17-2*$D$16)/($D$15+2*$D$16)</f>
        <v>22.607142857142858</v>
      </c>
      <c r="M6">
        <f>($B6-M$10*$D$15-2*M$10*$D$16-$D$15-2*$D$17-2*$D$16)/($D$15+2*$D$16)</f>
        <v>21.607142857142858</v>
      </c>
    </row>
    <row r="7" spans="1:13" ht="15.75" thickBot="1" x14ac:dyDescent="0.3">
      <c r="A7" s="1">
        <v>406.8</v>
      </c>
      <c r="B7" s="2"/>
      <c r="C7" s="5">
        <f>(A7-2*$D$16)/($D$15+2*$D$16)</f>
        <v>28.914285714285715</v>
      </c>
      <c r="D7" s="8">
        <f>A7/($D$15+2*$D$16)</f>
        <v>29.057142857142857</v>
      </c>
      <c r="E7" s="6">
        <f>(A7+2*$D$16)/($D$15+2*$D$16)</f>
        <v>29.2</v>
      </c>
      <c r="F7" s="6">
        <f>(A7-$D$17-2*$D$16)/($D$15+2*$D$16)</f>
        <v>27.771428571428572</v>
      </c>
      <c r="G7" s="5">
        <f>(A7-$D$17)/($D$15+2*$D$16)</f>
        <v>27.914285714285715</v>
      </c>
      <c r="H7">
        <f>(A7+4*$D$16)/($D$15+2*$D$16)</f>
        <v>29.342857142857145</v>
      </c>
      <c r="I7">
        <f>(A7-$D$15-2*$D$17-2*$D$16)/($D$15+2*$D$16)</f>
        <v>25.771428571428572</v>
      </c>
      <c r="J7">
        <f>($A7-J$10*$D$15-2*J$10*$D$16-$D$15-2*$D$17-2*$D$16)/($D$15+2*$D$16)</f>
        <v>24.771428571428572</v>
      </c>
      <c r="K7">
        <f>($A7-K$10*$D$15-2*K$10*$D$16-$D$15-2*$D$17-2*$D$16)/($D$15+2*$D$16)</f>
        <v>23.771428571428572</v>
      </c>
      <c r="L7">
        <f>($A7-L$10*$D$15-2*L$10*$D$16-$D$15-2*$D$17-2*$D$16)/($D$15+2*$D$16)</f>
        <v>22.771428571428572</v>
      </c>
      <c r="M7">
        <f>($A7-M$10*$D$15-2*M$10*$D$16-$D$15-2*$D$17-2*$D$16)/($D$15+2*$D$16)</f>
        <v>21.771428571428572</v>
      </c>
    </row>
    <row r="8" spans="1:13" ht="15.75" thickBot="1" x14ac:dyDescent="0.3">
      <c r="A8" s="1">
        <v>432.8</v>
      </c>
      <c r="B8" s="2">
        <v>432.7</v>
      </c>
      <c r="C8">
        <f>(B8-2*$D$16)/($D$15+2*$D$16)</f>
        <v>30.764285714285712</v>
      </c>
      <c r="D8" s="5">
        <f>B8/($D$15+2*$D$16)</f>
        <v>30.907142857142855</v>
      </c>
      <c r="E8" s="8">
        <f>(B8+2*$D$16)/($D$15+2*$D$16)</f>
        <v>31.05</v>
      </c>
      <c r="F8" s="6">
        <f>(B8-$D$17-2*$D$16)/($D$15+2*$D$16)</f>
        <v>29.62142857142857</v>
      </c>
      <c r="G8" s="6">
        <f>(B8-$D$17)/($D$15+2*$D$16)</f>
        <v>29.764285714285712</v>
      </c>
      <c r="H8">
        <f>(B8+4*$D$16)/($D$15+2*$D$16)</f>
        <v>31.192857142857143</v>
      </c>
      <c r="I8">
        <f>(B8-$D$15-2*$D$17-2*$D$16)/($D$15+2*$D$16)</f>
        <v>27.62142857142857</v>
      </c>
      <c r="J8">
        <f>($B8-J$10*$D$15-2*J$10*$D$16-$D$15-2*$D$17-2*$D$16)/($D$15+2*$D$16)</f>
        <v>26.62142857142857</v>
      </c>
      <c r="K8">
        <f>($B8-K$10*$D$15-2*K$10*$D$16-$D$15-2*$D$17-2*$D$16)/($D$15+2*$D$16)</f>
        <v>25.62142857142857</v>
      </c>
      <c r="L8">
        <f>($B8-L$10*$D$15-2*L$10*$D$16-$D$15-2*$D$17-2*$D$16)/($D$15+2*$D$16)</f>
        <v>24.62142857142857</v>
      </c>
      <c r="M8">
        <f>($B8-M$10*$D$15-2*M$10*$D$16-$D$15-2*$D$17-2*$D$16)/($D$15+2*$D$16)</f>
        <v>23.62142857142857</v>
      </c>
    </row>
    <row r="9" spans="1:13" ht="15.75" thickBot="1" x14ac:dyDescent="0.3">
      <c r="A9" s="1"/>
      <c r="B9" s="2">
        <v>331.6</v>
      </c>
      <c r="C9">
        <f>(B9-2*$D$16)/($D$15+2*$D$16)</f>
        <v>23.542857142857144</v>
      </c>
      <c r="D9" s="6">
        <f>B9/($D$15+2*$D$16)</f>
        <v>23.685714285714287</v>
      </c>
      <c r="E9" s="6">
        <f>(B9+2*$D$16)/($D$15+2*$D$16)</f>
        <v>23.828571428571429</v>
      </c>
      <c r="F9" s="6">
        <f>(B9-$D$17-2*$D$16)/($D$15+2*$D$16)</f>
        <v>22.400000000000002</v>
      </c>
      <c r="G9" s="6">
        <f>(B9-$D$17)/($D$15+2*$D$16)</f>
        <v>22.542857142857144</v>
      </c>
      <c r="H9" s="8">
        <f>(B9+4*$D$16)/($D$15+2*$D$16)</f>
        <v>23.971428571428572</v>
      </c>
      <c r="I9">
        <f>(B9-$D$15-2*$D$17-2*$D$16)/($D$15+2*$D$16)</f>
        <v>20.400000000000002</v>
      </c>
      <c r="J9">
        <f>($B9-J$10*$D$15-2*J$10*$D$16-$D$15-2*$D$17-2*$D$16)/($D$15+2*$D$16)</f>
        <v>19.400000000000002</v>
      </c>
      <c r="K9">
        <f>($B9-K$10*$D$15-2*K$10*$D$16-$D$15-2*$D$17-2*$D$16)/($D$15+2*$D$16)</f>
        <v>18.400000000000002</v>
      </c>
      <c r="L9">
        <f>($B9-L$10*$D$15-2*L$10*$D$16-$D$15-2*$D$17-2*$D$16)/($D$15+2*$D$16)</f>
        <v>17.400000000000002</v>
      </c>
      <c r="M9">
        <f>($B9-M$10*$D$15-2*M$10*$D$16-$D$15-2*$D$17-2*$D$16)/($D$15+2*$D$16)</f>
        <v>16.400000000000002</v>
      </c>
    </row>
    <row r="10" spans="1:13" x14ac:dyDescent="0.25">
      <c r="D10" s="6"/>
      <c r="E10" s="6"/>
      <c r="F10" s="6"/>
      <c r="G10" s="6"/>
      <c r="I10" s="7" t="s">
        <v>10</v>
      </c>
      <c r="J10">
        <v>1</v>
      </c>
      <c r="K10">
        <v>2</v>
      </c>
      <c r="L10">
        <v>3</v>
      </c>
      <c r="M10">
        <v>4</v>
      </c>
    </row>
    <row r="12" spans="1:13" x14ac:dyDescent="0.25">
      <c r="A12" s="5" t="s">
        <v>13</v>
      </c>
    </row>
    <row r="13" spans="1:13" x14ac:dyDescent="0.25">
      <c r="A13" s="8" t="s">
        <v>14</v>
      </c>
    </row>
    <row r="14" spans="1:13" x14ac:dyDescent="0.25">
      <c r="C14" s="7" t="s">
        <v>7</v>
      </c>
    </row>
    <row r="15" spans="1:13" x14ac:dyDescent="0.25">
      <c r="C15" t="s">
        <v>4</v>
      </c>
      <c r="D15">
        <v>12</v>
      </c>
    </row>
    <row r="16" spans="1:13" x14ac:dyDescent="0.25">
      <c r="C16" t="s">
        <v>5</v>
      </c>
      <c r="D16">
        <v>1</v>
      </c>
    </row>
    <row r="17" spans="3:4" x14ac:dyDescent="0.25">
      <c r="C17" t="s">
        <v>6</v>
      </c>
      <c r="D17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4" sqref="C14"/>
    </sheetView>
  </sheetViews>
  <sheetFormatPr defaultRowHeight="15" x14ac:dyDescent="0.25"/>
  <cols>
    <col min="1" max="1" width="30.28515625" bestFit="1" customWidth="1"/>
    <col min="2" max="2" width="31.5703125" bestFit="1" customWidth="1"/>
    <col min="3" max="3" width="20" bestFit="1" customWidth="1"/>
  </cols>
  <sheetData>
    <row r="1" spans="1:3" x14ac:dyDescent="0.25">
      <c r="A1" t="s">
        <v>18</v>
      </c>
      <c r="B1" t="s">
        <v>1</v>
      </c>
      <c r="C1" t="s">
        <v>19</v>
      </c>
    </row>
    <row r="2" spans="1:3" x14ac:dyDescent="0.25">
      <c r="A2">
        <v>324.5</v>
      </c>
      <c r="B2">
        <v>324.5</v>
      </c>
      <c r="C2" t="s">
        <v>26</v>
      </c>
    </row>
    <row r="3" spans="1:3" x14ac:dyDescent="0.25">
      <c r="B3">
        <v>331.6</v>
      </c>
      <c r="C3" t="s">
        <v>25</v>
      </c>
    </row>
    <row r="4" spans="1:3" x14ac:dyDescent="0.25">
      <c r="A4">
        <v>350.5</v>
      </c>
      <c r="B4">
        <v>350.5</v>
      </c>
      <c r="C4" t="s">
        <v>20</v>
      </c>
    </row>
    <row r="5" spans="1:3" x14ac:dyDescent="0.25">
      <c r="A5">
        <v>352.5</v>
      </c>
      <c r="B5">
        <v>352.5</v>
      </c>
      <c r="C5" t="s">
        <v>27</v>
      </c>
    </row>
    <row r="6" spans="1:3" x14ac:dyDescent="0.25">
      <c r="A6">
        <v>378.5</v>
      </c>
      <c r="B6">
        <v>378.5</v>
      </c>
      <c r="C6" t="s">
        <v>21</v>
      </c>
    </row>
    <row r="7" spans="1:3" x14ac:dyDescent="0.25">
      <c r="A7">
        <v>404.6</v>
      </c>
      <c r="B7">
        <v>404.5</v>
      </c>
      <c r="C7" t="s">
        <v>22</v>
      </c>
    </row>
    <row r="8" spans="1:3" x14ac:dyDescent="0.25">
      <c r="A8">
        <v>406.8</v>
      </c>
      <c r="C8" t="s">
        <v>23</v>
      </c>
    </row>
    <row r="9" spans="1:3" x14ac:dyDescent="0.25">
      <c r="A9">
        <v>432.8</v>
      </c>
      <c r="B9">
        <v>432.7</v>
      </c>
      <c r="C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>MPI for polymer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Sudersan</dc:creator>
  <cp:lastModifiedBy>Pranav Sudersan</cp:lastModifiedBy>
  <dcterms:created xsi:type="dcterms:W3CDTF">2020-12-06T16:04:41Z</dcterms:created>
  <dcterms:modified xsi:type="dcterms:W3CDTF">2020-12-06T17:27:52Z</dcterms:modified>
</cp:coreProperties>
</file>