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pranavdeo/Desktop/Marketing Analytics/Semester 2/Market Forecasting/Assignment- Exponential Model/"/>
    </mc:Choice>
  </mc:AlternateContent>
  <xr:revisionPtr revIDLastSave="0" documentId="13_ncr:40009_{EDBB46F9-512D-5E46-879A-8330EA699B2B}" xr6:coauthVersionLast="45" xr6:coauthVersionMax="45" xr10:uidLastSave="{00000000-0000-0000-0000-000000000000}"/>
  <bookViews>
    <workbookView xWindow="0" yWindow="460" windowWidth="33600" windowHeight="18980"/>
  </bookViews>
  <sheets>
    <sheet name="Q2 Individual" sheetId="5" r:id="rId1"/>
    <sheet name="Q3 Aggregated Sales Data" sheetId="1" r:id="rId2"/>
    <sheet name="Q 4,5,6 Covariates" sheetId="2" r:id="rId3"/>
  </sheets>
  <definedNames>
    <definedName name="_xlnm._FilterDatabase" localSheetId="0" hidden="1">'Q2 Individual'!$D$1:$K$73</definedName>
    <definedName name="solver_adj" localSheetId="2" hidden="1">'Q 4,5,6 Covariates'!$N$72:$P$73</definedName>
    <definedName name="solver_adj" localSheetId="0" hidden="1">'Q2 Individual'!$B$77:$C$148</definedName>
    <definedName name="solver_adj" localSheetId="1" hidden="1">'Q3 Aggregated Sales Data'!$B$76:$B$77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'Q 4,5,6 Covariates'!$N$72</definedName>
    <definedName name="solver_lhs1" localSheetId="0" hidden="1">'Q2 Individual'!$B$77:$C$148</definedName>
    <definedName name="solver_lhs1" localSheetId="1" hidden="1">'Q3 Aggregated Sales Data'!$B$76</definedName>
    <definedName name="solver_lhs2" localSheetId="2" hidden="1">'Q 4,5,6 Covariates'!$N$72:$N$73</definedName>
    <definedName name="solver_lhs2" localSheetId="0" hidden="1">'Q2 Individual'!$B$77:$C$148</definedName>
    <definedName name="solver_lhs2" localSheetId="1" hidden="1">'Q3 Aggregated Sales Data'!$B$76:$B$77</definedName>
    <definedName name="solver_lhs3" localSheetId="0" hidden="1">'Q2 Individual'!$B$77:$C$148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2</definedName>
    <definedName name="solver_neg" localSheetId="0" hidden="1">2</definedName>
    <definedName name="solver_neg" localSheetId="1" hidden="1">2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2</definedName>
    <definedName name="solver_num" localSheetId="0" hidden="1">2</definedName>
    <definedName name="solver_num" localSheetId="1" hidden="1">2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'Q 4,5,6 Covariates'!$B$372</definedName>
    <definedName name="solver_opt" localSheetId="0" hidden="1">'Q2 Individual'!$B$303</definedName>
    <definedName name="solver_opt" localSheetId="1" hidden="1">'Q3 Aggregated Sales Data'!$B$301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hs1" localSheetId="2" hidden="1">1</definedName>
    <definedName name="solver_rhs1" localSheetId="0" hidden="1">1</definedName>
    <definedName name="solver_rhs1" localSheetId="1" hidden="1">1</definedName>
    <definedName name="solver_rhs2" localSheetId="2" hidden="1">0.0000001</definedName>
    <definedName name="solver_rhs2" localSheetId="0" hidden="1">0.0000001</definedName>
    <definedName name="solver_rhs2" localSheetId="1" hidden="1">0.00000001</definedName>
    <definedName name="solver_rhs3" localSheetId="0" hidden="1">1E-21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2" l="1"/>
  <c r="D151" i="2"/>
  <c r="J2" i="5"/>
  <c r="K2" i="5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D77" i="5"/>
  <c r="D152" i="5"/>
  <c r="D226" i="5"/>
  <c r="E77" i="5"/>
  <c r="E152" i="5"/>
  <c r="E226" i="5"/>
  <c r="F77" i="5"/>
  <c r="F152" i="5"/>
  <c r="F226" i="5"/>
  <c r="G77" i="5"/>
  <c r="G152" i="5"/>
  <c r="G226" i="5"/>
  <c r="H77" i="5"/>
  <c r="H152" i="5"/>
  <c r="H226" i="5"/>
  <c r="I77" i="5"/>
  <c r="I152" i="5"/>
  <c r="I226" i="5"/>
  <c r="M77" i="5"/>
  <c r="M152" i="5"/>
  <c r="N77" i="5"/>
  <c r="N152" i="5"/>
  <c r="P152" i="5"/>
  <c r="D78" i="5"/>
  <c r="E78" i="5"/>
  <c r="E153" i="5"/>
  <c r="E227" i="5"/>
  <c r="F78" i="5"/>
  <c r="F153" i="5"/>
  <c r="F227" i="5"/>
  <c r="G78" i="5"/>
  <c r="G153" i="5"/>
  <c r="G227" i="5"/>
  <c r="H78" i="5"/>
  <c r="H153" i="5"/>
  <c r="H227" i="5"/>
  <c r="I78" i="5"/>
  <c r="I153" i="5"/>
  <c r="I227" i="5"/>
  <c r="M78" i="5"/>
  <c r="M153" i="5"/>
  <c r="O153" i="5"/>
  <c r="N78" i="5"/>
  <c r="N153" i="5"/>
  <c r="D79" i="5"/>
  <c r="D154" i="5"/>
  <c r="D228" i="5"/>
  <c r="E79" i="5"/>
  <c r="E154" i="5"/>
  <c r="E228" i="5"/>
  <c r="F79" i="5"/>
  <c r="F154" i="5"/>
  <c r="F228" i="5"/>
  <c r="G79" i="5"/>
  <c r="G154" i="5"/>
  <c r="G228" i="5"/>
  <c r="H79" i="5"/>
  <c r="H154" i="5"/>
  <c r="H228" i="5"/>
  <c r="I79" i="5"/>
  <c r="I154" i="5"/>
  <c r="I228" i="5"/>
  <c r="M79" i="5"/>
  <c r="M154" i="5"/>
  <c r="O154" i="5"/>
  <c r="N79" i="5"/>
  <c r="N154" i="5"/>
  <c r="D80" i="5"/>
  <c r="D155" i="5"/>
  <c r="D229" i="5"/>
  <c r="E80" i="5"/>
  <c r="E155" i="5"/>
  <c r="E229" i="5"/>
  <c r="F80" i="5"/>
  <c r="F155" i="5"/>
  <c r="F229" i="5"/>
  <c r="G80" i="5"/>
  <c r="G155" i="5"/>
  <c r="G229" i="5"/>
  <c r="H80" i="5"/>
  <c r="H155" i="5"/>
  <c r="H229" i="5"/>
  <c r="I80" i="5"/>
  <c r="I155" i="5"/>
  <c r="I229" i="5"/>
  <c r="M80" i="5"/>
  <c r="M155" i="5"/>
  <c r="O155" i="5"/>
  <c r="N80" i="5"/>
  <c r="N155" i="5"/>
  <c r="D81" i="5"/>
  <c r="D156" i="5"/>
  <c r="D230" i="5"/>
  <c r="E81" i="5"/>
  <c r="E156" i="5"/>
  <c r="E230" i="5"/>
  <c r="F81" i="5"/>
  <c r="G81" i="5"/>
  <c r="G156" i="5"/>
  <c r="G230" i="5"/>
  <c r="H81" i="5"/>
  <c r="H156" i="5"/>
  <c r="H230" i="5"/>
  <c r="I81" i="5"/>
  <c r="I156" i="5"/>
  <c r="I230" i="5"/>
  <c r="M81" i="5"/>
  <c r="M156" i="5"/>
  <c r="O156" i="5"/>
  <c r="N81" i="5"/>
  <c r="N156" i="5"/>
  <c r="P156" i="5"/>
  <c r="D82" i="5"/>
  <c r="D157" i="5"/>
  <c r="D231" i="5"/>
  <c r="E82" i="5"/>
  <c r="F82" i="5"/>
  <c r="F157" i="5"/>
  <c r="F231" i="5"/>
  <c r="G82" i="5"/>
  <c r="G157" i="5"/>
  <c r="G231" i="5"/>
  <c r="H82" i="5"/>
  <c r="H157" i="5"/>
  <c r="H231" i="5"/>
  <c r="I82" i="5"/>
  <c r="I157" i="5"/>
  <c r="I231" i="5"/>
  <c r="M82" i="5"/>
  <c r="M157" i="5"/>
  <c r="N82" i="5"/>
  <c r="N157" i="5"/>
  <c r="D83" i="5"/>
  <c r="E83" i="5"/>
  <c r="E158" i="5"/>
  <c r="E232" i="5"/>
  <c r="F83" i="5"/>
  <c r="F158" i="5"/>
  <c r="F232" i="5"/>
  <c r="G83" i="5"/>
  <c r="G158" i="5"/>
  <c r="G232" i="5"/>
  <c r="H83" i="5"/>
  <c r="H158" i="5"/>
  <c r="H232" i="5"/>
  <c r="I83" i="5"/>
  <c r="I158" i="5"/>
  <c r="I232" i="5"/>
  <c r="M83" i="5"/>
  <c r="M158" i="5"/>
  <c r="O158" i="5"/>
  <c r="N83" i="5"/>
  <c r="N158" i="5"/>
  <c r="P158" i="5"/>
  <c r="D84" i="5"/>
  <c r="E84" i="5"/>
  <c r="E159" i="5"/>
  <c r="E233" i="5"/>
  <c r="F84" i="5"/>
  <c r="F159" i="5"/>
  <c r="F233" i="5"/>
  <c r="G84" i="5"/>
  <c r="G159" i="5"/>
  <c r="G233" i="5"/>
  <c r="H84" i="5"/>
  <c r="H159" i="5"/>
  <c r="H233" i="5"/>
  <c r="I84" i="5"/>
  <c r="I159" i="5"/>
  <c r="I233" i="5"/>
  <c r="M84" i="5"/>
  <c r="M159" i="5"/>
  <c r="O159" i="5"/>
  <c r="N84" i="5"/>
  <c r="N159" i="5"/>
  <c r="P159" i="5"/>
  <c r="D85" i="5"/>
  <c r="D160" i="5"/>
  <c r="D234" i="5"/>
  <c r="E85" i="5"/>
  <c r="E160" i="5"/>
  <c r="E234" i="5"/>
  <c r="F85" i="5"/>
  <c r="F160" i="5"/>
  <c r="F234" i="5"/>
  <c r="G85" i="5"/>
  <c r="G160" i="5"/>
  <c r="G234" i="5"/>
  <c r="H85" i="5"/>
  <c r="H160" i="5"/>
  <c r="H234" i="5"/>
  <c r="I85" i="5"/>
  <c r="I160" i="5"/>
  <c r="I234" i="5"/>
  <c r="M85" i="5"/>
  <c r="M160" i="5"/>
  <c r="N85" i="5"/>
  <c r="N160" i="5"/>
  <c r="P160" i="5"/>
  <c r="D86" i="5"/>
  <c r="D161" i="5"/>
  <c r="D235" i="5"/>
  <c r="E86" i="5"/>
  <c r="E161" i="5"/>
  <c r="E235" i="5"/>
  <c r="F86" i="5"/>
  <c r="F161" i="5"/>
  <c r="F235" i="5"/>
  <c r="G86" i="5"/>
  <c r="G161" i="5"/>
  <c r="G235" i="5"/>
  <c r="H86" i="5"/>
  <c r="H161" i="5"/>
  <c r="H235" i="5"/>
  <c r="I86" i="5"/>
  <c r="I161" i="5"/>
  <c r="I235" i="5"/>
  <c r="M86" i="5"/>
  <c r="M161" i="5"/>
  <c r="M235" i="5"/>
  <c r="N86" i="5"/>
  <c r="N161" i="5"/>
  <c r="N235" i="5"/>
  <c r="D87" i="5"/>
  <c r="D162" i="5"/>
  <c r="D236" i="5"/>
  <c r="E87" i="5"/>
  <c r="E162" i="5"/>
  <c r="E236" i="5"/>
  <c r="F87" i="5"/>
  <c r="F162" i="5"/>
  <c r="F236" i="5"/>
  <c r="G87" i="5"/>
  <c r="G162" i="5"/>
  <c r="G236" i="5"/>
  <c r="H87" i="5"/>
  <c r="H162" i="5"/>
  <c r="H236" i="5"/>
  <c r="I87" i="5"/>
  <c r="I162" i="5"/>
  <c r="I236" i="5"/>
  <c r="M87" i="5"/>
  <c r="M162" i="5"/>
  <c r="O162" i="5"/>
  <c r="N87" i="5"/>
  <c r="N162" i="5"/>
  <c r="D88" i="5"/>
  <c r="D163" i="5"/>
  <c r="D237" i="5"/>
  <c r="E88" i="5"/>
  <c r="E163" i="5"/>
  <c r="E237" i="5"/>
  <c r="F88" i="5"/>
  <c r="F163" i="5"/>
  <c r="F237" i="5"/>
  <c r="G88" i="5"/>
  <c r="G163" i="5"/>
  <c r="G237" i="5"/>
  <c r="H88" i="5"/>
  <c r="H163" i="5"/>
  <c r="H237" i="5"/>
  <c r="I88" i="5"/>
  <c r="I163" i="5"/>
  <c r="I237" i="5"/>
  <c r="M88" i="5"/>
  <c r="M163" i="5"/>
  <c r="N88" i="5"/>
  <c r="N163" i="5"/>
  <c r="P163" i="5"/>
  <c r="D89" i="5"/>
  <c r="D164" i="5"/>
  <c r="D238" i="5"/>
  <c r="E89" i="5"/>
  <c r="E164" i="5"/>
  <c r="E238" i="5"/>
  <c r="F89" i="5"/>
  <c r="F164" i="5"/>
  <c r="F238" i="5"/>
  <c r="G89" i="5"/>
  <c r="G164" i="5"/>
  <c r="G238" i="5"/>
  <c r="H89" i="5"/>
  <c r="H164" i="5"/>
  <c r="H238" i="5"/>
  <c r="I89" i="5"/>
  <c r="I164" i="5"/>
  <c r="I238" i="5"/>
  <c r="M89" i="5"/>
  <c r="M164" i="5"/>
  <c r="N89" i="5"/>
  <c r="N164" i="5"/>
  <c r="N238" i="5"/>
  <c r="D90" i="5"/>
  <c r="D165" i="5"/>
  <c r="D239" i="5"/>
  <c r="E90" i="5"/>
  <c r="F90" i="5"/>
  <c r="F165" i="5"/>
  <c r="F239" i="5"/>
  <c r="G90" i="5"/>
  <c r="G165" i="5"/>
  <c r="G239" i="5"/>
  <c r="H90" i="5"/>
  <c r="H165" i="5"/>
  <c r="H239" i="5"/>
  <c r="I90" i="5"/>
  <c r="I165" i="5"/>
  <c r="I239" i="5"/>
  <c r="M90" i="5"/>
  <c r="M165" i="5"/>
  <c r="M239" i="5"/>
  <c r="N90" i="5"/>
  <c r="N165" i="5"/>
  <c r="N239" i="5"/>
  <c r="D91" i="5"/>
  <c r="E91" i="5"/>
  <c r="E166" i="5"/>
  <c r="E240" i="5"/>
  <c r="F91" i="5"/>
  <c r="F166" i="5"/>
  <c r="F240" i="5"/>
  <c r="G91" i="5"/>
  <c r="G166" i="5"/>
  <c r="G240" i="5"/>
  <c r="H91" i="5"/>
  <c r="H166" i="5"/>
  <c r="H240" i="5"/>
  <c r="I91" i="5"/>
  <c r="I166" i="5"/>
  <c r="I240" i="5"/>
  <c r="M91" i="5"/>
  <c r="M166" i="5"/>
  <c r="O166" i="5"/>
  <c r="N91" i="5"/>
  <c r="N166" i="5"/>
  <c r="P166" i="5"/>
  <c r="D92" i="5"/>
  <c r="E92" i="5"/>
  <c r="E167" i="5"/>
  <c r="E241" i="5"/>
  <c r="F92" i="5"/>
  <c r="F167" i="5"/>
  <c r="F241" i="5"/>
  <c r="G92" i="5"/>
  <c r="G167" i="5"/>
  <c r="G241" i="5"/>
  <c r="H92" i="5"/>
  <c r="H167" i="5"/>
  <c r="H241" i="5"/>
  <c r="I92" i="5"/>
  <c r="I167" i="5"/>
  <c r="I241" i="5"/>
  <c r="M92" i="5"/>
  <c r="M167" i="5"/>
  <c r="O167" i="5"/>
  <c r="N92" i="5"/>
  <c r="N167" i="5"/>
  <c r="P167" i="5"/>
  <c r="D93" i="5"/>
  <c r="D168" i="5"/>
  <c r="D242" i="5"/>
  <c r="E93" i="5"/>
  <c r="E168" i="5"/>
  <c r="E242" i="5"/>
  <c r="F93" i="5"/>
  <c r="F168" i="5"/>
  <c r="F242" i="5"/>
  <c r="G93" i="5"/>
  <c r="G168" i="5"/>
  <c r="G242" i="5"/>
  <c r="H93" i="5"/>
  <c r="H168" i="5"/>
  <c r="H242" i="5"/>
  <c r="I93" i="5"/>
  <c r="I168" i="5"/>
  <c r="I242" i="5"/>
  <c r="M93" i="5"/>
  <c r="M168" i="5"/>
  <c r="O168" i="5"/>
  <c r="N93" i="5"/>
  <c r="N168" i="5"/>
  <c r="D94" i="5"/>
  <c r="D169" i="5"/>
  <c r="D243" i="5"/>
  <c r="E94" i="5"/>
  <c r="E169" i="5"/>
  <c r="E243" i="5"/>
  <c r="F94" i="5"/>
  <c r="F169" i="5"/>
  <c r="F243" i="5"/>
  <c r="G94" i="5"/>
  <c r="G169" i="5"/>
  <c r="G243" i="5"/>
  <c r="H94" i="5"/>
  <c r="H169" i="5"/>
  <c r="H243" i="5"/>
  <c r="I94" i="5"/>
  <c r="I169" i="5"/>
  <c r="I243" i="5"/>
  <c r="M94" i="5"/>
  <c r="M169" i="5"/>
  <c r="N94" i="5"/>
  <c r="N169" i="5"/>
  <c r="P169" i="5"/>
  <c r="D95" i="5"/>
  <c r="D170" i="5"/>
  <c r="D244" i="5"/>
  <c r="E95" i="5"/>
  <c r="E170" i="5"/>
  <c r="E244" i="5"/>
  <c r="F95" i="5"/>
  <c r="F170" i="5"/>
  <c r="F244" i="5"/>
  <c r="G95" i="5"/>
  <c r="G170" i="5"/>
  <c r="G244" i="5"/>
  <c r="H95" i="5"/>
  <c r="H170" i="5"/>
  <c r="H244" i="5"/>
  <c r="I95" i="5"/>
  <c r="I170" i="5"/>
  <c r="I244" i="5"/>
  <c r="M95" i="5"/>
  <c r="M170" i="5"/>
  <c r="O170" i="5"/>
  <c r="N95" i="5"/>
  <c r="N170" i="5"/>
  <c r="D96" i="5"/>
  <c r="D171" i="5"/>
  <c r="D245" i="5"/>
  <c r="E96" i="5"/>
  <c r="E171" i="5"/>
  <c r="E245" i="5"/>
  <c r="F96" i="5"/>
  <c r="F171" i="5"/>
  <c r="F245" i="5"/>
  <c r="G96" i="5"/>
  <c r="G171" i="5"/>
  <c r="G245" i="5"/>
  <c r="H96" i="5"/>
  <c r="H171" i="5"/>
  <c r="H245" i="5"/>
  <c r="I96" i="5"/>
  <c r="I171" i="5"/>
  <c r="I245" i="5"/>
  <c r="M96" i="5"/>
  <c r="M171" i="5"/>
  <c r="N96" i="5"/>
  <c r="N171" i="5"/>
  <c r="N245" i="5"/>
  <c r="D97" i="5"/>
  <c r="D172" i="5"/>
  <c r="D246" i="5"/>
  <c r="E97" i="5"/>
  <c r="E172" i="5"/>
  <c r="E246" i="5"/>
  <c r="F97" i="5"/>
  <c r="F172" i="5"/>
  <c r="F246" i="5"/>
  <c r="G97" i="5"/>
  <c r="G172" i="5"/>
  <c r="G246" i="5"/>
  <c r="H97" i="5"/>
  <c r="H172" i="5"/>
  <c r="H246" i="5"/>
  <c r="I97" i="5"/>
  <c r="I172" i="5"/>
  <c r="I246" i="5"/>
  <c r="M97" i="5"/>
  <c r="M172" i="5"/>
  <c r="O172" i="5"/>
  <c r="N97" i="5"/>
  <c r="N172" i="5"/>
  <c r="P172" i="5"/>
  <c r="D98" i="5"/>
  <c r="D173" i="5"/>
  <c r="D247" i="5"/>
  <c r="E98" i="5"/>
  <c r="F98" i="5"/>
  <c r="F173" i="5"/>
  <c r="F247" i="5"/>
  <c r="G98" i="5"/>
  <c r="G173" i="5"/>
  <c r="G247" i="5"/>
  <c r="H98" i="5"/>
  <c r="H173" i="5"/>
  <c r="H247" i="5"/>
  <c r="I98" i="5"/>
  <c r="I173" i="5"/>
  <c r="I247" i="5"/>
  <c r="M98" i="5"/>
  <c r="M173" i="5"/>
  <c r="N98" i="5"/>
  <c r="N173" i="5"/>
  <c r="D99" i="5"/>
  <c r="E99" i="5"/>
  <c r="E174" i="5"/>
  <c r="E248" i="5"/>
  <c r="F99" i="5"/>
  <c r="F174" i="5"/>
  <c r="F248" i="5"/>
  <c r="G99" i="5"/>
  <c r="G174" i="5"/>
  <c r="G248" i="5"/>
  <c r="H99" i="5"/>
  <c r="H174" i="5"/>
  <c r="H248" i="5"/>
  <c r="I99" i="5"/>
  <c r="I174" i="5"/>
  <c r="I248" i="5"/>
  <c r="M99" i="5"/>
  <c r="M174" i="5"/>
  <c r="O174" i="5"/>
  <c r="N99" i="5"/>
  <c r="N174" i="5"/>
  <c r="P174" i="5"/>
  <c r="D100" i="5"/>
  <c r="E100" i="5"/>
  <c r="E175" i="5"/>
  <c r="E249" i="5"/>
  <c r="F100" i="5"/>
  <c r="F175" i="5"/>
  <c r="F249" i="5"/>
  <c r="G100" i="5"/>
  <c r="G175" i="5"/>
  <c r="G249" i="5"/>
  <c r="H100" i="5"/>
  <c r="H175" i="5"/>
  <c r="H249" i="5"/>
  <c r="I100" i="5"/>
  <c r="I175" i="5"/>
  <c r="I249" i="5"/>
  <c r="M100" i="5"/>
  <c r="M175" i="5"/>
  <c r="O175" i="5"/>
  <c r="N100" i="5"/>
  <c r="N175" i="5"/>
  <c r="P175" i="5"/>
  <c r="D101" i="5"/>
  <c r="D176" i="5"/>
  <c r="D250" i="5"/>
  <c r="E101" i="5"/>
  <c r="E176" i="5"/>
  <c r="E250" i="5"/>
  <c r="F101" i="5"/>
  <c r="F176" i="5"/>
  <c r="F250" i="5"/>
  <c r="G101" i="5"/>
  <c r="G176" i="5"/>
  <c r="G250" i="5"/>
  <c r="H101" i="5"/>
  <c r="H176" i="5"/>
  <c r="H250" i="5"/>
  <c r="I101" i="5"/>
  <c r="I176" i="5"/>
  <c r="I250" i="5"/>
  <c r="M101" i="5"/>
  <c r="M176" i="5"/>
  <c r="M250" i="5"/>
  <c r="N101" i="5"/>
  <c r="N176" i="5"/>
  <c r="N250" i="5"/>
  <c r="D102" i="5"/>
  <c r="D177" i="5"/>
  <c r="D251" i="5"/>
  <c r="E102" i="5"/>
  <c r="E177" i="5"/>
  <c r="E251" i="5"/>
  <c r="F102" i="5"/>
  <c r="F177" i="5"/>
  <c r="F251" i="5"/>
  <c r="G102" i="5"/>
  <c r="G177" i="5"/>
  <c r="G251" i="5"/>
  <c r="H102" i="5"/>
  <c r="H177" i="5"/>
  <c r="H251" i="5"/>
  <c r="I102" i="5"/>
  <c r="I177" i="5"/>
  <c r="I251" i="5"/>
  <c r="M102" i="5"/>
  <c r="M177" i="5"/>
  <c r="M251" i="5"/>
  <c r="N102" i="5"/>
  <c r="N177" i="5"/>
  <c r="N251" i="5"/>
  <c r="D103" i="5"/>
  <c r="D178" i="5"/>
  <c r="D252" i="5"/>
  <c r="E103" i="5"/>
  <c r="E178" i="5"/>
  <c r="E252" i="5"/>
  <c r="F103" i="5"/>
  <c r="F178" i="5"/>
  <c r="F252" i="5"/>
  <c r="G103" i="5"/>
  <c r="G178" i="5"/>
  <c r="G252" i="5"/>
  <c r="H103" i="5"/>
  <c r="H178" i="5"/>
  <c r="H252" i="5"/>
  <c r="I103" i="5"/>
  <c r="I178" i="5"/>
  <c r="I252" i="5"/>
  <c r="M103" i="5"/>
  <c r="M178" i="5"/>
  <c r="O178" i="5"/>
  <c r="N103" i="5"/>
  <c r="N178" i="5"/>
  <c r="D104" i="5"/>
  <c r="D179" i="5"/>
  <c r="D253" i="5"/>
  <c r="E104" i="5"/>
  <c r="E179" i="5"/>
  <c r="E253" i="5"/>
  <c r="F104" i="5"/>
  <c r="F179" i="5"/>
  <c r="F253" i="5"/>
  <c r="G104" i="5"/>
  <c r="G179" i="5"/>
  <c r="G253" i="5"/>
  <c r="H104" i="5"/>
  <c r="H179" i="5"/>
  <c r="H253" i="5"/>
  <c r="I104" i="5"/>
  <c r="I179" i="5"/>
  <c r="I253" i="5"/>
  <c r="M104" i="5"/>
  <c r="M179" i="5"/>
  <c r="M253" i="5"/>
  <c r="N104" i="5"/>
  <c r="N179" i="5"/>
  <c r="N253" i="5"/>
  <c r="D105" i="5"/>
  <c r="D180" i="5"/>
  <c r="D254" i="5"/>
  <c r="E105" i="5"/>
  <c r="E180" i="5"/>
  <c r="E254" i="5"/>
  <c r="F105" i="5"/>
  <c r="F180" i="5"/>
  <c r="F254" i="5"/>
  <c r="G105" i="5"/>
  <c r="G180" i="5"/>
  <c r="G254" i="5"/>
  <c r="H105" i="5"/>
  <c r="H180" i="5"/>
  <c r="H254" i="5"/>
  <c r="I105" i="5"/>
  <c r="I180" i="5"/>
  <c r="I254" i="5"/>
  <c r="M105" i="5"/>
  <c r="M180" i="5"/>
  <c r="O180" i="5"/>
  <c r="N105" i="5"/>
  <c r="N180" i="5"/>
  <c r="P180" i="5"/>
  <c r="D106" i="5"/>
  <c r="D181" i="5"/>
  <c r="D255" i="5"/>
  <c r="E106" i="5"/>
  <c r="F106" i="5"/>
  <c r="F181" i="5"/>
  <c r="F255" i="5"/>
  <c r="G106" i="5"/>
  <c r="G181" i="5"/>
  <c r="G255" i="5"/>
  <c r="H106" i="5"/>
  <c r="H181" i="5"/>
  <c r="H255" i="5"/>
  <c r="I106" i="5"/>
  <c r="I181" i="5"/>
  <c r="I255" i="5"/>
  <c r="M106" i="5"/>
  <c r="M181" i="5"/>
  <c r="N106" i="5"/>
  <c r="N181" i="5"/>
  <c r="D107" i="5"/>
  <c r="E107" i="5"/>
  <c r="E182" i="5"/>
  <c r="E256" i="5"/>
  <c r="F107" i="5"/>
  <c r="F182" i="5"/>
  <c r="F256" i="5"/>
  <c r="G107" i="5"/>
  <c r="G182" i="5"/>
  <c r="G256" i="5"/>
  <c r="H107" i="5"/>
  <c r="H182" i="5"/>
  <c r="H256" i="5"/>
  <c r="I107" i="5"/>
  <c r="I182" i="5"/>
  <c r="I256" i="5"/>
  <c r="M107" i="5"/>
  <c r="M182" i="5"/>
  <c r="O182" i="5"/>
  <c r="N107" i="5"/>
  <c r="N182" i="5"/>
  <c r="N256" i="5"/>
  <c r="D108" i="5"/>
  <c r="E108" i="5"/>
  <c r="E183" i="5"/>
  <c r="E257" i="5"/>
  <c r="F108" i="5"/>
  <c r="F183" i="5"/>
  <c r="F257" i="5"/>
  <c r="G108" i="5"/>
  <c r="G183" i="5"/>
  <c r="G257" i="5"/>
  <c r="H108" i="5"/>
  <c r="H183" i="5"/>
  <c r="H257" i="5"/>
  <c r="I108" i="5"/>
  <c r="I183" i="5"/>
  <c r="I257" i="5"/>
  <c r="M108" i="5"/>
  <c r="M183" i="5"/>
  <c r="O183" i="5"/>
  <c r="N108" i="5"/>
  <c r="N183" i="5"/>
  <c r="P183" i="5"/>
  <c r="D109" i="5"/>
  <c r="D184" i="5"/>
  <c r="D258" i="5"/>
  <c r="E109" i="5"/>
  <c r="E184" i="5"/>
  <c r="E258" i="5"/>
  <c r="F109" i="5"/>
  <c r="G109" i="5"/>
  <c r="G184" i="5"/>
  <c r="G258" i="5"/>
  <c r="H109" i="5"/>
  <c r="H184" i="5"/>
  <c r="H258" i="5"/>
  <c r="I109" i="5"/>
  <c r="I184" i="5"/>
  <c r="I258" i="5"/>
  <c r="M109" i="5"/>
  <c r="M184" i="5"/>
  <c r="N109" i="5"/>
  <c r="N184" i="5"/>
  <c r="N258" i="5"/>
  <c r="D110" i="5"/>
  <c r="D185" i="5"/>
  <c r="D259" i="5"/>
  <c r="E110" i="5"/>
  <c r="E185" i="5"/>
  <c r="E259" i="5"/>
  <c r="F110" i="5"/>
  <c r="F185" i="5"/>
  <c r="F259" i="5"/>
  <c r="G110" i="5"/>
  <c r="G185" i="5"/>
  <c r="G259" i="5"/>
  <c r="H110" i="5"/>
  <c r="H185" i="5"/>
  <c r="H259" i="5"/>
  <c r="I110" i="5"/>
  <c r="I185" i="5"/>
  <c r="I259" i="5"/>
  <c r="M110" i="5"/>
  <c r="M185" i="5"/>
  <c r="O185" i="5"/>
  <c r="N110" i="5"/>
  <c r="N185" i="5"/>
  <c r="P185" i="5"/>
  <c r="D111" i="5"/>
  <c r="D186" i="5"/>
  <c r="D260" i="5"/>
  <c r="E111" i="5"/>
  <c r="E186" i="5"/>
  <c r="E260" i="5"/>
  <c r="F111" i="5"/>
  <c r="F186" i="5"/>
  <c r="F260" i="5"/>
  <c r="G111" i="5"/>
  <c r="G186" i="5"/>
  <c r="G260" i="5"/>
  <c r="H111" i="5"/>
  <c r="H186" i="5"/>
  <c r="H260" i="5"/>
  <c r="I111" i="5"/>
  <c r="I186" i="5"/>
  <c r="I260" i="5"/>
  <c r="M111" i="5"/>
  <c r="M186" i="5"/>
  <c r="O186" i="5"/>
  <c r="N111" i="5"/>
  <c r="N186" i="5"/>
  <c r="D112" i="5"/>
  <c r="D187" i="5"/>
  <c r="D261" i="5"/>
  <c r="E112" i="5"/>
  <c r="E187" i="5"/>
  <c r="E261" i="5"/>
  <c r="F112" i="5"/>
  <c r="F187" i="5"/>
  <c r="F261" i="5"/>
  <c r="G112" i="5"/>
  <c r="G187" i="5"/>
  <c r="G261" i="5"/>
  <c r="H112" i="5"/>
  <c r="H187" i="5"/>
  <c r="H261" i="5"/>
  <c r="I112" i="5"/>
  <c r="I187" i="5"/>
  <c r="I261" i="5"/>
  <c r="M112" i="5"/>
  <c r="M187" i="5"/>
  <c r="O187" i="5"/>
  <c r="N112" i="5"/>
  <c r="N187" i="5"/>
  <c r="P187" i="5"/>
  <c r="D113" i="5"/>
  <c r="D188" i="5"/>
  <c r="D262" i="5"/>
  <c r="E113" i="5"/>
  <c r="E188" i="5"/>
  <c r="E262" i="5"/>
  <c r="F113" i="5"/>
  <c r="F188" i="5"/>
  <c r="F262" i="5"/>
  <c r="G113" i="5"/>
  <c r="G188" i="5"/>
  <c r="G262" i="5"/>
  <c r="H113" i="5"/>
  <c r="H188" i="5"/>
  <c r="H262" i="5"/>
  <c r="I113" i="5"/>
  <c r="I188" i="5"/>
  <c r="I262" i="5"/>
  <c r="M113" i="5"/>
  <c r="M188" i="5"/>
  <c r="O188" i="5"/>
  <c r="N113" i="5"/>
  <c r="N188" i="5"/>
  <c r="D114" i="5"/>
  <c r="D189" i="5"/>
  <c r="D263" i="5"/>
  <c r="E114" i="5"/>
  <c r="F114" i="5"/>
  <c r="F189" i="5"/>
  <c r="F263" i="5"/>
  <c r="G114" i="5"/>
  <c r="G189" i="5"/>
  <c r="G263" i="5"/>
  <c r="H114" i="5"/>
  <c r="H189" i="5"/>
  <c r="H263" i="5"/>
  <c r="I114" i="5"/>
  <c r="I189" i="5"/>
  <c r="I263" i="5"/>
  <c r="M114" i="5"/>
  <c r="M189" i="5"/>
  <c r="N114" i="5"/>
  <c r="N189" i="5"/>
  <c r="D115" i="5"/>
  <c r="E115" i="5"/>
  <c r="E190" i="5"/>
  <c r="E264" i="5"/>
  <c r="F115" i="5"/>
  <c r="F190" i="5"/>
  <c r="F264" i="5"/>
  <c r="G115" i="5"/>
  <c r="G190" i="5"/>
  <c r="G264" i="5"/>
  <c r="H115" i="5"/>
  <c r="H190" i="5"/>
  <c r="H264" i="5"/>
  <c r="I115" i="5"/>
  <c r="I190" i="5"/>
  <c r="I264" i="5"/>
  <c r="M115" i="5"/>
  <c r="M190" i="5"/>
  <c r="O190" i="5"/>
  <c r="N115" i="5"/>
  <c r="N190" i="5"/>
  <c r="P190" i="5"/>
  <c r="D116" i="5"/>
  <c r="E116" i="5"/>
  <c r="E191" i="5"/>
  <c r="E265" i="5"/>
  <c r="F116" i="5"/>
  <c r="F191" i="5"/>
  <c r="F265" i="5"/>
  <c r="G116" i="5"/>
  <c r="G191" i="5"/>
  <c r="G265" i="5"/>
  <c r="H116" i="5"/>
  <c r="H191" i="5"/>
  <c r="H265" i="5"/>
  <c r="I116" i="5"/>
  <c r="I191" i="5"/>
  <c r="I265" i="5"/>
  <c r="M116" i="5"/>
  <c r="M191" i="5"/>
  <c r="O191" i="5"/>
  <c r="N116" i="5"/>
  <c r="N191" i="5"/>
  <c r="P191" i="5"/>
  <c r="D117" i="5"/>
  <c r="E117" i="5"/>
  <c r="E192" i="5"/>
  <c r="E266" i="5"/>
  <c r="F117" i="5"/>
  <c r="F192" i="5"/>
  <c r="F266" i="5"/>
  <c r="G117" i="5"/>
  <c r="G192" i="5"/>
  <c r="G266" i="5"/>
  <c r="H117" i="5"/>
  <c r="H192" i="5"/>
  <c r="H266" i="5"/>
  <c r="I117" i="5"/>
  <c r="I192" i="5"/>
  <c r="I266" i="5"/>
  <c r="M117" i="5"/>
  <c r="M192" i="5"/>
  <c r="M266" i="5"/>
  <c r="N117" i="5"/>
  <c r="N192" i="5"/>
  <c r="N266" i="5"/>
  <c r="D118" i="5"/>
  <c r="D193" i="5"/>
  <c r="D267" i="5"/>
  <c r="E118" i="5"/>
  <c r="E193" i="5"/>
  <c r="E267" i="5"/>
  <c r="F118" i="5"/>
  <c r="F193" i="5"/>
  <c r="F267" i="5"/>
  <c r="G118" i="5"/>
  <c r="G193" i="5"/>
  <c r="G267" i="5"/>
  <c r="H118" i="5"/>
  <c r="H193" i="5"/>
  <c r="H267" i="5"/>
  <c r="I118" i="5"/>
  <c r="I193" i="5"/>
  <c r="I267" i="5"/>
  <c r="M118" i="5"/>
  <c r="M193" i="5"/>
  <c r="N118" i="5"/>
  <c r="N193" i="5"/>
  <c r="N267" i="5"/>
  <c r="D119" i="5"/>
  <c r="D194" i="5"/>
  <c r="D268" i="5"/>
  <c r="E119" i="5"/>
  <c r="E194" i="5"/>
  <c r="E268" i="5"/>
  <c r="F119" i="5"/>
  <c r="F194" i="5"/>
  <c r="F268" i="5"/>
  <c r="G119" i="5"/>
  <c r="G194" i="5"/>
  <c r="G268" i="5"/>
  <c r="H119" i="5"/>
  <c r="H194" i="5"/>
  <c r="H268" i="5"/>
  <c r="I119" i="5"/>
  <c r="I194" i="5"/>
  <c r="I268" i="5"/>
  <c r="M119" i="5"/>
  <c r="M194" i="5"/>
  <c r="N119" i="5"/>
  <c r="N194" i="5"/>
  <c r="D120" i="5"/>
  <c r="D195" i="5"/>
  <c r="D269" i="5"/>
  <c r="E120" i="5"/>
  <c r="E195" i="5"/>
  <c r="E269" i="5"/>
  <c r="F120" i="5"/>
  <c r="F195" i="5"/>
  <c r="F269" i="5"/>
  <c r="G120" i="5"/>
  <c r="G195" i="5"/>
  <c r="G269" i="5"/>
  <c r="H120" i="5"/>
  <c r="H195" i="5"/>
  <c r="H269" i="5"/>
  <c r="I120" i="5"/>
  <c r="I195" i="5"/>
  <c r="I269" i="5"/>
  <c r="M120" i="5"/>
  <c r="M195" i="5"/>
  <c r="N120" i="5"/>
  <c r="N195" i="5"/>
  <c r="D121" i="5"/>
  <c r="D196" i="5"/>
  <c r="D270" i="5"/>
  <c r="E121" i="5"/>
  <c r="E196" i="5"/>
  <c r="E270" i="5"/>
  <c r="F121" i="5"/>
  <c r="F196" i="5"/>
  <c r="F270" i="5"/>
  <c r="G121" i="5"/>
  <c r="G196" i="5"/>
  <c r="G270" i="5"/>
  <c r="H121" i="5"/>
  <c r="H196" i="5"/>
  <c r="H270" i="5"/>
  <c r="I121" i="5"/>
  <c r="I196" i="5"/>
  <c r="I270" i="5"/>
  <c r="M121" i="5"/>
  <c r="M196" i="5"/>
  <c r="N121" i="5"/>
  <c r="N196" i="5"/>
  <c r="P196" i="5"/>
  <c r="D122" i="5"/>
  <c r="D197" i="5"/>
  <c r="D271" i="5"/>
  <c r="E122" i="5"/>
  <c r="F122" i="5"/>
  <c r="F197" i="5"/>
  <c r="F271" i="5"/>
  <c r="G122" i="5"/>
  <c r="G197" i="5"/>
  <c r="G271" i="5"/>
  <c r="H122" i="5"/>
  <c r="H197" i="5"/>
  <c r="H271" i="5"/>
  <c r="I122" i="5"/>
  <c r="I197" i="5"/>
  <c r="I271" i="5"/>
  <c r="M122" i="5"/>
  <c r="M197" i="5"/>
  <c r="M271" i="5"/>
  <c r="N122" i="5"/>
  <c r="N197" i="5"/>
  <c r="N271" i="5"/>
  <c r="D123" i="5"/>
  <c r="E123" i="5"/>
  <c r="E198" i="5"/>
  <c r="E272" i="5"/>
  <c r="F123" i="5"/>
  <c r="F198" i="5"/>
  <c r="F272" i="5"/>
  <c r="G123" i="5"/>
  <c r="G198" i="5"/>
  <c r="G272" i="5"/>
  <c r="H123" i="5"/>
  <c r="H198" i="5"/>
  <c r="H272" i="5"/>
  <c r="I123" i="5"/>
  <c r="I198" i="5"/>
  <c r="I272" i="5"/>
  <c r="M123" i="5"/>
  <c r="M198" i="5"/>
  <c r="N123" i="5"/>
  <c r="N198" i="5"/>
  <c r="P198" i="5"/>
  <c r="D124" i="5"/>
  <c r="E124" i="5"/>
  <c r="E199" i="5"/>
  <c r="E273" i="5"/>
  <c r="F124" i="5"/>
  <c r="F199" i="5"/>
  <c r="F273" i="5"/>
  <c r="G124" i="5"/>
  <c r="G199" i="5"/>
  <c r="G273" i="5"/>
  <c r="H124" i="5"/>
  <c r="H199" i="5"/>
  <c r="H273" i="5"/>
  <c r="I124" i="5"/>
  <c r="I199" i="5"/>
  <c r="I273" i="5"/>
  <c r="M124" i="5"/>
  <c r="M199" i="5"/>
  <c r="M273" i="5"/>
  <c r="N124" i="5"/>
  <c r="N199" i="5"/>
  <c r="N273" i="5"/>
  <c r="D125" i="5"/>
  <c r="D200" i="5"/>
  <c r="D274" i="5"/>
  <c r="E125" i="5"/>
  <c r="F125" i="5"/>
  <c r="F200" i="5"/>
  <c r="F274" i="5"/>
  <c r="G125" i="5"/>
  <c r="G200" i="5"/>
  <c r="G274" i="5"/>
  <c r="H125" i="5"/>
  <c r="H200" i="5"/>
  <c r="H274" i="5"/>
  <c r="I125" i="5"/>
  <c r="I200" i="5"/>
  <c r="I274" i="5"/>
  <c r="M125" i="5"/>
  <c r="M200" i="5"/>
  <c r="M274" i="5"/>
  <c r="N125" i="5"/>
  <c r="N200" i="5"/>
  <c r="N274" i="5"/>
  <c r="D126" i="5"/>
  <c r="D201" i="5"/>
  <c r="D275" i="5"/>
  <c r="E126" i="5"/>
  <c r="E201" i="5"/>
  <c r="E275" i="5"/>
  <c r="F126" i="5"/>
  <c r="F201" i="5"/>
  <c r="F275" i="5"/>
  <c r="G126" i="5"/>
  <c r="G201" i="5"/>
  <c r="G275" i="5"/>
  <c r="H126" i="5"/>
  <c r="H201" i="5"/>
  <c r="H275" i="5"/>
  <c r="I126" i="5"/>
  <c r="I201" i="5"/>
  <c r="I275" i="5"/>
  <c r="M126" i="5"/>
  <c r="M201" i="5"/>
  <c r="M275" i="5"/>
  <c r="N126" i="5"/>
  <c r="N201" i="5"/>
  <c r="N275" i="5"/>
  <c r="D127" i="5"/>
  <c r="D202" i="5"/>
  <c r="D276" i="5"/>
  <c r="E127" i="5"/>
  <c r="E202" i="5"/>
  <c r="E276" i="5"/>
  <c r="F127" i="5"/>
  <c r="F202" i="5"/>
  <c r="F276" i="5"/>
  <c r="G127" i="5"/>
  <c r="G202" i="5"/>
  <c r="G276" i="5"/>
  <c r="H127" i="5"/>
  <c r="H202" i="5"/>
  <c r="H276" i="5"/>
  <c r="I127" i="5"/>
  <c r="I202" i="5"/>
  <c r="I276" i="5"/>
  <c r="M127" i="5"/>
  <c r="M202" i="5"/>
  <c r="O202" i="5"/>
  <c r="N127" i="5"/>
  <c r="N202" i="5"/>
  <c r="D128" i="5"/>
  <c r="D203" i="5"/>
  <c r="D277" i="5"/>
  <c r="E128" i="5"/>
  <c r="E203" i="5"/>
  <c r="E277" i="5"/>
  <c r="F128" i="5"/>
  <c r="F203" i="5"/>
  <c r="F277" i="5"/>
  <c r="G128" i="5"/>
  <c r="G203" i="5"/>
  <c r="G277" i="5"/>
  <c r="H128" i="5"/>
  <c r="H203" i="5"/>
  <c r="H277" i="5"/>
  <c r="I128" i="5"/>
  <c r="I203" i="5"/>
  <c r="I277" i="5"/>
  <c r="M128" i="5"/>
  <c r="M203" i="5"/>
  <c r="O203" i="5"/>
  <c r="N128" i="5"/>
  <c r="N203" i="5"/>
  <c r="D129" i="5"/>
  <c r="D204" i="5"/>
  <c r="D278" i="5"/>
  <c r="E129" i="5"/>
  <c r="E204" i="5"/>
  <c r="E278" i="5"/>
  <c r="F129" i="5"/>
  <c r="F204" i="5"/>
  <c r="F278" i="5"/>
  <c r="G129" i="5"/>
  <c r="G204" i="5"/>
  <c r="G278" i="5"/>
  <c r="H129" i="5"/>
  <c r="H204" i="5"/>
  <c r="H278" i="5"/>
  <c r="I129" i="5"/>
  <c r="I204" i="5"/>
  <c r="I278" i="5"/>
  <c r="M129" i="5"/>
  <c r="M204" i="5"/>
  <c r="O204" i="5"/>
  <c r="N129" i="5"/>
  <c r="N204" i="5"/>
  <c r="D130" i="5"/>
  <c r="D205" i="5"/>
  <c r="D279" i="5"/>
  <c r="E130" i="5"/>
  <c r="F130" i="5"/>
  <c r="F205" i="5"/>
  <c r="F279" i="5"/>
  <c r="G130" i="5"/>
  <c r="G205" i="5"/>
  <c r="G279" i="5"/>
  <c r="H130" i="5"/>
  <c r="H205" i="5"/>
  <c r="H279" i="5"/>
  <c r="I130" i="5"/>
  <c r="I205" i="5"/>
  <c r="I279" i="5"/>
  <c r="M130" i="5"/>
  <c r="M205" i="5"/>
  <c r="N130" i="5"/>
  <c r="N205" i="5"/>
  <c r="N279" i="5"/>
  <c r="D131" i="5"/>
  <c r="E131" i="5"/>
  <c r="E206" i="5"/>
  <c r="E280" i="5"/>
  <c r="F131" i="5"/>
  <c r="F206" i="5"/>
  <c r="F280" i="5"/>
  <c r="G131" i="5"/>
  <c r="G206" i="5"/>
  <c r="G280" i="5"/>
  <c r="H131" i="5"/>
  <c r="H206" i="5"/>
  <c r="H280" i="5"/>
  <c r="I131" i="5"/>
  <c r="I206" i="5"/>
  <c r="I280" i="5"/>
  <c r="M131" i="5"/>
  <c r="M206" i="5"/>
  <c r="M280" i="5"/>
  <c r="N131" i="5"/>
  <c r="N206" i="5"/>
  <c r="N280" i="5"/>
  <c r="D132" i="5"/>
  <c r="E132" i="5"/>
  <c r="E207" i="5"/>
  <c r="E281" i="5"/>
  <c r="F132" i="5"/>
  <c r="F207" i="5"/>
  <c r="F281" i="5"/>
  <c r="G132" i="5"/>
  <c r="G207" i="5"/>
  <c r="G281" i="5"/>
  <c r="H132" i="5"/>
  <c r="H207" i="5"/>
  <c r="H281" i="5"/>
  <c r="I132" i="5"/>
  <c r="I207" i="5"/>
  <c r="I281" i="5"/>
  <c r="M132" i="5"/>
  <c r="M207" i="5"/>
  <c r="M281" i="5"/>
  <c r="N132" i="5"/>
  <c r="N207" i="5"/>
  <c r="P207" i="5"/>
  <c r="D133" i="5"/>
  <c r="D208" i="5"/>
  <c r="D282" i="5"/>
  <c r="E133" i="5"/>
  <c r="E208" i="5"/>
  <c r="E282" i="5"/>
  <c r="F133" i="5"/>
  <c r="F208" i="5"/>
  <c r="F282" i="5"/>
  <c r="G133" i="5"/>
  <c r="G208" i="5"/>
  <c r="G282" i="5"/>
  <c r="H133" i="5"/>
  <c r="I133" i="5"/>
  <c r="I208" i="5"/>
  <c r="I282" i="5"/>
  <c r="M133" i="5"/>
  <c r="M208" i="5"/>
  <c r="N133" i="5"/>
  <c r="N208" i="5"/>
  <c r="P208" i="5"/>
  <c r="D134" i="5"/>
  <c r="D209" i="5"/>
  <c r="D283" i="5"/>
  <c r="E134" i="5"/>
  <c r="E209" i="5"/>
  <c r="E283" i="5"/>
  <c r="F134" i="5"/>
  <c r="F209" i="5"/>
  <c r="F283" i="5"/>
  <c r="G134" i="5"/>
  <c r="G209" i="5"/>
  <c r="G283" i="5"/>
  <c r="H134" i="5"/>
  <c r="H209" i="5"/>
  <c r="H283" i="5"/>
  <c r="I134" i="5"/>
  <c r="I209" i="5"/>
  <c r="I283" i="5"/>
  <c r="M134" i="5"/>
  <c r="M209" i="5"/>
  <c r="N134" i="5"/>
  <c r="N209" i="5"/>
  <c r="P209" i="5"/>
  <c r="D135" i="5"/>
  <c r="D210" i="5"/>
  <c r="D284" i="5"/>
  <c r="E135" i="5"/>
  <c r="E210" i="5"/>
  <c r="E284" i="5"/>
  <c r="F135" i="5"/>
  <c r="F210" i="5"/>
  <c r="F284" i="5"/>
  <c r="G135" i="5"/>
  <c r="G210" i="5"/>
  <c r="G284" i="5"/>
  <c r="H135" i="5"/>
  <c r="H210" i="5"/>
  <c r="H284" i="5"/>
  <c r="I135" i="5"/>
  <c r="I210" i="5"/>
  <c r="I284" i="5"/>
  <c r="M135" i="5"/>
  <c r="M210" i="5"/>
  <c r="O210" i="5"/>
  <c r="N135" i="5"/>
  <c r="N210" i="5"/>
  <c r="P210" i="5"/>
  <c r="D136" i="5"/>
  <c r="D211" i="5"/>
  <c r="D285" i="5"/>
  <c r="E136" i="5"/>
  <c r="E211" i="5"/>
  <c r="E285" i="5"/>
  <c r="F136" i="5"/>
  <c r="F211" i="5"/>
  <c r="F285" i="5"/>
  <c r="G136" i="5"/>
  <c r="G211" i="5"/>
  <c r="G285" i="5"/>
  <c r="H136" i="5"/>
  <c r="H211" i="5"/>
  <c r="H285" i="5"/>
  <c r="I136" i="5"/>
  <c r="I211" i="5"/>
  <c r="I285" i="5"/>
  <c r="M136" i="5"/>
  <c r="M211" i="5"/>
  <c r="M285" i="5"/>
  <c r="N136" i="5"/>
  <c r="N211" i="5"/>
  <c r="N285" i="5"/>
  <c r="D137" i="5"/>
  <c r="D212" i="5"/>
  <c r="D286" i="5"/>
  <c r="E137" i="5"/>
  <c r="E212" i="5"/>
  <c r="E286" i="5"/>
  <c r="F137" i="5"/>
  <c r="F212" i="5"/>
  <c r="F286" i="5"/>
  <c r="G137" i="5"/>
  <c r="G212" i="5"/>
  <c r="G286" i="5"/>
  <c r="H137" i="5"/>
  <c r="H212" i="5"/>
  <c r="H286" i="5"/>
  <c r="I137" i="5"/>
  <c r="I212" i="5"/>
  <c r="I286" i="5"/>
  <c r="M137" i="5"/>
  <c r="M212" i="5"/>
  <c r="N137" i="5"/>
  <c r="N212" i="5"/>
  <c r="N286" i="5"/>
  <c r="D138" i="5"/>
  <c r="D213" i="5"/>
  <c r="D287" i="5"/>
  <c r="E138" i="5"/>
  <c r="F138" i="5"/>
  <c r="F213" i="5"/>
  <c r="F287" i="5"/>
  <c r="G138" i="5"/>
  <c r="G213" i="5"/>
  <c r="G287" i="5"/>
  <c r="H138" i="5"/>
  <c r="H213" i="5"/>
  <c r="H287" i="5"/>
  <c r="I138" i="5"/>
  <c r="I213" i="5"/>
  <c r="I287" i="5"/>
  <c r="M138" i="5"/>
  <c r="M213" i="5"/>
  <c r="O213" i="5"/>
  <c r="N138" i="5"/>
  <c r="N213" i="5"/>
  <c r="P213" i="5"/>
  <c r="D139" i="5"/>
  <c r="E139" i="5"/>
  <c r="E214" i="5"/>
  <c r="E288" i="5"/>
  <c r="F139" i="5"/>
  <c r="F214" i="5"/>
  <c r="F288" i="5"/>
  <c r="G139" i="5"/>
  <c r="G214" i="5"/>
  <c r="G288" i="5"/>
  <c r="H139" i="5"/>
  <c r="H214" i="5"/>
  <c r="H288" i="5"/>
  <c r="I139" i="5"/>
  <c r="I214" i="5"/>
  <c r="I288" i="5"/>
  <c r="M139" i="5"/>
  <c r="M214" i="5"/>
  <c r="N139" i="5"/>
  <c r="N214" i="5"/>
  <c r="P214" i="5"/>
  <c r="D140" i="5"/>
  <c r="E140" i="5"/>
  <c r="E215" i="5"/>
  <c r="E289" i="5"/>
  <c r="F140" i="5"/>
  <c r="F215" i="5"/>
  <c r="F289" i="5"/>
  <c r="G140" i="5"/>
  <c r="G215" i="5"/>
  <c r="G289" i="5"/>
  <c r="H140" i="5"/>
  <c r="H215" i="5"/>
  <c r="H289" i="5"/>
  <c r="I140" i="5"/>
  <c r="I215" i="5"/>
  <c r="I289" i="5"/>
  <c r="M140" i="5"/>
  <c r="M215" i="5"/>
  <c r="O215" i="5"/>
  <c r="N140" i="5"/>
  <c r="N215" i="5"/>
  <c r="N289" i="5"/>
  <c r="D141" i="5"/>
  <c r="D216" i="5"/>
  <c r="D290" i="5"/>
  <c r="E141" i="5"/>
  <c r="F141" i="5"/>
  <c r="F216" i="5"/>
  <c r="F290" i="5"/>
  <c r="G141" i="5"/>
  <c r="G216" i="5"/>
  <c r="G290" i="5"/>
  <c r="H141" i="5"/>
  <c r="H216" i="5"/>
  <c r="H290" i="5"/>
  <c r="I141" i="5"/>
  <c r="I216" i="5"/>
  <c r="I290" i="5"/>
  <c r="M141" i="5"/>
  <c r="M216" i="5"/>
  <c r="M290" i="5"/>
  <c r="N141" i="5"/>
  <c r="N216" i="5"/>
  <c r="N290" i="5"/>
  <c r="D142" i="5"/>
  <c r="D217" i="5"/>
  <c r="D291" i="5"/>
  <c r="E142" i="5"/>
  <c r="E217" i="5"/>
  <c r="E291" i="5"/>
  <c r="F142" i="5"/>
  <c r="F217" i="5"/>
  <c r="F291" i="5"/>
  <c r="G142" i="5"/>
  <c r="G217" i="5"/>
  <c r="G291" i="5"/>
  <c r="H142" i="5"/>
  <c r="H217" i="5"/>
  <c r="H291" i="5"/>
  <c r="I142" i="5"/>
  <c r="I217" i="5"/>
  <c r="I291" i="5"/>
  <c r="M142" i="5"/>
  <c r="M217" i="5"/>
  <c r="O217" i="5"/>
  <c r="N142" i="5"/>
  <c r="N217" i="5"/>
  <c r="P217" i="5"/>
  <c r="D143" i="5"/>
  <c r="D218" i="5"/>
  <c r="D292" i="5"/>
  <c r="E143" i="5"/>
  <c r="E218" i="5"/>
  <c r="E292" i="5"/>
  <c r="F143" i="5"/>
  <c r="F218" i="5"/>
  <c r="F292" i="5"/>
  <c r="G143" i="5"/>
  <c r="G218" i="5"/>
  <c r="G292" i="5"/>
  <c r="H143" i="5"/>
  <c r="H218" i="5"/>
  <c r="H292" i="5"/>
  <c r="I143" i="5"/>
  <c r="I218" i="5"/>
  <c r="I292" i="5"/>
  <c r="M143" i="5"/>
  <c r="M218" i="5"/>
  <c r="M292" i="5"/>
  <c r="N143" i="5"/>
  <c r="N218" i="5"/>
  <c r="P218" i="5"/>
  <c r="D144" i="5"/>
  <c r="D219" i="5"/>
  <c r="D293" i="5"/>
  <c r="E144" i="5"/>
  <c r="E219" i="5"/>
  <c r="E293" i="5"/>
  <c r="F144" i="5"/>
  <c r="F219" i="5"/>
  <c r="F293" i="5"/>
  <c r="G144" i="5"/>
  <c r="G219" i="5"/>
  <c r="G293" i="5"/>
  <c r="H144" i="5"/>
  <c r="H219" i="5"/>
  <c r="H293" i="5"/>
  <c r="I144" i="5"/>
  <c r="I219" i="5"/>
  <c r="I293" i="5"/>
  <c r="M144" i="5"/>
  <c r="M219" i="5"/>
  <c r="O219" i="5"/>
  <c r="N144" i="5"/>
  <c r="N219" i="5"/>
  <c r="P219" i="5"/>
  <c r="D145" i="5"/>
  <c r="D220" i="5"/>
  <c r="D294" i="5"/>
  <c r="E145" i="5"/>
  <c r="E220" i="5"/>
  <c r="E294" i="5"/>
  <c r="F145" i="5"/>
  <c r="F220" i="5"/>
  <c r="F294" i="5"/>
  <c r="G145" i="5"/>
  <c r="G220" i="5"/>
  <c r="G294" i="5"/>
  <c r="H145" i="5"/>
  <c r="H220" i="5"/>
  <c r="H294" i="5"/>
  <c r="I145" i="5"/>
  <c r="I220" i="5"/>
  <c r="I294" i="5"/>
  <c r="M145" i="5"/>
  <c r="M220" i="5"/>
  <c r="O220" i="5"/>
  <c r="N145" i="5"/>
  <c r="N220" i="5"/>
  <c r="N294" i="5"/>
  <c r="D146" i="5"/>
  <c r="D221" i="5"/>
  <c r="D295" i="5"/>
  <c r="E146" i="5"/>
  <c r="F146" i="5"/>
  <c r="F221" i="5"/>
  <c r="F295" i="5"/>
  <c r="G146" i="5"/>
  <c r="G221" i="5"/>
  <c r="G295" i="5"/>
  <c r="H146" i="5"/>
  <c r="H221" i="5"/>
  <c r="H295" i="5"/>
  <c r="I146" i="5"/>
  <c r="I221" i="5"/>
  <c r="I295" i="5"/>
  <c r="M146" i="5"/>
  <c r="M221" i="5"/>
  <c r="O221" i="5"/>
  <c r="N146" i="5"/>
  <c r="N221" i="5"/>
  <c r="P221" i="5"/>
  <c r="D147" i="5"/>
  <c r="E147" i="5"/>
  <c r="E222" i="5"/>
  <c r="E296" i="5"/>
  <c r="F147" i="5"/>
  <c r="F222" i="5"/>
  <c r="F296" i="5"/>
  <c r="G147" i="5"/>
  <c r="G222" i="5"/>
  <c r="G296" i="5"/>
  <c r="H147" i="5"/>
  <c r="H222" i="5"/>
  <c r="H296" i="5"/>
  <c r="I147" i="5"/>
  <c r="I222" i="5"/>
  <c r="I296" i="5"/>
  <c r="M147" i="5"/>
  <c r="M222" i="5"/>
  <c r="O222" i="5"/>
  <c r="N147" i="5"/>
  <c r="N222" i="5"/>
  <c r="P222" i="5"/>
  <c r="D148" i="5"/>
  <c r="E148" i="5"/>
  <c r="E223" i="5"/>
  <c r="E297" i="5"/>
  <c r="F148" i="5"/>
  <c r="F223" i="5"/>
  <c r="F297" i="5"/>
  <c r="G148" i="5"/>
  <c r="G223" i="5"/>
  <c r="G297" i="5"/>
  <c r="H148" i="5"/>
  <c r="H223" i="5"/>
  <c r="H297" i="5"/>
  <c r="I148" i="5"/>
  <c r="I223" i="5"/>
  <c r="I297" i="5"/>
  <c r="M148" i="5"/>
  <c r="M223" i="5"/>
  <c r="M297" i="5"/>
  <c r="N148" i="5"/>
  <c r="N223" i="5"/>
  <c r="N297" i="5"/>
  <c r="O161" i="5"/>
  <c r="P161" i="5"/>
  <c r="P164" i="5"/>
  <c r="O165" i="5"/>
  <c r="P165" i="5"/>
  <c r="P171" i="5"/>
  <c r="O176" i="5"/>
  <c r="P176" i="5"/>
  <c r="O177" i="5"/>
  <c r="P177" i="5"/>
  <c r="P182" i="5"/>
  <c r="P184" i="5"/>
  <c r="O192" i="5"/>
  <c r="P192" i="5"/>
  <c r="P193" i="5"/>
  <c r="O197" i="5"/>
  <c r="P197" i="5"/>
  <c r="O200" i="5"/>
  <c r="P200" i="5"/>
  <c r="O201" i="5"/>
  <c r="P201" i="5"/>
  <c r="P205" i="5"/>
  <c r="O206" i="5"/>
  <c r="P206" i="5"/>
  <c r="O211" i="5"/>
  <c r="P211" i="5"/>
  <c r="P212" i="5"/>
  <c r="O216" i="5"/>
  <c r="P216" i="5"/>
  <c r="O223" i="5"/>
  <c r="P223" i="5"/>
  <c r="O308" i="2"/>
  <c r="P308" i="2"/>
  <c r="P311" i="2"/>
  <c r="O312" i="2"/>
  <c r="P312" i="2"/>
  <c r="P318" i="2"/>
  <c r="O323" i="2"/>
  <c r="P323" i="2"/>
  <c r="O324" i="2"/>
  <c r="P324" i="2"/>
  <c r="P329" i="2"/>
  <c r="P331" i="2"/>
  <c r="O339" i="2"/>
  <c r="P339" i="2"/>
  <c r="P340" i="2"/>
  <c r="O344" i="2"/>
  <c r="P344" i="2"/>
  <c r="O347" i="2"/>
  <c r="P347" i="2"/>
  <c r="O348" i="2"/>
  <c r="P348" i="2"/>
  <c r="P352" i="2"/>
  <c r="O353" i="2"/>
  <c r="P353" i="2"/>
  <c r="O358" i="2"/>
  <c r="P358" i="2"/>
  <c r="P359" i="2"/>
  <c r="O363" i="2"/>
  <c r="P363" i="2"/>
  <c r="O370" i="2"/>
  <c r="P370" i="2"/>
  <c r="M222" i="2"/>
  <c r="M296" i="2"/>
  <c r="M370" i="2"/>
  <c r="L222" i="2"/>
  <c r="L296" i="2"/>
  <c r="L370" i="2"/>
  <c r="M215" i="2"/>
  <c r="M289" i="2"/>
  <c r="M363" i="2"/>
  <c r="L215" i="2"/>
  <c r="L289" i="2"/>
  <c r="L363" i="2"/>
  <c r="K215" i="2"/>
  <c r="K289" i="2"/>
  <c r="K363" i="2"/>
  <c r="M211" i="2"/>
  <c r="M285" i="2"/>
  <c r="M359" i="2"/>
  <c r="M210" i="2"/>
  <c r="M284" i="2"/>
  <c r="M358" i="2"/>
  <c r="L210" i="2"/>
  <c r="L284" i="2"/>
  <c r="L358" i="2"/>
  <c r="K210" i="2"/>
  <c r="K284" i="2"/>
  <c r="K358" i="2"/>
  <c r="M205" i="2"/>
  <c r="M279" i="2"/>
  <c r="M353" i="2"/>
  <c r="L205" i="2"/>
  <c r="L279" i="2"/>
  <c r="L353" i="2"/>
  <c r="K205" i="2"/>
  <c r="K279" i="2"/>
  <c r="K353" i="2"/>
  <c r="M204" i="2"/>
  <c r="M278" i="2"/>
  <c r="M352" i="2"/>
  <c r="M200" i="2"/>
  <c r="M274" i="2"/>
  <c r="M348" i="2"/>
  <c r="L200" i="2"/>
  <c r="L274" i="2"/>
  <c r="L348" i="2"/>
  <c r="M199" i="2"/>
  <c r="M273" i="2"/>
  <c r="M347" i="2"/>
  <c r="L199" i="2"/>
  <c r="L273" i="2"/>
  <c r="L347" i="2"/>
  <c r="M196" i="2"/>
  <c r="M270" i="2"/>
  <c r="M344" i="2"/>
  <c r="L196" i="2"/>
  <c r="L270" i="2"/>
  <c r="L344" i="2"/>
  <c r="M192" i="2"/>
  <c r="M266" i="2"/>
  <c r="M340" i="2"/>
  <c r="M191" i="2"/>
  <c r="M265" i="2"/>
  <c r="M339" i="2"/>
  <c r="L191" i="2"/>
  <c r="L265" i="2"/>
  <c r="L339" i="2"/>
  <c r="M183" i="2"/>
  <c r="M257" i="2"/>
  <c r="M331" i="2"/>
  <c r="M181" i="2"/>
  <c r="M255" i="2"/>
  <c r="M329" i="2"/>
  <c r="M176" i="2"/>
  <c r="M250" i="2"/>
  <c r="M324" i="2"/>
  <c r="L176" i="2"/>
  <c r="L250" i="2"/>
  <c r="L324" i="2"/>
  <c r="M175" i="2"/>
  <c r="M249" i="2"/>
  <c r="M323" i="2"/>
  <c r="L175" i="2"/>
  <c r="L249" i="2"/>
  <c r="L323" i="2"/>
  <c r="K175" i="2"/>
  <c r="K249" i="2"/>
  <c r="K323" i="2"/>
  <c r="M170" i="2"/>
  <c r="M244" i="2"/>
  <c r="M318" i="2"/>
  <c r="M164" i="2"/>
  <c r="M238" i="2"/>
  <c r="M312" i="2"/>
  <c r="L164" i="2"/>
  <c r="L238" i="2"/>
  <c r="L312" i="2"/>
  <c r="K164" i="2"/>
  <c r="K238" i="2"/>
  <c r="K312" i="2"/>
  <c r="J164" i="2"/>
  <c r="J238" i="2"/>
  <c r="J312" i="2"/>
  <c r="M163" i="2"/>
  <c r="M237" i="2"/>
  <c r="M311" i="2"/>
  <c r="M160" i="2"/>
  <c r="M234" i="2"/>
  <c r="M308" i="2"/>
  <c r="L160" i="2"/>
  <c r="L234" i="2"/>
  <c r="L308" i="2"/>
  <c r="K160" i="2"/>
  <c r="K234" i="2"/>
  <c r="K308" i="2"/>
  <c r="J160" i="2"/>
  <c r="J234" i="2"/>
  <c r="J308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76" i="2"/>
  <c r="E152" i="2"/>
  <c r="E153" i="2"/>
  <c r="J153" i="2"/>
  <c r="J227" i="2"/>
  <c r="J301" i="2"/>
  <c r="E154" i="2"/>
  <c r="E155" i="2"/>
  <c r="E156" i="2"/>
  <c r="E157" i="2"/>
  <c r="E158" i="2"/>
  <c r="E159" i="2"/>
  <c r="E160" i="2"/>
  <c r="E161" i="2"/>
  <c r="M161" i="2"/>
  <c r="M235" i="2"/>
  <c r="P309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K193" i="2"/>
  <c r="K267" i="2"/>
  <c r="K341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J217" i="2"/>
  <c r="J291" i="2"/>
  <c r="J365" i="2"/>
  <c r="E218" i="2"/>
  <c r="E219" i="2"/>
  <c r="E220" i="2"/>
  <c r="E221" i="2"/>
  <c r="E222" i="2"/>
  <c r="E151" i="2"/>
  <c r="D152" i="2"/>
  <c r="K152" i="2"/>
  <c r="K226" i="2"/>
  <c r="K300" i="2"/>
  <c r="D153" i="2"/>
  <c r="D154" i="2"/>
  <c r="J154" i="2"/>
  <c r="J228" i="2"/>
  <c r="J302" i="2"/>
  <c r="D155" i="2"/>
  <c r="J155" i="2"/>
  <c r="J229" i="2"/>
  <c r="J303" i="2"/>
  <c r="D156" i="2"/>
  <c r="H156" i="2"/>
  <c r="H230" i="2"/>
  <c r="H304" i="2"/>
  <c r="D157" i="2"/>
  <c r="F157" i="2"/>
  <c r="F231" i="2"/>
  <c r="F305" i="2"/>
  <c r="D158" i="2"/>
  <c r="L158" i="2"/>
  <c r="L232" i="2"/>
  <c r="O306" i="2"/>
  <c r="D159" i="2"/>
  <c r="J159" i="2"/>
  <c r="J233" i="2"/>
  <c r="J307" i="2"/>
  <c r="D160" i="2"/>
  <c r="I160" i="2"/>
  <c r="I234" i="2"/>
  <c r="I308" i="2"/>
  <c r="D161" i="2"/>
  <c r="D162" i="2"/>
  <c r="L162" i="2"/>
  <c r="L236" i="2"/>
  <c r="D163" i="2"/>
  <c r="G163" i="2"/>
  <c r="G237" i="2"/>
  <c r="G311" i="2"/>
  <c r="D164" i="2"/>
  <c r="D165" i="2"/>
  <c r="G165" i="2"/>
  <c r="G239" i="2"/>
  <c r="G313" i="2"/>
  <c r="D166" i="2"/>
  <c r="D167" i="2"/>
  <c r="D168" i="2"/>
  <c r="G168" i="2"/>
  <c r="G242" i="2"/>
  <c r="G316" i="2"/>
  <c r="D169" i="2"/>
  <c r="D170" i="2"/>
  <c r="G170" i="2"/>
  <c r="G244" i="2"/>
  <c r="G318" i="2"/>
  <c r="D171" i="2"/>
  <c r="D172" i="2"/>
  <c r="D173" i="2"/>
  <c r="D174" i="2"/>
  <c r="I174" i="2"/>
  <c r="I248" i="2"/>
  <c r="I322" i="2"/>
  <c r="D175" i="2"/>
  <c r="D176" i="2"/>
  <c r="K176" i="2"/>
  <c r="K250" i="2"/>
  <c r="K324" i="2"/>
  <c r="D177" i="2"/>
  <c r="J177" i="2"/>
  <c r="J251" i="2"/>
  <c r="J325" i="2"/>
  <c r="D178" i="2"/>
  <c r="F178" i="2"/>
  <c r="D179" i="2"/>
  <c r="D180" i="2"/>
  <c r="D181" i="2"/>
  <c r="I181" i="2"/>
  <c r="I255" i="2"/>
  <c r="I329" i="2"/>
  <c r="D182" i="2"/>
  <c r="D183" i="2"/>
  <c r="D184" i="2"/>
  <c r="D185" i="2"/>
  <c r="D186" i="2"/>
  <c r="L186" i="2"/>
  <c r="L260" i="2"/>
  <c r="D187" i="2"/>
  <c r="D188" i="2"/>
  <c r="D189" i="2"/>
  <c r="M189" i="2"/>
  <c r="M263" i="2"/>
  <c r="P337" i="2"/>
  <c r="D190" i="2"/>
  <c r="J190" i="2"/>
  <c r="J264" i="2"/>
  <c r="J338" i="2"/>
  <c r="D191" i="2"/>
  <c r="D192" i="2"/>
  <c r="H192" i="2"/>
  <c r="H266" i="2"/>
  <c r="H340" i="2"/>
  <c r="D193" i="2"/>
  <c r="D194" i="2"/>
  <c r="D195" i="2"/>
  <c r="K195" i="2"/>
  <c r="K269" i="2"/>
  <c r="K343" i="2"/>
  <c r="D196" i="2"/>
  <c r="D197" i="2"/>
  <c r="D198" i="2"/>
  <c r="M198" i="2"/>
  <c r="M272" i="2"/>
  <c r="D199" i="2"/>
  <c r="J199" i="2"/>
  <c r="J273" i="2"/>
  <c r="J347" i="2"/>
  <c r="D200" i="2"/>
  <c r="H200" i="2"/>
  <c r="H274" i="2"/>
  <c r="H348" i="2"/>
  <c r="D201" i="2"/>
  <c r="F201" i="2"/>
  <c r="F275" i="2"/>
  <c r="F349" i="2"/>
  <c r="D202" i="2"/>
  <c r="D203" i="2"/>
  <c r="M203" i="2"/>
  <c r="M277" i="2"/>
  <c r="P351" i="2"/>
  <c r="D204" i="2"/>
  <c r="D205" i="2"/>
  <c r="D206" i="2"/>
  <c r="M206" i="2"/>
  <c r="M280" i="2"/>
  <c r="P354" i="2"/>
  <c r="D207" i="2"/>
  <c r="L207" i="2"/>
  <c r="L281" i="2"/>
  <c r="D208" i="2"/>
  <c r="D209" i="2"/>
  <c r="D210" i="2"/>
  <c r="F210" i="2"/>
  <c r="F284" i="2"/>
  <c r="F358" i="2"/>
  <c r="D211" i="2"/>
  <c r="D212" i="2"/>
  <c r="D213" i="2"/>
  <c r="H213" i="2"/>
  <c r="H287" i="2"/>
  <c r="H361" i="2"/>
  <c r="D214" i="2"/>
  <c r="M214" i="2"/>
  <c r="M288" i="2"/>
  <c r="P362" i="2"/>
  <c r="D215" i="2"/>
  <c r="H215" i="2"/>
  <c r="H289" i="2"/>
  <c r="H363" i="2"/>
  <c r="D216" i="2"/>
  <c r="G216" i="2"/>
  <c r="G290" i="2"/>
  <c r="G364" i="2"/>
  <c r="D217" i="2"/>
  <c r="D218" i="2"/>
  <c r="I218" i="2"/>
  <c r="I292" i="2"/>
  <c r="I366" i="2"/>
  <c r="D219" i="2"/>
  <c r="H219" i="2"/>
  <c r="H293" i="2"/>
  <c r="H367" i="2"/>
  <c r="D220" i="2"/>
  <c r="D221" i="2"/>
  <c r="J221" i="2"/>
  <c r="J295" i="2"/>
  <c r="J369" i="2"/>
  <c r="D222" i="2"/>
  <c r="H222" i="2"/>
  <c r="H296" i="2"/>
  <c r="H37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2" i="2"/>
  <c r="M245" i="1"/>
  <c r="M252" i="1"/>
  <c r="M261" i="1"/>
  <c r="M282" i="1"/>
  <c r="M298" i="1"/>
  <c r="L247" i="1"/>
  <c r="L272" i="1"/>
  <c r="M228" i="1"/>
  <c r="J296" i="1"/>
  <c r="K290" i="1"/>
  <c r="K282" i="1"/>
  <c r="J272" i="1"/>
  <c r="K268" i="1"/>
  <c r="J264" i="1"/>
  <c r="J254" i="1"/>
  <c r="K244" i="1"/>
  <c r="J155" i="1"/>
  <c r="J229" i="1"/>
  <c r="K155" i="1"/>
  <c r="K159" i="1"/>
  <c r="J160" i="1"/>
  <c r="K160" i="1"/>
  <c r="J164" i="1"/>
  <c r="J238" i="1"/>
  <c r="K164" i="1"/>
  <c r="K168" i="1"/>
  <c r="J174" i="1"/>
  <c r="K174" i="1"/>
  <c r="J178" i="1"/>
  <c r="K178" i="1"/>
  <c r="K252" i="1"/>
  <c r="J179" i="1"/>
  <c r="K182" i="1"/>
  <c r="J183" i="1"/>
  <c r="K183" i="1"/>
  <c r="J187" i="1"/>
  <c r="K187" i="1"/>
  <c r="K261" i="1"/>
  <c r="J188" i="1"/>
  <c r="K191" i="1"/>
  <c r="J192" i="1"/>
  <c r="K192" i="1"/>
  <c r="J196" i="1"/>
  <c r="K196" i="1"/>
  <c r="K270" i="1"/>
  <c r="K200" i="1"/>
  <c r="J202" i="1"/>
  <c r="K206" i="1"/>
  <c r="J210" i="1"/>
  <c r="J284" i="1"/>
  <c r="K210" i="1"/>
  <c r="J211" i="1"/>
  <c r="K214" i="1"/>
  <c r="K288" i="1"/>
  <c r="J215" i="1"/>
  <c r="K215" i="1"/>
  <c r="K216" i="1"/>
  <c r="M290" i="1"/>
  <c r="K218" i="1"/>
  <c r="J219" i="1"/>
  <c r="J293" i="1"/>
  <c r="K219" i="1"/>
  <c r="K220" i="1"/>
  <c r="K294" i="1"/>
  <c r="K222" i="1"/>
  <c r="J223" i="1"/>
  <c r="K223" i="1"/>
  <c r="K224" i="1"/>
  <c r="K298" i="1"/>
  <c r="K154" i="1"/>
  <c r="K228" i="1"/>
  <c r="K151" i="1"/>
  <c r="K225" i="1"/>
  <c r="M299" i="1"/>
  <c r="J151" i="1"/>
  <c r="J225" i="1"/>
  <c r="K150" i="1"/>
  <c r="J150" i="1"/>
  <c r="J224" i="1"/>
  <c r="K149" i="1"/>
  <c r="J149" i="1"/>
  <c r="K148" i="1"/>
  <c r="J148" i="1"/>
  <c r="J222" i="1"/>
  <c r="L296" i="1"/>
  <c r="K147" i="1"/>
  <c r="K221" i="1"/>
  <c r="J147" i="1"/>
  <c r="J221" i="1"/>
  <c r="L295" i="1"/>
  <c r="K146" i="1"/>
  <c r="J146" i="1"/>
  <c r="J220" i="1"/>
  <c r="K145" i="1"/>
  <c r="J145" i="1"/>
  <c r="K144" i="1"/>
  <c r="J144" i="1"/>
  <c r="J218" i="1"/>
  <c r="K143" i="1"/>
  <c r="K217" i="1"/>
  <c r="M291" i="1"/>
  <c r="J143" i="1"/>
  <c r="J217" i="1"/>
  <c r="J291" i="1"/>
  <c r="K142" i="1"/>
  <c r="J142" i="1"/>
  <c r="J216" i="1"/>
  <c r="K141" i="1"/>
  <c r="J141" i="1"/>
  <c r="K140" i="1"/>
  <c r="J140" i="1"/>
  <c r="J214" i="1"/>
  <c r="K139" i="1"/>
  <c r="K213" i="1"/>
  <c r="J139" i="1"/>
  <c r="J213" i="1"/>
  <c r="L287" i="1"/>
  <c r="K138" i="1"/>
  <c r="K212" i="1"/>
  <c r="J138" i="1"/>
  <c r="J212" i="1"/>
  <c r="L286" i="1"/>
  <c r="K137" i="1"/>
  <c r="K211" i="1"/>
  <c r="J137" i="1"/>
  <c r="K136" i="1"/>
  <c r="J136" i="1"/>
  <c r="K135" i="1"/>
  <c r="K209" i="1"/>
  <c r="J135" i="1"/>
  <c r="J209" i="1"/>
  <c r="K134" i="1"/>
  <c r="K208" i="1"/>
  <c r="J134" i="1"/>
  <c r="J208" i="1"/>
  <c r="K133" i="1"/>
  <c r="K207" i="1"/>
  <c r="J133" i="1"/>
  <c r="J207" i="1"/>
  <c r="J281" i="1"/>
  <c r="K132" i="1"/>
  <c r="J132" i="1"/>
  <c r="J206" i="1"/>
  <c r="K131" i="1"/>
  <c r="K205" i="1"/>
  <c r="J131" i="1"/>
  <c r="J205" i="1"/>
  <c r="K130" i="1"/>
  <c r="K204" i="1"/>
  <c r="J130" i="1"/>
  <c r="J204" i="1"/>
  <c r="L278" i="1"/>
  <c r="K129" i="1"/>
  <c r="K203" i="1"/>
  <c r="J129" i="1"/>
  <c r="J203" i="1"/>
  <c r="K128" i="1"/>
  <c r="K202" i="1"/>
  <c r="M276" i="1"/>
  <c r="J128" i="1"/>
  <c r="K127" i="1"/>
  <c r="K201" i="1"/>
  <c r="J127" i="1"/>
  <c r="J201" i="1"/>
  <c r="J275" i="1"/>
  <c r="K126" i="1"/>
  <c r="J126" i="1"/>
  <c r="J200" i="1"/>
  <c r="K125" i="1"/>
  <c r="K199" i="1"/>
  <c r="J125" i="1"/>
  <c r="J199" i="1"/>
  <c r="L273" i="1"/>
  <c r="K124" i="1"/>
  <c r="K198" i="1"/>
  <c r="K272" i="1"/>
  <c r="J124" i="1"/>
  <c r="J198" i="1"/>
  <c r="K123" i="1"/>
  <c r="K197" i="1"/>
  <c r="J123" i="1"/>
  <c r="J197" i="1"/>
  <c r="K122" i="1"/>
  <c r="J122" i="1"/>
  <c r="K121" i="1"/>
  <c r="K195" i="1"/>
  <c r="J121" i="1"/>
  <c r="J195" i="1"/>
  <c r="K120" i="1"/>
  <c r="K194" i="1"/>
  <c r="M268" i="1"/>
  <c r="J120" i="1"/>
  <c r="J194" i="1"/>
  <c r="K119" i="1"/>
  <c r="K193" i="1"/>
  <c r="M267" i="1"/>
  <c r="J119" i="1"/>
  <c r="J193" i="1"/>
  <c r="K118" i="1"/>
  <c r="J118" i="1"/>
  <c r="K117" i="1"/>
  <c r="J117" i="1"/>
  <c r="J191" i="1"/>
  <c r="J265" i="1"/>
  <c r="K116" i="1"/>
  <c r="K190" i="1"/>
  <c r="J116" i="1"/>
  <c r="J190" i="1"/>
  <c r="L264" i="1"/>
  <c r="K115" i="1"/>
  <c r="K189" i="1"/>
  <c r="K263" i="1"/>
  <c r="J115" i="1"/>
  <c r="J189" i="1"/>
  <c r="L263" i="1"/>
  <c r="K114" i="1"/>
  <c r="K188" i="1"/>
  <c r="J114" i="1"/>
  <c r="K113" i="1"/>
  <c r="J113" i="1"/>
  <c r="K112" i="1"/>
  <c r="K186" i="1"/>
  <c r="J112" i="1"/>
  <c r="J186" i="1"/>
  <c r="K111" i="1"/>
  <c r="K185" i="1"/>
  <c r="J111" i="1"/>
  <c r="J185" i="1"/>
  <c r="K110" i="1"/>
  <c r="K184" i="1"/>
  <c r="M258" i="1"/>
  <c r="J110" i="1"/>
  <c r="J184" i="1"/>
  <c r="K109" i="1"/>
  <c r="J109" i="1"/>
  <c r="K108" i="1"/>
  <c r="J108" i="1"/>
  <c r="J182" i="1"/>
  <c r="J256" i="1"/>
  <c r="K107" i="1"/>
  <c r="K181" i="1"/>
  <c r="J107" i="1"/>
  <c r="J181" i="1"/>
  <c r="L255" i="1"/>
  <c r="K106" i="1"/>
  <c r="K180" i="1"/>
  <c r="K254" i="1"/>
  <c r="J106" i="1"/>
  <c r="J180" i="1"/>
  <c r="L254" i="1"/>
  <c r="K105" i="1"/>
  <c r="K179" i="1"/>
  <c r="J105" i="1"/>
  <c r="K104" i="1"/>
  <c r="J104" i="1"/>
  <c r="K103" i="1"/>
  <c r="K177" i="1"/>
  <c r="J103" i="1"/>
  <c r="J177" i="1"/>
  <c r="K102" i="1"/>
  <c r="K176" i="1"/>
  <c r="M250" i="1"/>
  <c r="J102" i="1"/>
  <c r="J176" i="1"/>
  <c r="K101" i="1"/>
  <c r="K175" i="1"/>
  <c r="J101" i="1"/>
  <c r="J175" i="1"/>
  <c r="L249" i="1"/>
  <c r="K100" i="1"/>
  <c r="J100" i="1"/>
  <c r="K99" i="1"/>
  <c r="K173" i="1"/>
  <c r="J99" i="1"/>
  <c r="J173" i="1"/>
  <c r="J247" i="1"/>
  <c r="K98" i="1"/>
  <c r="K172" i="1"/>
  <c r="J98" i="1"/>
  <c r="J172" i="1"/>
  <c r="L246" i="1"/>
  <c r="K97" i="1"/>
  <c r="K171" i="1"/>
  <c r="K245" i="1"/>
  <c r="J97" i="1"/>
  <c r="J171" i="1"/>
  <c r="J245" i="1"/>
  <c r="K96" i="1"/>
  <c r="K170" i="1"/>
  <c r="M244" i="1"/>
  <c r="J96" i="1"/>
  <c r="J170" i="1"/>
  <c r="K95" i="1"/>
  <c r="K169" i="1"/>
  <c r="J95" i="1"/>
  <c r="J169" i="1"/>
  <c r="K94" i="1"/>
  <c r="J94" i="1"/>
  <c r="J168" i="1"/>
  <c r="K93" i="1"/>
  <c r="K167" i="1"/>
  <c r="J93" i="1"/>
  <c r="J167" i="1"/>
  <c r="L241" i="1"/>
  <c r="K92" i="1"/>
  <c r="K166" i="1"/>
  <c r="J92" i="1"/>
  <c r="J166" i="1"/>
  <c r="L240" i="1"/>
  <c r="K91" i="1"/>
  <c r="K165" i="1"/>
  <c r="J91" i="1"/>
  <c r="J165" i="1"/>
  <c r="K90" i="1"/>
  <c r="J90" i="1"/>
  <c r="K89" i="1"/>
  <c r="K163" i="1"/>
  <c r="J89" i="1"/>
  <c r="J163" i="1"/>
  <c r="K88" i="1"/>
  <c r="K162" i="1"/>
  <c r="M236" i="1"/>
  <c r="J88" i="1"/>
  <c r="J162" i="1"/>
  <c r="J236" i="1"/>
  <c r="K87" i="1"/>
  <c r="K161" i="1"/>
  <c r="J87" i="1"/>
  <c r="J161" i="1"/>
  <c r="K86" i="1"/>
  <c r="J86" i="1"/>
  <c r="K85" i="1"/>
  <c r="J85" i="1"/>
  <c r="J159" i="1"/>
  <c r="K84" i="1"/>
  <c r="K158" i="1"/>
  <c r="J84" i="1"/>
  <c r="J158" i="1"/>
  <c r="L232" i="1"/>
  <c r="K83" i="1"/>
  <c r="K157" i="1"/>
  <c r="J83" i="1"/>
  <c r="J157" i="1"/>
  <c r="L231" i="1"/>
  <c r="K82" i="1"/>
  <c r="K156" i="1"/>
  <c r="J82" i="1"/>
  <c r="J156" i="1"/>
  <c r="K81" i="1"/>
  <c r="J81" i="1"/>
  <c r="K80" i="1"/>
  <c r="J80" i="1"/>
  <c r="J154" i="1"/>
  <c r="H80" i="1"/>
  <c r="H154" i="1"/>
  <c r="H228" i="1"/>
  <c r="H151" i="1"/>
  <c r="H225" i="1"/>
  <c r="H299" i="1"/>
  <c r="G151" i="1"/>
  <c r="G225" i="1"/>
  <c r="G299" i="1"/>
  <c r="F151" i="1"/>
  <c r="F225" i="1"/>
  <c r="F299" i="1"/>
  <c r="E151" i="1"/>
  <c r="E225" i="1"/>
  <c r="E299" i="1"/>
  <c r="D151" i="1"/>
  <c r="D225" i="1"/>
  <c r="D299" i="1"/>
  <c r="C151" i="1"/>
  <c r="C225" i="1"/>
  <c r="C299" i="1"/>
  <c r="H150" i="1"/>
  <c r="H224" i="1"/>
  <c r="H298" i="1"/>
  <c r="G150" i="1"/>
  <c r="G224" i="1"/>
  <c r="G298" i="1"/>
  <c r="F150" i="1"/>
  <c r="F224" i="1"/>
  <c r="F298" i="1"/>
  <c r="E150" i="1"/>
  <c r="E224" i="1"/>
  <c r="E298" i="1"/>
  <c r="D150" i="1"/>
  <c r="D224" i="1"/>
  <c r="D298" i="1"/>
  <c r="C150" i="1"/>
  <c r="H149" i="1"/>
  <c r="H223" i="1"/>
  <c r="H297" i="1"/>
  <c r="G149" i="1"/>
  <c r="G223" i="1"/>
  <c r="G297" i="1"/>
  <c r="F149" i="1"/>
  <c r="F223" i="1"/>
  <c r="F297" i="1"/>
  <c r="E149" i="1"/>
  <c r="E223" i="1"/>
  <c r="E297" i="1"/>
  <c r="D149" i="1"/>
  <c r="D223" i="1"/>
  <c r="D297" i="1"/>
  <c r="C149" i="1"/>
  <c r="C223" i="1"/>
  <c r="C297" i="1"/>
  <c r="H148" i="1"/>
  <c r="H222" i="1"/>
  <c r="H296" i="1"/>
  <c r="G148" i="1"/>
  <c r="G222" i="1"/>
  <c r="G296" i="1"/>
  <c r="F148" i="1"/>
  <c r="F222" i="1"/>
  <c r="F296" i="1"/>
  <c r="E148" i="1"/>
  <c r="E222" i="1"/>
  <c r="E296" i="1"/>
  <c r="D148" i="1"/>
  <c r="D222" i="1"/>
  <c r="D296" i="1"/>
  <c r="C148" i="1"/>
  <c r="C222" i="1"/>
  <c r="C296" i="1"/>
  <c r="H147" i="1"/>
  <c r="H221" i="1"/>
  <c r="H295" i="1"/>
  <c r="G147" i="1"/>
  <c r="G221" i="1"/>
  <c r="G295" i="1"/>
  <c r="F147" i="1"/>
  <c r="F221" i="1"/>
  <c r="F295" i="1"/>
  <c r="E147" i="1"/>
  <c r="E221" i="1"/>
  <c r="E295" i="1"/>
  <c r="D147" i="1"/>
  <c r="D221" i="1"/>
  <c r="D295" i="1"/>
  <c r="C147" i="1"/>
  <c r="H146" i="1"/>
  <c r="H220" i="1"/>
  <c r="H294" i="1"/>
  <c r="G146" i="1"/>
  <c r="G220" i="1"/>
  <c r="G294" i="1"/>
  <c r="F146" i="1"/>
  <c r="F220" i="1"/>
  <c r="F294" i="1"/>
  <c r="E146" i="1"/>
  <c r="E220" i="1"/>
  <c r="E294" i="1"/>
  <c r="D146" i="1"/>
  <c r="D220" i="1"/>
  <c r="D294" i="1"/>
  <c r="C146" i="1"/>
  <c r="H145" i="1"/>
  <c r="H219" i="1"/>
  <c r="H293" i="1"/>
  <c r="G145" i="1"/>
  <c r="G219" i="1"/>
  <c r="G293" i="1"/>
  <c r="F145" i="1"/>
  <c r="F219" i="1"/>
  <c r="F293" i="1"/>
  <c r="E145" i="1"/>
  <c r="E219" i="1"/>
  <c r="E293" i="1"/>
  <c r="D145" i="1"/>
  <c r="D219" i="1"/>
  <c r="D293" i="1"/>
  <c r="C145" i="1"/>
  <c r="C219" i="1"/>
  <c r="C293" i="1"/>
  <c r="H144" i="1"/>
  <c r="H218" i="1"/>
  <c r="H292" i="1"/>
  <c r="G144" i="1"/>
  <c r="G218" i="1"/>
  <c r="G292" i="1"/>
  <c r="F144" i="1"/>
  <c r="F218" i="1"/>
  <c r="F292" i="1"/>
  <c r="E144" i="1"/>
  <c r="E218" i="1"/>
  <c r="E292" i="1"/>
  <c r="D144" i="1"/>
  <c r="D218" i="1"/>
  <c r="D292" i="1"/>
  <c r="C144" i="1"/>
  <c r="C218" i="1"/>
  <c r="C292" i="1"/>
  <c r="H143" i="1"/>
  <c r="H217" i="1"/>
  <c r="H291" i="1"/>
  <c r="G143" i="1"/>
  <c r="G217" i="1"/>
  <c r="G291" i="1"/>
  <c r="F143" i="1"/>
  <c r="F217" i="1"/>
  <c r="F291" i="1"/>
  <c r="E143" i="1"/>
  <c r="E217" i="1"/>
  <c r="E291" i="1"/>
  <c r="D143" i="1"/>
  <c r="D217" i="1"/>
  <c r="D291" i="1"/>
  <c r="C143" i="1"/>
  <c r="C217" i="1"/>
  <c r="C291" i="1"/>
  <c r="H142" i="1"/>
  <c r="H216" i="1"/>
  <c r="H290" i="1"/>
  <c r="G142" i="1"/>
  <c r="G216" i="1"/>
  <c r="G290" i="1"/>
  <c r="F142" i="1"/>
  <c r="F216" i="1"/>
  <c r="F290" i="1"/>
  <c r="E142" i="1"/>
  <c r="E216" i="1"/>
  <c r="E290" i="1"/>
  <c r="D142" i="1"/>
  <c r="D216" i="1"/>
  <c r="D290" i="1"/>
  <c r="C142" i="1"/>
  <c r="H141" i="1"/>
  <c r="H215" i="1"/>
  <c r="H289" i="1"/>
  <c r="G141" i="1"/>
  <c r="G215" i="1"/>
  <c r="G289" i="1"/>
  <c r="F141" i="1"/>
  <c r="F215" i="1"/>
  <c r="F289" i="1"/>
  <c r="E141" i="1"/>
  <c r="E215" i="1"/>
  <c r="E289" i="1"/>
  <c r="D141" i="1"/>
  <c r="D215" i="1"/>
  <c r="D289" i="1"/>
  <c r="C141" i="1"/>
  <c r="C215" i="1"/>
  <c r="C289" i="1"/>
  <c r="H140" i="1"/>
  <c r="H214" i="1"/>
  <c r="H288" i="1"/>
  <c r="G140" i="1"/>
  <c r="G214" i="1"/>
  <c r="G288" i="1"/>
  <c r="F140" i="1"/>
  <c r="F214" i="1"/>
  <c r="F288" i="1"/>
  <c r="E140" i="1"/>
  <c r="E214" i="1"/>
  <c r="E288" i="1"/>
  <c r="D140" i="1"/>
  <c r="D214" i="1"/>
  <c r="D288" i="1"/>
  <c r="C140" i="1"/>
  <c r="C214" i="1"/>
  <c r="C288" i="1"/>
  <c r="H139" i="1"/>
  <c r="H213" i="1"/>
  <c r="H287" i="1"/>
  <c r="G139" i="1"/>
  <c r="G213" i="1"/>
  <c r="G287" i="1"/>
  <c r="F139" i="1"/>
  <c r="F213" i="1"/>
  <c r="F287" i="1"/>
  <c r="E139" i="1"/>
  <c r="E213" i="1"/>
  <c r="E287" i="1"/>
  <c r="D139" i="1"/>
  <c r="D213" i="1"/>
  <c r="D287" i="1"/>
  <c r="C139" i="1"/>
  <c r="H138" i="1"/>
  <c r="H212" i="1"/>
  <c r="H286" i="1"/>
  <c r="G138" i="1"/>
  <c r="G212" i="1"/>
  <c r="G286" i="1"/>
  <c r="F138" i="1"/>
  <c r="F212" i="1"/>
  <c r="F286" i="1"/>
  <c r="E138" i="1"/>
  <c r="E212" i="1"/>
  <c r="E286" i="1"/>
  <c r="D138" i="1"/>
  <c r="D212" i="1"/>
  <c r="D286" i="1"/>
  <c r="C138" i="1"/>
  <c r="H137" i="1"/>
  <c r="H211" i="1"/>
  <c r="H285" i="1"/>
  <c r="G137" i="1"/>
  <c r="G211" i="1"/>
  <c r="G285" i="1"/>
  <c r="F137" i="1"/>
  <c r="F211" i="1"/>
  <c r="F285" i="1"/>
  <c r="E137" i="1"/>
  <c r="E211" i="1"/>
  <c r="E285" i="1"/>
  <c r="D137" i="1"/>
  <c r="D211" i="1"/>
  <c r="D285" i="1"/>
  <c r="C137" i="1"/>
  <c r="C211" i="1"/>
  <c r="C285" i="1"/>
  <c r="H136" i="1"/>
  <c r="H210" i="1"/>
  <c r="H284" i="1"/>
  <c r="G136" i="1"/>
  <c r="G210" i="1"/>
  <c r="G284" i="1"/>
  <c r="F136" i="1"/>
  <c r="F210" i="1"/>
  <c r="F284" i="1"/>
  <c r="E136" i="1"/>
  <c r="E210" i="1"/>
  <c r="E284" i="1"/>
  <c r="D136" i="1"/>
  <c r="D210" i="1"/>
  <c r="D284" i="1"/>
  <c r="C136" i="1"/>
  <c r="C210" i="1"/>
  <c r="C284" i="1"/>
  <c r="H135" i="1"/>
  <c r="H209" i="1"/>
  <c r="H283" i="1"/>
  <c r="G135" i="1"/>
  <c r="G209" i="1"/>
  <c r="G283" i="1"/>
  <c r="F135" i="1"/>
  <c r="F209" i="1"/>
  <c r="F283" i="1"/>
  <c r="E135" i="1"/>
  <c r="E209" i="1"/>
  <c r="E283" i="1"/>
  <c r="D135" i="1"/>
  <c r="D209" i="1"/>
  <c r="D283" i="1"/>
  <c r="C135" i="1"/>
  <c r="C209" i="1"/>
  <c r="C283" i="1"/>
  <c r="H134" i="1"/>
  <c r="H208" i="1"/>
  <c r="H282" i="1"/>
  <c r="G134" i="1"/>
  <c r="G208" i="1"/>
  <c r="G282" i="1"/>
  <c r="F134" i="1"/>
  <c r="F208" i="1"/>
  <c r="F282" i="1"/>
  <c r="E134" i="1"/>
  <c r="E208" i="1"/>
  <c r="E282" i="1"/>
  <c r="D134" i="1"/>
  <c r="D208" i="1"/>
  <c r="D282" i="1"/>
  <c r="C134" i="1"/>
  <c r="H133" i="1"/>
  <c r="H207" i="1"/>
  <c r="H281" i="1"/>
  <c r="G133" i="1"/>
  <c r="G207" i="1"/>
  <c r="G281" i="1"/>
  <c r="F133" i="1"/>
  <c r="F207" i="1"/>
  <c r="F281" i="1"/>
  <c r="E133" i="1"/>
  <c r="E207" i="1"/>
  <c r="E281" i="1"/>
  <c r="D133" i="1"/>
  <c r="D207" i="1"/>
  <c r="D281" i="1"/>
  <c r="C133" i="1"/>
  <c r="C207" i="1"/>
  <c r="C281" i="1"/>
  <c r="H132" i="1"/>
  <c r="H206" i="1"/>
  <c r="H280" i="1"/>
  <c r="G132" i="1"/>
  <c r="G206" i="1"/>
  <c r="G280" i="1"/>
  <c r="F132" i="1"/>
  <c r="F206" i="1"/>
  <c r="F280" i="1"/>
  <c r="E132" i="1"/>
  <c r="E206" i="1"/>
  <c r="E280" i="1"/>
  <c r="D132" i="1"/>
  <c r="D206" i="1"/>
  <c r="D280" i="1"/>
  <c r="C132" i="1"/>
  <c r="C206" i="1"/>
  <c r="C280" i="1"/>
  <c r="H131" i="1"/>
  <c r="H205" i="1"/>
  <c r="H279" i="1"/>
  <c r="G131" i="1"/>
  <c r="G205" i="1"/>
  <c r="G279" i="1"/>
  <c r="F131" i="1"/>
  <c r="F205" i="1"/>
  <c r="F279" i="1"/>
  <c r="E131" i="1"/>
  <c r="E205" i="1"/>
  <c r="E279" i="1"/>
  <c r="D131" i="1"/>
  <c r="D205" i="1"/>
  <c r="D279" i="1"/>
  <c r="C131" i="1"/>
  <c r="H130" i="1"/>
  <c r="H204" i="1"/>
  <c r="H278" i="1"/>
  <c r="G130" i="1"/>
  <c r="G204" i="1"/>
  <c r="G278" i="1"/>
  <c r="F130" i="1"/>
  <c r="F204" i="1"/>
  <c r="F278" i="1"/>
  <c r="E130" i="1"/>
  <c r="E204" i="1"/>
  <c r="E278" i="1"/>
  <c r="D130" i="1"/>
  <c r="D204" i="1"/>
  <c r="D278" i="1"/>
  <c r="C130" i="1"/>
  <c r="H129" i="1"/>
  <c r="H203" i="1"/>
  <c r="H277" i="1"/>
  <c r="G129" i="1"/>
  <c r="G203" i="1"/>
  <c r="G277" i="1"/>
  <c r="F129" i="1"/>
  <c r="F203" i="1"/>
  <c r="F277" i="1"/>
  <c r="E129" i="1"/>
  <c r="E203" i="1"/>
  <c r="E277" i="1"/>
  <c r="D129" i="1"/>
  <c r="D203" i="1"/>
  <c r="D277" i="1"/>
  <c r="C129" i="1"/>
  <c r="C203" i="1"/>
  <c r="C277" i="1"/>
  <c r="H128" i="1"/>
  <c r="H202" i="1"/>
  <c r="H276" i="1"/>
  <c r="G128" i="1"/>
  <c r="G202" i="1"/>
  <c r="G276" i="1"/>
  <c r="F128" i="1"/>
  <c r="F202" i="1"/>
  <c r="F276" i="1"/>
  <c r="E128" i="1"/>
  <c r="E202" i="1"/>
  <c r="E276" i="1"/>
  <c r="D128" i="1"/>
  <c r="D202" i="1"/>
  <c r="D276" i="1"/>
  <c r="C128" i="1"/>
  <c r="C202" i="1"/>
  <c r="C276" i="1"/>
  <c r="H127" i="1"/>
  <c r="H201" i="1"/>
  <c r="H275" i="1"/>
  <c r="G127" i="1"/>
  <c r="G201" i="1"/>
  <c r="G275" i="1"/>
  <c r="F127" i="1"/>
  <c r="F201" i="1"/>
  <c r="F275" i="1"/>
  <c r="E127" i="1"/>
  <c r="E201" i="1"/>
  <c r="E275" i="1"/>
  <c r="D127" i="1"/>
  <c r="D201" i="1"/>
  <c r="D275" i="1"/>
  <c r="C127" i="1"/>
  <c r="C201" i="1"/>
  <c r="C275" i="1"/>
  <c r="H126" i="1"/>
  <c r="H200" i="1"/>
  <c r="H274" i="1"/>
  <c r="G126" i="1"/>
  <c r="G200" i="1"/>
  <c r="G274" i="1"/>
  <c r="F126" i="1"/>
  <c r="F200" i="1"/>
  <c r="F274" i="1"/>
  <c r="E126" i="1"/>
  <c r="E200" i="1"/>
  <c r="E274" i="1"/>
  <c r="D126" i="1"/>
  <c r="D200" i="1"/>
  <c r="D274" i="1"/>
  <c r="C126" i="1"/>
  <c r="H125" i="1"/>
  <c r="H199" i="1"/>
  <c r="H273" i="1"/>
  <c r="G125" i="1"/>
  <c r="G199" i="1"/>
  <c r="G273" i="1"/>
  <c r="F125" i="1"/>
  <c r="F199" i="1"/>
  <c r="F273" i="1"/>
  <c r="E125" i="1"/>
  <c r="E199" i="1"/>
  <c r="E273" i="1"/>
  <c r="D125" i="1"/>
  <c r="D199" i="1"/>
  <c r="D273" i="1"/>
  <c r="C125" i="1"/>
  <c r="C199" i="1"/>
  <c r="C273" i="1"/>
  <c r="H124" i="1"/>
  <c r="H198" i="1"/>
  <c r="H272" i="1"/>
  <c r="G124" i="1"/>
  <c r="G198" i="1"/>
  <c r="G272" i="1"/>
  <c r="F124" i="1"/>
  <c r="F198" i="1"/>
  <c r="F272" i="1"/>
  <c r="E124" i="1"/>
  <c r="E198" i="1"/>
  <c r="E272" i="1"/>
  <c r="D124" i="1"/>
  <c r="D198" i="1"/>
  <c r="D272" i="1"/>
  <c r="C124" i="1"/>
  <c r="C198" i="1"/>
  <c r="C272" i="1"/>
  <c r="H123" i="1"/>
  <c r="H197" i="1"/>
  <c r="H271" i="1"/>
  <c r="G123" i="1"/>
  <c r="G197" i="1"/>
  <c r="G271" i="1"/>
  <c r="F123" i="1"/>
  <c r="F197" i="1"/>
  <c r="F271" i="1"/>
  <c r="E123" i="1"/>
  <c r="E197" i="1"/>
  <c r="E271" i="1"/>
  <c r="D123" i="1"/>
  <c r="D197" i="1"/>
  <c r="D271" i="1"/>
  <c r="C123" i="1"/>
  <c r="H122" i="1"/>
  <c r="H196" i="1"/>
  <c r="H270" i="1"/>
  <c r="G122" i="1"/>
  <c r="G196" i="1"/>
  <c r="G270" i="1"/>
  <c r="F122" i="1"/>
  <c r="F196" i="1"/>
  <c r="F270" i="1"/>
  <c r="E122" i="1"/>
  <c r="E196" i="1"/>
  <c r="E270" i="1"/>
  <c r="D122" i="1"/>
  <c r="D196" i="1"/>
  <c r="D270" i="1"/>
  <c r="C122" i="1"/>
  <c r="H121" i="1"/>
  <c r="H195" i="1"/>
  <c r="H269" i="1"/>
  <c r="G121" i="1"/>
  <c r="G195" i="1"/>
  <c r="G269" i="1"/>
  <c r="F121" i="1"/>
  <c r="F195" i="1"/>
  <c r="F269" i="1"/>
  <c r="E121" i="1"/>
  <c r="E195" i="1"/>
  <c r="E269" i="1"/>
  <c r="D121" i="1"/>
  <c r="D195" i="1"/>
  <c r="D269" i="1"/>
  <c r="C121" i="1"/>
  <c r="C195" i="1"/>
  <c r="C269" i="1"/>
  <c r="H120" i="1"/>
  <c r="H194" i="1"/>
  <c r="H268" i="1"/>
  <c r="G120" i="1"/>
  <c r="G194" i="1"/>
  <c r="G268" i="1"/>
  <c r="F120" i="1"/>
  <c r="F194" i="1"/>
  <c r="F268" i="1"/>
  <c r="E120" i="1"/>
  <c r="E194" i="1"/>
  <c r="E268" i="1"/>
  <c r="D120" i="1"/>
  <c r="D194" i="1"/>
  <c r="D268" i="1"/>
  <c r="C120" i="1"/>
  <c r="C194" i="1"/>
  <c r="C268" i="1"/>
  <c r="H119" i="1"/>
  <c r="H193" i="1"/>
  <c r="H267" i="1"/>
  <c r="G119" i="1"/>
  <c r="G193" i="1"/>
  <c r="G267" i="1"/>
  <c r="F119" i="1"/>
  <c r="F193" i="1"/>
  <c r="F267" i="1"/>
  <c r="E119" i="1"/>
  <c r="E193" i="1"/>
  <c r="E267" i="1"/>
  <c r="D119" i="1"/>
  <c r="D193" i="1"/>
  <c r="D267" i="1"/>
  <c r="C119" i="1"/>
  <c r="C193" i="1"/>
  <c r="C267" i="1"/>
  <c r="H118" i="1"/>
  <c r="H192" i="1"/>
  <c r="H266" i="1"/>
  <c r="G118" i="1"/>
  <c r="G192" i="1"/>
  <c r="G266" i="1"/>
  <c r="F118" i="1"/>
  <c r="F192" i="1"/>
  <c r="F266" i="1"/>
  <c r="E118" i="1"/>
  <c r="E192" i="1"/>
  <c r="E266" i="1"/>
  <c r="D118" i="1"/>
  <c r="D192" i="1"/>
  <c r="D266" i="1"/>
  <c r="C118" i="1"/>
  <c r="H117" i="1"/>
  <c r="H191" i="1"/>
  <c r="H265" i="1"/>
  <c r="G117" i="1"/>
  <c r="G191" i="1"/>
  <c r="G265" i="1"/>
  <c r="F117" i="1"/>
  <c r="F191" i="1"/>
  <c r="F265" i="1"/>
  <c r="E117" i="1"/>
  <c r="E191" i="1"/>
  <c r="E265" i="1"/>
  <c r="D117" i="1"/>
  <c r="D191" i="1"/>
  <c r="D265" i="1"/>
  <c r="C117" i="1"/>
  <c r="C191" i="1"/>
  <c r="C265" i="1"/>
  <c r="H116" i="1"/>
  <c r="H190" i="1"/>
  <c r="H264" i="1"/>
  <c r="G116" i="1"/>
  <c r="G190" i="1"/>
  <c r="G264" i="1"/>
  <c r="F116" i="1"/>
  <c r="F190" i="1"/>
  <c r="F264" i="1"/>
  <c r="E116" i="1"/>
  <c r="E190" i="1"/>
  <c r="E264" i="1"/>
  <c r="D116" i="1"/>
  <c r="D190" i="1"/>
  <c r="D264" i="1"/>
  <c r="C116" i="1"/>
  <c r="C190" i="1"/>
  <c r="C264" i="1"/>
  <c r="H115" i="1"/>
  <c r="H189" i="1"/>
  <c r="H263" i="1"/>
  <c r="G115" i="1"/>
  <c r="G189" i="1"/>
  <c r="G263" i="1"/>
  <c r="F115" i="1"/>
  <c r="F189" i="1"/>
  <c r="F263" i="1"/>
  <c r="E115" i="1"/>
  <c r="E189" i="1"/>
  <c r="E263" i="1"/>
  <c r="D115" i="1"/>
  <c r="D189" i="1"/>
  <c r="D263" i="1"/>
  <c r="C115" i="1"/>
  <c r="H114" i="1"/>
  <c r="H188" i="1"/>
  <c r="H262" i="1"/>
  <c r="G114" i="1"/>
  <c r="G188" i="1"/>
  <c r="G262" i="1"/>
  <c r="F114" i="1"/>
  <c r="F188" i="1"/>
  <c r="F262" i="1"/>
  <c r="E114" i="1"/>
  <c r="E188" i="1"/>
  <c r="E262" i="1"/>
  <c r="D114" i="1"/>
  <c r="D188" i="1"/>
  <c r="D262" i="1"/>
  <c r="C114" i="1"/>
  <c r="I114" i="1"/>
  <c r="I188" i="1"/>
  <c r="I262" i="1"/>
  <c r="H113" i="1"/>
  <c r="H187" i="1"/>
  <c r="H261" i="1"/>
  <c r="G113" i="1"/>
  <c r="G187" i="1"/>
  <c r="G261" i="1"/>
  <c r="F113" i="1"/>
  <c r="F187" i="1"/>
  <c r="F261" i="1"/>
  <c r="E113" i="1"/>
  <c r="E187" i="1"/>
  <c r="E261" i="1"/>
  <c r="D113" i="1"/>
  <c r="D187" i="1"/>
  <c r="D261" i="1"/>
  <c r="C113" i="1"/>
  <c r="C187" i="1"/>
  <c r="C261" i="1"/>
  <c r="H112" i="1"/>
  <c r="H186" i="1"/>
  <c r="H260" i="1"/>
  <c r="G112" i="1"/>
  <c r="G186" i="1"/>
  <c r="G260" i="1"/>
  <c r="F112" i="1"/>
  <c r="F186" i="1"/>
  <c r="F260" i="1"/>
  <c r="E112" i="1"/>
  <c r="E186" i="1"/>
  <c r="E260" i="1"/>
  <c r="D112" i="1"/>
  <c r="D186" i="1"/>
  <c r="D260" i="1"/>
  <c r="C112" i="1"/>
  <c r="C186" i="1"/>
  <c r="C260" i="1"/>
  <c r="H111" i="1"/>
  <c r="H185" i="1"/>
  <c r="H259" i="1"/>
  <c r="G111" i="1"/>
  <c r="G185" i="1"/>
  <c r="G259" i="1"/>
  <c r="F111" i="1"/>
  <c r="F185" i="1"/>
  <c r="F259" i="1"/>
  <c r="E111" i="1"/>
  <c r="E185" i="1"/>
  <c r="E259" i="1"/>
  <c r="D111" i="1"/>
  <c r="D185" i="1"/>
  <c r="D259" i="1"/>
  <c r="C111" i="1"/>
  <c r="C185" i="1"/>
  <c r="C259" i="1"/>
  <c r="H110" i="1"/>
  <c r="H184" i="1"/>
  <c r="H258" i="1"/>
  <c r="G110" i="1"/>
  <c r="G184" i="1"/>
  <c r="G258" i="1"/>
  <c r="F110" i="1"/>
  <c r="F184" i="1"/>
  <c r="F258" i="1"/>
  <c r="E110" i="1"/>
  <c r="E184" i="1"/>
  <c r="E258" i="1"/>
  <c r="D110" i="1"/>
  <c r="D184" i="1"/>
  <c r="D258" i="1"/>
  <c r="C110" i="1"/>
  <c r="H109" i="1"/>
  <c r="H183" i="1"/>
  <c r="H257" i="1"/>
  <c r="G109" i="1"/>
  <c r="G183" i="1"/>
  <c r="G257" i="1"/>
  <c r="F109" i="1"/>
  <c r="F183" i="1"/>
  <c r="F257" i="1"/>
  <c r="E109" i="1"/>
  <c r="E183" i="1"/>
  <c r="E257" i="1"/>
  <c r="D109" i="1"/>
  <c r="D183" i="1"/>
  <c r="D257" i="1"/>
  <c r="C109" i="1"/>
  <c r="C183" i="1"/>
  <c r="C257" i="1"/>
  <c r="H108" i="1"/>
  <c r="H182" i="1"/>
  <c r="H256" i="1"/>
  <c r="G108" i="1"/>
  <c r="G182" i="1"/>
  <c r="G256" i="1"/>
  <c r="F108" i="1"/>
  <c r="F182" i="1"/>
  <c r="F256" i="1"/>
  <c r="E108" i="1"/>
  <c r="E182" i="1"/>
  <c r="E256" i="1"/>
  <c r="D108" i="1"/>
  <c r="D182" i="1"/>
  <c r="D256" i="1"/>
  <c r="C108" i="1"/>
  <c r="C182" i="1"/>
  <c r="C256" i="1"/>
  <c r="H107" i="1"/>
  <c r="H181" i="1"/>
  <c r="H255" i="1"/>
  <c r="G107" i="1"/>
  <c r="G181" i="1"/>
  <c r="G255" i="1"/>
  <c r="F107" i="1"/>
  <c r="F181" i="1"/>
  <c r="F255" i="1"/>
  <c r="E107" i="1"/>
  <c r="E181" i="1"/>
  <c r="E255" i="1"/>
  <c r="D107" i="1"/>
  <c r="D181" i="1"/>
  <c r="D255" i="1"/>
  <c r="C107" i="1"/>
  <c r="H106" i="1"/>
  <c r="H180" i="1"/>
  <c r="H254" i="1"/>
  <c r="G106" i="1"/>
  <c r="G180" i="1"/>
  <c r="G254" i="1"/>
  <c r="F106" i="1"/>
  <c r="F180" i="1"/>
  <c r="F254" i="1"/>
  <c r="E106" i="1"/>
  <c r="E180" i="1"/>
  <c r="E254" i="1"/>
  <c r="D106" i="1"/>
  <c r="D180" i="1"/>
  <c r="D254" i="1"/>
  <c r="C106" i="1"/>
  <c r="H105" i="1"/>
  <c r="H179" i="1"/>
  <c r="H253" i="1"/>
  <c r="G105" i="1"/>
  <c r="G179" i="1"/>
  <c r="G253" i="1"/>
  <c r="F105" i="1"/>
  <c r="F179" i="1"/>
  <c r="F253" i="1"/>
  <c r="E105" i="1"/>
  <c r="E179" i="1"/>
  <c r="E253" i="1"/>
  <c r="D105" i="1"/>
  <c r="D179" i="1"/>
  <c r="D253" i="1"/>
  <c r="C105" i="1"/>
  <c r="C179" i="1"/>
  <c r="C253" i="1"/>
  <c r="H104" i="1"/>
  <c r="H178" i="1"/>
  <c r="H252" i="1"/>
  <c r="G104" i="1"/>
  <c r="G178" i="1"/>
  <c r="G252" i="1"/>
  <c r="F104" i="1"/>
  <c r="F178" i="1"/>
  <c r="F252" i="1"/>
  <c r="E104" i="1"/>
  <c r="E178" i="1"/>
  <c r="E252" i="1"/>
  <c r="D104" i="1"/>
  <c r="D178" i="1"/>
  <c r="D252" i="1"/>
  <c r="C104" i="1"/>
  <c r="C178" i="1"/>
  <c r="C252" i="1"/>
  <c r="H103" i="1"/>
  <c r="H177" i="1"/>
  <c r="H251" i="1"/>
  <c r="G103" i="1"/>
  <c r="G177" i="1"/>
  <c r="G251" i="1"/>
  <c r="F103" i="1"/>
  <c r="F177" i="1"/>
  <c r="F251" i="1"/>
  <c r="E103" i="1"/>
  <c r="E177" i="1"/>
  <c r="E251" i="1"/>
  <c r="D103" i="1"/>
  <c r="D177" i="1"/>
  <c r="D251" i="1"/>
  <c r="C103" i="1"/>
  <c r="C177" i="1"/>
  <c r="C251" i="1"/>
  <c r="H102" i="1"/>
  <c r="H176" i="1"/>
  <c r="H250" i="1"/>
  <c r="G102" i="1"/>
  <c r="G176" i="1"/>
  <c r="G250" i="1"/>
  <c r="F102" i="1"/>
  <c r="F176" i="1"/>
  <c r="F250" i="1"/>
  <c r="E102" i="1"/>
  <c r="E176" i="1"/>
  <c r="E250" i="1"/>
  <c r="D102" i="1"/>
  <c r="D176" i="1"/>
  <c r="D250" i="1"/>
  <c r="C102" i="1"/>
  <c r="H101" i="1"/>
  <c r="H175" i="1"/>
  <c r="H249" i="1"/>
  <c r="G101" i="1"/>
  <c r="G175" i="1"/>
  <c r="G249" i="1"/>
  <c r="F101" i="1"/>
  <c r="F175" i="1"/>
  <c r="F249" i="1"/>
  <c r="E101" i="1"/>
  <c r="E175" i="1"/>
  <c r="E249" i="1"/>
  <c r="D101" i="1"/>
  <c r="D175" i="1"/>
  <c r="D249" i="1"/>
  <c r="C101" i="1"/>
  <c r="C175" i="1"/>
  <c r="C249" i="1"/>
  <c r="H100" i="1"/>
  <c r="H174" i="1"/>
  <c r="H248" i="1"/>
  <c r="G100" i="1"/>
  <c r="G174" i="1"/>
  <c r="G248" i="1"/>
  <c r="F100" i="1"/>
  <c r="F174" i="1"/>
  <c r="F248" i="1"/>
  <c r="E100" i="1"/>
  <c r="E174" i="1"/>
  <c r="E248" i="1"/>
  <c r="D100" i="1"/>
  <c r="D174" i="1"/>
  <c r="D248" i="1"/>
  <c r="C100" i="1"/>
  <c r="H99" i="1"/>
  <c r="H173" i="1"/>
  <c r="H247" i="1"/>
  <c r="G99" i="1"/>
  <c r="G173" i="1"/>
  <c r="G247" i="1"/>
  <c r="F99" i="1"/>
  <c r="F173" i="1"/>
  <c r="F247" i="1"/>
  <c r="E99" i="1"/>
  <c r="E173" i="1"/>
  <c r="E247" i="1"/>
  <c r="D99" i="1"/>
  <c r="D173" i="1"/>
  <c r="D247" i="1"/>
  <c r="C99" i="1"/>
  <c r="C173" i="1"/>
  <c r="C247" i="1"/>
  <c r="H98" i="1"/>
  <c r="H172" i="1"/>
  <c r="H246" i="1"/>
  <c r="G98" i="1"/>
  <c r="G172" i="1"/>
  <c r="G246" i="1"/>
  <c r="F98" i="1"/>
  <c r="F172" i="1"/>
  <c r="F246" i="1"/>
  <c r="E98" i="1"/>
  <c r="E172" i="1"/>
  <c r="E246" i="1"/>
  <c r="D98" i="1"/>
  <c r="D172" i="1"/>
  <c r="D246" i="1"/>
  <c r="C98" i="1"/>
  <c r="C172" i="1"/>
  <c r="C246" i="1"/>
  <c r="H97" i="1"/>
  <c r="H171" i="1"/>
  <c r="H245" i="1"/>
  <c r="G97" i="1"/>
  <c r="G171" i="1"/>
  <c r="G245" i="1"/>
  <c r="F97" i="1"/>
  <c r="F171" i="1"/>
  <c r="F245" i="1"/>
  <c r="E97" i="1"/>
  <c r="E171" i="1"/>
  <c r="E245" i="1"/>
  <c r="D97" i="1"/>
  <c r="D171" i="1"/>
  <c r="D245" i="1"/>
  <c r="C97" i="1"/>
  <c r="C171" i="1"/>
  <c r="C245" i="1"/>
  <c r="H96" i="1"/>
  <c r="H170" i="1"/>
  <c r="H244" i="1"/>
  <c r="G96" i="1"/>
  <c r="G170" i="1"/>
  <c r="G244" i="1"/>
  <c r="F96" i="1"/>
  <c r="F170" i="1"/>
  <c r="F244" i="1"/>
  <c r="E96" i="1"/>
  <c r="E170" i="1"/>
  <c r="E244" i="1"/>
  <c r="D96" i="1"/>
  <c r="D170" i="1"/>
  <c r="D244" i="1"/>
  <c r="C96" i="1"/>
  <c r="C170" i="1"/>
  <c r="C244" i="1"/>
  <c r="H95" i="1"/>
  <c r="H169" i="1"/>
  <c r="H243" i="1"/>
  <c r="G95" i="1"/>
  <c r="G169" i="1"/>
  <c r="G243" i="1"/>
  <c r="F95" i="1"/>
  <c r="F169" i="1"/>
  <c r="F243" i="1"/>
  <c r="E95" i="1"/>
  <c r="E169" i="1"/>
  <c r="E243" i="1"/>
  <c r="D95" i="1"/>
  <c r="D169" i="1"/>
  <c r="D243" i="1"/>
  <c r="C95" i="1"/>
  <c r="C169" i="1"/>
  <c r="C243" i="1"/>
  <c r="H94" i="1"/>
  <c r="H168" i="1"/>
  <c r="H242" i="1"/>
  <c r="G94" i="1"/>
  <c r="G168" i="1"/>
  <c r="G242" i="1"/>
  <c r="F94" i="1"/>
  <c r="F168" i="1"/>
  <c r="F242" i="1"/>
  <c r="E94" i="1"/>
  <c r="E168" i="1"/>
  <c r="E242" i="1"/>
  <c r="D94" i="1"/>
  <c r="D168" i="1"/>
  <c r="D242" i="1"/>
  <c r="C94" i="1"/>
  <c r="H93" i="1"/>
  <c r="H167" i="1"/>
  <c r="H241" i="1"/>
  <c r="G93" i="1"/>
  <c r="G167" i="1"/>
  <c r="G241" i="1"/>
  <c r="F93" i="1"/>
  <c r="F167" i="1"/>
  <c r="F241" i="1"/>
  <c r="E93" i="1"/>
  <c r="E167" i="1"/>
  <c r="E241" i="1"/>
  <c r="D93" i="1"/>
  <c r="D167" i="1"/>
  <c r="D241" i="1"/>
  <c r="C93" i="1"/>
  <c r="C167" i="1"/>
  <c r="C241" i="1"/>
  <c r="H92" i="1"/>
  <c r="H166" i="1"/>
  <c r="H240" i="1"/>
  <c r="G92" i="1"/>
  <c r="G166" i="1"/>
  <c r="G240" i="1"/>
  <c r="F92" i="1"/>
  <c r="F166" i="1"/>
  <c r="F240" i="1"/>
  <c r="E92" i="1"/>
  <c r="E166" i="1"/>
  <c r="E240" i="1"/>
  <c r="D92" i="1"/>
  <c r="D166" i="1"/>
  <c r="D240" i="1"/>
  <c r="C92" i="1"/>
  <c r="H91" i="1"/>
  <c r="H165" i="1"/>
  <c r="H239" i="1"/>
  <c r="G91" i="1"/>
  <c r="G165" i="1"/>
  <c r="G239" i="1"/>
  <c r="F91" i="1"/>
  <c r="F165" i="1"/>
  <c r="F239" i="1"/>
  <c r="E91" i="1"/>
  <c r="E165" i="1"/>
  <c r="E239" i="1"/>
  <c r="D91" i="1"/>
  <c r="D165" i="1"/>
  <c r="D239" i="1"/>
  <c r="C91" i="1"/>
  <c r="H90" i="1"/>
  <c r="H164" i="1"/>
  <c r="H238" i="1"/>
  <c r="G90" i="1"/>
  <c r="G164" i="1"/>
  <c r="G238" i="1"/>
  <c r="F90" i="1"/>
  <c r="F164" i="1"/>
  <c r="F238" i="1"/>
  <c r="E90" i="1"/>
  <c r="E164" i="1"/>
  <c r="E238" i="1"/>
  <c r="D90" i="1"/>
  <c r="D164" i="1"/>
  <c r="D238" i="1"/>
  <c r="C90" i="1"/>
  <c r="C164" i="1"/>
  <c r="C238" i="1"/>
  <c r="H89" i="1"/>
  <c r="H163" i="1"/>
  <c r="H237" i="1"/>
  <c r="G89" i="1"/>
  <c r="G163" i="1"/>
  <c r="G237" i="1"/>
  <c r="F89" i="1"/>
  <c r="F163" i="1"/>
  <c r="F237" i="1"/>
  <c r="E89" i="1"/>
  <c r="E163" i="1"/>
  <c r="E237" i="1"/>
  <c r="D89" i="1"/>
  <c r="D163" i="1"/>
  <c r="D237" i="1"/>
  <c r="C89" i="1"/>
  <c r="C163" i="1"/>
  <c r="C237" i="1"/>
  <c r="H88" i="1"/>
  <c r="H162" i="1"/>
  <c r="H236" i="1"/>
  <c r="G88" i="1"/>
  <c r="G162" i="1"/>
  <c r="G236" i="1"/>
  <c r="F88" i="1"/>
  <c r="F162" i="1"/>
  <c r="F236" i="1"/>
  <c r="E88" i="1"/>
  <c r="E162" i="1"/>
  <c r="E236" i="1"/>
  <c r="D88" i="1"/>
  <c r="I88" i="1"/>
  <c r="I162" i="1"/>
  <c r="I236" i="1"/>
  <c r="C88" i="1"/>
  <c r="H87" i="1"/>
  <c r="H161" i="1"/>
  <c r="H235" i="1"/>
  <c r="G87" i="1"/>
  <c r="G161" i="1"/>
  <c r="G235" i="1"/>
  <c r="F87" i="1"/>
  <c r="F161" i="1"/>
  <c r="F235" i="1"/>
  <c r="E87" i="1"/>
  <c r="E161" i="1"/>
  <c r="E235" i="1"/>
  <c r="D87" i="1"/>
  <c r="D161" i="1"/>
  <c r="D235" i="1"/>
  <c r="C87" i="1"/>
  <c r="C161" i="1"/>
  <c r="C235" i="1"/>
  <c r="H86" i="1"/>
  <c r="H160" i="1"/>
  <c r="H234" i="1"/>
  <c r="G86" i="1"/>
  <c r="G160" i="1"/>
  <c r="G234" i="1"/>
  <c r="F86" i="1"/>
  <c r="F160" i="1"/>
  <c r="F234" i="1"/>
  <c r="E86" i="1"/>
  <c r="E160" i="1"/>
  <c r="E234" i="1"/>
  <c r="D86" i="1"/>
  <c r="D160" i="1"/>
  <c r="D234" i="1"/>
  <c r="C86" i="1"/>
  <c r="H85" i="1"/>
  <c r="H159" i="1"/>
  <c r="H233" i="1"/>
  <c r="G85" i="1"/>
  <c r="G159" i="1"/>
  <c r="G233" i="1"/>
  <c r="F85" i="1"/>
  <c r="F159" i="1"/>
  <c r="F233" i="1"/>
  <c r="E85" i="1"/>
  <c r="E159" i="1"/>
  <c r="E233" i="1"/>
  <c r="D85" i="1"/>
  <c r="D159" i="1"/>
  <c r="D233" i="1"/>
  <c r="C85" i="1"/>
  <c r="C159" i="1"/>
  <c r="C233" i="1"/>
  <c r="H84" i="1"/>
  <c r="H158" i="1"/>
  <c r="H232" i="1"/>
  <c r="G84" i="1"/>
  <c r="G158" i="1"/>
  <c r="G232" i="1"/>
  <c r="F84" i="1"/>
  <c r="F158" i="1"/>
  <c r="F232" i="1"/>
  <c r="E84" i="1"/>
  <c r="E158" i="1"/>
  <c r="E232" i="1"/>
  <c r="D84" i="1"/>
  <c r="D158" i="1"/>
  <c r="D232" i="1"/>
  <c r="C84" i="1"/>
  <c r="H83" i="1"/>
  <c r="H157" i="1"/>
  <c r="H231" i="1"/>
  <c r="G83" i="1"/>
  <c r="G157" i="1"/>
  <c r="G231" i="1"/>
  <c r="F83" i="1"/>
  <c r="F157" i="1"/>
  <c r="F231" i="1"/>
  <c r="E83" i="1"/>
  <c r="E157" i="1"/>
  <c r="E231" i="1"/>
  <c r="D83" i="1"/>
  <c r="D157" i="1"/>
  <c r="D231" i="1"/>
  <c r="C83" i="1"/>
  <c r="C157" i="1"/>
  <c r="C231" i="1"/>
  <c r="H82" i="1"/>
  <c r="H156" i="1"/>
  <c r="H230" i="1"/>
  <c r="G82" i="1"/>
  <c r="G156" i="1"/>
  <c r="G230" i="1"/>
  <c r="F82" i="1"/>
  <c r="F156" i="1"/>
  <c r="F230" i="1"/>
  <c r="E82" i="1"/>
  <c r="E156" i="1"/>
  <c r="E230" i="1"/>
  <c r="D82" i="1"/>
  <c r="D156" i="1"/>
  <c r="D230" i="1"/>
  <c r="C82" i="1"/>
  <c r="C156" i="1"/>
  <c r="C230" i="1"/>
  <c r="H81" i="1"/>
  <c r="H155" i="1"/>
  <c r="H229" i="1"/>
  <c r="G81" i="1"/>
  <c r="G155" i="1"/>
  <c r="G229" i="1"/>
  <c r="F81" i="1"/>
  <c r="F155" i="1"/>
  <c r="F229" i="1"/>
  <c r="E81" i="1"/>
  <c r="E155" i="1"/>
  <c r="E229" i="1"/>
  <c r="D81" i="1"/>
  <c r="D155" i="1"/>
  <c r="D229" i="1"/>
  <c r="C81" i="1"/>
  <c r="I81" i="1"/>
  <c r="E80" i="1"/>
  <c r="E154" i="1"/>
  <c r="E228" i="1"/>
  <c r="F80" i="1"/>
  <c r="F154" i="1"/>
  <c r="F228" i="1"/>
  <c r="G80" i="1"/>
  <c r="G154" i="1"/>
  <c r="G228" i="1"/>
  <c r="D80" i="1"/>
  <c r="D154" i="1"/>
  <c r="D228" i="1"/>
  <c r="C80" i="1"/>
  <c r="C154" i="1"/>
  <c r="C2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" i="1"/>
  <c r="J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  <c r="I86" i="1"/>
  <c r="I160" i="1"/>
  <c r="I234" i="1"/>
  <c r="I94" i="1"/>
  <c r="I168" i="1"/>
  <c r="I242" i="1"/>
  <c r="I102" i="1"/>
  <c r="I176" i="1"/>
  <c r="I250" i="1"/>
  <c r="I110" i="1"/>
  <c r="I184" i="1"/>
  <c r="I258" i="1"/>
  <c r="I126" i="1"/>
  <c r="I200" i="1"/>
  <c r="I274" i="1"/>
  <c r="I130" i="1"/>
  <c r="I204" i="1"/>
  <c r="I278" i="1"/>
  <c r="I134" i="1"/>
  <c r="I208" i="1"/>
  <c r="I282" i="1"/>
  <c r="I142" i="1"/>
  <c r="I216" i="1"/>
  <c r="I290" i="1"/>
  <c r="I146" i="1"/>
  <c r="I220" i="1"/>
  <c r="I294" i="1"/>
  <c r="I150" i="1"/>
  <c r="I224" i="1"/>
  <c r="I298" i="1"/>
  <c r="I107" i="1"/>
  <c r="I181" i="1"/>
  <c r="I255" i="1"/>
  <c r="I115" i="1"/>
  <c r="I189" i="1"/>
  <c r="I263" i="1"/>
  <c r="I123" i="1"/>
  <c r="I197" i="1"/>
  <c r="I271" i="1"/>
  <c r="I139" i="1"/>
  <c r="I213" i="1"/>
  <c r="I287" i="1"/>
  <c r="I147" i="1"/>
  <c r="I221" i="1"/>
  <c r="I295" i="1"/>
  <c r="C160" i="1"/>
  <c r="C234" i="1"/>
  <c r="C168" i="1"/>
  <c r="C242" i="1"/>
  <c r="C176" i="1"/>
  <c r="C250" i="1"/>
  <c r="C184" i="1"/>
  <c r="C258" i="1"/>
  <c r="C192" i="1"/>
  <c r="C266" i="1"/>
  <c r="C200" i="1"/>
  <c r="C274" i="1"/>
  <c r="C208" i="1"/>
  <c r="C282" i="1"/>
  <c r="C216" i="1"/>
  <c r="C290" i="1"/>
  <c r="C224" i="1"/>
  <c r="C298" i="1"/>
  <c r="I149" i="1"/>
  <c r="I223" i="1"/>
  <c r="I297" i="1"/>
  <c r="I133" i="1"/>
  <c r="I207" i="1"/>
  <c r="I281" i="1"/>
  <c r="I125" i="1"/>
  <c r="I199" i="1"/>
  <c r="I273" i="1"/>
  <c r="I105" i="1"/>
  <c r="I179" i="1"/>
  <c r="I253" i="1"/>
  <c r="I90" i="1"/>
  <c r="I164" i="1"/>
  <c r="I238" i="1"/>
  <c r="C158" i="1"/>
  <c r="C232" i="1"/>
  <c r="I84" i="1"/>
  <c r="I158" i="1"/>
  <c r="I232" i="1"/>
  <c r="C162" i="1"/>
  <c r="C236" i="1"/>
  <c r="C166" i="1"/>
  <c r="C240" i="1"/>
  <c r="C174" i="1"/>
  <c r="C248" i="1"/>
  <c r="I100" i="1"/>
  <c r="I174" i="1"/>
  <c r="I248" i="1"/>
  <c r="I148" i="1"/>
  <c r="I222" i="1"/>
  <c r="I296" i="1"/>
  <c r="I144" i="1"/>
  <c r="I218" i="1"/>
  <c r="I292" i="1"/>
  <c r="I140" i="1"/>
  <c r="I214" i="1"/>
  <c r="I288" i="1"/>
  <c r="I136" i="1"/>
  <c r="I210" i="1"/>
  <c r="I284" i="1"/>
  <c r="I132" i="1"/>
  <c r="I206" i="1"/>
  <c r="I280" i="1"/>
  <c r="I128" i="1"/>
  <c r="I202" i="1"/>
  <c r="I276" i="1"/>
  <c r="I124" i="1"/>
  <c r="I198" i="1"/>
  <c r="I272" i="1"/>
  <c r="I120" i="1"/>
  <c r="I194" i="1"/>
  <c r="I268" i="1"/>
  <c r="I116" i="1"/>
  <c r="I190" i="1"/>
  <c r="I264" i="1"/>
  <c r="I108" i="1"/>
  <c r="I182" i="1"/>
  <c r="I256" i="1"/>
  <c r="I104" i="1"/>
  <c r="I178" i="1"/>
  <c r="I252" i="1"/>
  <c r="I99" i="1"/>
  <c r="I173" i="1"/>
  <c r="I247" i="1"/>
  <c r="C165" i="1"/>
  <c r="C239" i="1"/>
  <c r="C181" i="1"/>
  <c r="C255" i="1"/>
  <c r="C189" i="1"/>
  <c r="C263" i="1"/>
  <c r="C197" i="1"/>
  <c r="C271" i="1"/>
  <c r="C205" i="1"/>
  <c r="C279" i="1"/>
  <c r="C213" i="1"/>
  <c r="C287" i="1"/>
  <c r="C221" i="1"/>
  <c r="C295" i="1"/>
  <c r="I141" i="1"/>
  <c r="I215" i="1"/>
  <c r="I289" i="1"/>
  <c r="I129" i="1"/>
  <c r="I203" i="1"/>
  <c r="I277" i="1"/>
  <c r="I117" i="1"/>
  <c r="I191" i="1"/>
  <c r="I265" i="1"/>
  <c r="I95" i="1"/>
  <c r="I169" i="1"/>
  <c r="I243" i="1"/>
  <c r="I151" i="1"/>
  <c r="I225" i="1"/>
  <c r="I299" i="1"/>
  <c r="I143" i="1"/>
  <c r="I217" i="1"/>
  <c r="I291" i="1"/>
  <c r="I127" i="1"/>
  <c r="I201" i="1"/>
  <c r="I275" i="1"/>
  <c r="I111" i="1"/>
  <c r="I185" i="1"/>
  <c r="I259" i="1"/>
  <c r="I103" i="1"/>
  <c r="I177" i="1"/>
  <c r="I251" i="1"/>
  <c r="I98" i="1"/>
  <c r="I172" i="1"/>
  <c r="I246" i="1"/>
  <c r="I87" i="1"/>
  <c r="I161" i="1"/>
  <c r="I235" i="1"/>
  <c r="C180" i="1"/>
  <c r="C254" i="1"/>
  <c r="C188" i="1"/>
  <c r="C262" i="1"/>
  <c r="C196" i="1"/>
  <c r="C270" i="1"/>
  <c r="C204" i="1"/>
  <c r="C278" i="1"/>
  <c r="C212" i="1"/>
  <c r="C286" i="1"/>
  <c r="C220" i="1"/>
  <c r="C294" i="1"/>
  <c r="I145" i="1"/>
  <c r="I219" i="1"/>
  <c r="I293" i="1"/>
  <c r="I137" i="1"/>
  <c r="I211" i="1"/>
  <c r="I285" i="1"/>
  <c r="I121" i="1"/>
  <c r="I195" i="1"/>
  <c r="I269" i="1"/>
  <c r="I101" i="1"/>
  <c r="I175" i="1"/>
  <c r="I249" i="1"/>
  <c r="C155" i="1"/>
  <c r="C229" i="1"/>
  <c r="I155" i="1"/>
  <c r="I229" i="1"/>
  <c r="H184" i="2"/>
  <c r="H258" i="2"/>
  <c r="H332" i="2"/>
  <c r="L183" i="2"/>
  <c r="L257" i="2"/>
  <c r="O331" i="2"/>
  <c r="K166" i="2"/>
  <c r="K240" i="2"/>
  <c r="K314" i="2"/>
  <c r="J191" i="2"/>
  <c r="J265" i="2"/>
  <c r="J339" i="2"/>
  <c r="F175" i="2"/>
  <c r="F249" i="2"/>
  <c r="F323" i="2"/>
  <c r="K167" i="2"/>
  <c r="K241" i="2"/>
  <c r="K315" i="2"/>
  <c r="G208" i="2"/>
  <c r="G282" i="2"/>
  <c r="G356" i="2"/>
  <c r="K182" i="2"/>
  <c r="K256" i="2"/>
  <c r="K330" i="2"/>
  <c r="L185" i="2"/>
  <c r="L259" i="2"/>
  <c r="O333" i="2"/>
  <c r="J175" i="2"/>
  <c r="J249" i="2"/>
  <c r="J323" i="2"/>
  <c r="J151" i="2"/>
  <c r="J225" i="2"/>
  <c r="J299" i="2"/>
  <c r="G151" i="2"/>
  <c r="G225" i="2"/>
  <c r="G299" i="2"/>
  <c r="I175" i="2"/>
  <c r="I249" i="2"/>
  <c r="I323" i="2"/>
  <c r="G175" i="2"/>
  <c r="G249" i="2"/>
  <c r="G323" i="2"/>
  <c r="G191" i="2"/>
  <c r="G265" i="2"/>
  <c r="G339" i="2"/>
  <c r="G207" i="2"/>
  <c r="G281" i="2"/>
  <c r="G355" i="2"/>
  <c r="L211" i="2"/>
  <c r="L285" i="2"/>
  <c r="L359" i="2"/>
  <c r="G205" i="2"/>
  <c r="G279" i="2"/>
  <c r="G353" i="2"/>
  <c r="L171" i="2"/>
  <c r="L245" i="2"/>
  <c r="L319" i="2"/>
  <c r="G179" i="2"/>
  <c r="G253" i="2"/>
  <c r="G327" i="2"/>
  <c r="G152" i="2"/>
  <c r="G226" i="2"/>
  <c r="G231" i="2"/>
  <c r="G300" i="2"/>
  <c r="J152" i="2"/>
  <c r="J226" i="2"/>
  <c r="J300" i="2"/>
  <c r="I152" i="2"/>
  <c r="I226" i="2"/>
  <c r="I300" i="2"/>
  <c r="H168" i="2"/>
  <c r="H242" i="2"/>
  <c r="H316" i="2"/>
  <c r="I176" i="2"/>
  <c r="I250" i="2"/>
  <c r="I324" i="2"/>
  <c r="G172" i="2"/>
  <c r="G246" i="2"/>
  <c r="G320" i="2"/>
  <c r="I207" i="2"/>
  <c r="I281" i="2"/>
  <c r="I355" i="2"/>
  <c r="G157" i="2"/>
  <c r="G305" i="2"/>
  <c r="M168" i="2"/>
  <c r="M242" i="2"/>
  <c r="P316" i="2"/>
  <c r="L157" i="2"/>
  <c r="L231" i="2"/>
  <c r="O305" i="2"/>
  <c r="M152" i="2"/>
  <c r="M226" i="2"/>
  <c r="P300" i="2"/>
  <c r="F152" i="2"/>
  <c r="F226" i="2"/>
  <c r="F300" i="2"/>
  <c r="H152" i="2"/>
  <c r="H226" i="2"/>
  <c r="H300" i="2"/>
  <c r="M233" i="5"/>
  <c r="M257" i="5"/>
  <c r="M241" i="5"/>
  <c r="O207" i="5"/>
  <c r="N249" i="5"/>
  <c r="O199" i="5"/>
  <c r="M265" i="5"/>
  <c r="N281" i="5"/>
  <c r="N272" i="5"/>
  <c r="P199" i="5"/>
  <c r="N248" i="5"/>
  <c r="N296" i="5"/>
  <c r="M228" i="5"/>
  <c r="N270" i="5"/>
  <c r="P195" i="5"/>
  <c r="N269" i="5"/>
  <c r="M293" i="5"/>
  <c r="N293" i="5"/>
  <c r="M295" i="5"/>
  <c r="M248" i="5"/>
  <c r="N284" i="5"/>
  <c r="N295" i="5"/>
  <c r="M294" i="5"/>
  <c r="O218" i="5"/>
  <c r="N291" i="5"/>
  <c r="N287" i="5"/>
  <c r="N282" i="5"/>
  <c r="O205" i="5"/>
  <c r="M279" i="5"/>
  <c r="N265" i="5"/>
  <c r="N264" i="5"/>
  <c r="N262" i="5"/>
  <c r="P188" i="5"/>
  <c r="M260" i="5"/>
  <c r="M252" i="5"/>
  <c r="N243" i="5"/>
  <c r="N241" i="5"/>
  <c r="N240" i="5"/>
  <c r="O164" i="5"/>
  <c r="M238" i="5"/>
  <c r="O163" i="5"/>
  <c r="M237" i="5"/>
  <c r="N237" i="5"/>
  <c r="M232" i="5"/>
  <c r="M229" i="5"/>
  <c r="N226" i="5"/>
  <c r="J133" i="5"/>
  <c r="J208" i="5"/>
  <c r="J282" i="5"/>
  <c r="M261" i="5"/>
  <c r="J141" i="5"/>
  <c r="J216" i="5"/>
  <c r="J290" i="5"/>
  <c r="M259" i="5"/>
  <c r="M230" i="5"/>
  <c r="J101" i="5"/>
  <c r="J176" i="5"/>
  <c r="J250" i="5"/>
  <c r="M278" i="5"/>
  <c r="N246" i="5"/>
  <c r="O179" i="5"/>
  <c r="N283" i="5"/>
  <c r="M236" i="5"/>
  <c r="M276" i="5"/>
  <c r="M256" i="5"/>
  <c r="N234" i="5"/>
  <c r="P179" i="5"/>
  <c r="J142" i="5"/>
  <c r="J217" i="5"/>
  <c r="J291" i="5"/>
  <c r="J94" i="5"/>
  <c r="J169" i="5"/>
  <c r="J243" i="5"/>
  <c r="M291" i="5"/>
  <c r="M240" i="5"/>
  <c r="P220" i="5"/>
  <c r="J109" i="5"/>
  <c r="J184" i="5"/>
  <c r="J258" i="5"/>
  <c r="J81" i="5"/>
  <c r="J156" i="5"/>
  <c r="J230" i="5"/>
  <c r="M277" i="5"/>
  <c r="M262" i="5"/>
  <c r="J126" i="5"/>
  <c r="J201" i="5"/>
  <c r="J275" i="5"/>
  <c r="J118" i="5"/>
  <c r="J193" i="5"/>
  <c r="J267" i="5"/>
  <c r="J117" i="5"/>
  <c r="J192" i="5"/>
  <c r="J266" i="5"/>
  <c r="J110" i="5"/>
  <c r="J185" i="5"/>
  <c r="J259" i="5"/>
  <c r="J86" i="5"/>
  <c r="J161" i="5"/>
  <c r="J235" i="5"/>
  <c r="J77" i="5"/>
  <c r="J152" i="5"/>
  <c r="J226" i="5"/>
  <c r="N292" i="5"/>
  <c r="M264" i="5"/>
  <c r="E216" i="5"/>
  <c r="E290" i="5"/>
  <c r="J85" i="5"/>
  <c r="J160" i="5"/>
  <c r="J234" i="5"/>
  <c r="J78" i="5"/>
  <c r="J153" i="5"/>
  <c r="J227" i="5"/>
  <c r="J125" i="5"/>
  <c r="J200" i="5"/>
  <c r="J274" i="5"/>
  <c r="N254" i="5"/>
  <c r="M227" i="5"/>
  <c r="N261" i="5"/>
  <c r="P204" i="5"/>
  <c r="N278" i="5"/>
  <c r="P203" i="5"/>
  <c r="N277" i="5"/>
  <c r="M288" i="5"/>
  <c r="O214" i="5"/>
  <c r="O212" i="5"/>
  <c r="M286" i="5"/>
  <c r="O209" i="5"/>
  <c r="M283" i="5"/>
  <c r="O208" i="5"/>
  <c r="M282" i="5"/>
  <c r="O198" i="5"/>
  <c r="M272" i="5"/>
  <c r="O196" i="5"/>
  <c r="M270" i="5"/>
  <c r="O195" i="5"/>
  <c r="M269" i="5"/>
  <c r="O194" i="5"/>
  <c r="M268" i="5"/>
  <c r="M267" i="5"/>
  <c r="O193" i="5"/>
  <c r="P168" i="5"/>
  <c r="N242" i="5"/>
  <c r="P155" i="5"/>
  <c r="N229" i="5"/>
  <c r="P153" i="5"/>
  <c r="N227" i="5"/>
  <c r="O171" i="5"/>
  <c r="M245" i="5"/>
  <c r="M243" i="5"/>
  <c r="O169" i="5"/>
  <c r="O160" i="5"/>
  <c r="M234" i="5"/>
  <c r="M296" i="5"/>
  <c r="M244" i="5"/>
  <c r="N232" i="5"/>
  <c r="H208" i="5"/>
  <c r="H282" i="5"/>
  <c r="J119" i="5"/>
  <c r="J194" i="5"/>
  <c r="J268" i="5"/>
  <c r="N230" i="5"/>
  <c r="J93" i="5"/>
  <c r="J168" i="5"/>
  <c r="J242" i="5"/>
  <c r="N233" i="5"/>
  <c r="D192" i="5"/>
  <c r="D266" i="5"/>
  <c r="F184" i="5"/>
  <c r="F258" i="5"/>
  <c r="D153" i="5"/>
  <c r="D227" i="5"/>
  <c r="M289" i="5"/>
  <c r="M284" i="5"/>
  <c r="N259" i="5"/>
  <c r="E200" i="5"/>
  <c r="E274" i="5"/>
  <c r="J105" i="5"/>
  <c r="J180" i="5"/>
  <c r="J254" i="5"/>
  <c r="J95" i="5"/>
  <c r="J170" i="5"/>
  <c r="J244" i="5"/>
  <c r="M249" i="5"/>
  <c r="J137" i="5"/>
  <c r="J212" i="5"/>
  <c r="J286" i="5"/>
  <c r="J97" i="5"/>
  <c r="J172" i="5"/>
  <c r="J246" i="5"/>
  <c r="J96" i="5"/>
  <c r="J171" i="5"/>
  <c r="J245" i="5"/>
  <c r="M246" i="5"/>
  <c r="M287" i="5"/>
  <c r="M254" i="5"/>
  <c r="J129" i="5"/>
  <c r="J204" i="5"/>
  <c r="J278" i="5"/>
  <c r="J128" i="5"/>
  <c r="J203" i="5"/>
  <c r="J277" i="5"/>
  <c r="J127" i="5"/>
  <c r="J202" i="5"/>
  <c r="J276" i="5"/>
  <c r="O184" i="5"/>
  <c r="M258" i="5"/>
  <c r="O152" i="5"/>
  <c r="M226" i="5"/>
  <c r="P181" i="5"/>
  <c r="N255" i="5"/>
  <c r="P173" i="5"/>
  <c r="N247" i="5"/>
  <c r="P170" i="5"/>
  <c r="N244" i="5"/>
  <c r="J132" i="5"/>
  <c r="J207" i="5"/>
  <c r="J281" i="5"/>
  <c r="D207" i="5"/>
  <c r="D281" i="5"/>
  <c r="D206" i="5"/>
  <c r="D280" i="5"/>
  <c r="J131" i="5"/>
  <c r="J206" i="5"/>
  <c r="J280" i="5"/>
  <c r="J100" i="5"/>
  <c r="J175" i="5"/>
  <c r="J249" i="5"/>
  <c r="D175" i="5"/>
  <c r="D249" i="5"/>
  <c r="D174" i="5"/>
  <c r="D248" i="5"/>
  <c r="J99" i="5"/>
  <c r="J174" i="5"/>
  <c r="J248" i="5"/>
  <c r="N257" i="5"/>
  <c r="P202" i="5"/>
  <c r="N276" i="5"/>
  <c r="P189" i="5"/>
  <c r="N263" i="5"/>
  <c r="O181" i="5"/>
  <c r="M255" i="5"/>
  <c r="P178" i="5"/>
  <c r="N252" i="5"/>
  <c r="O173" i="5"/>
  <c r="M247" i="5"/>
  <c r="F156" i="5"/>
  <c r="F230" i="5"/>
  <c r="J134" i="5"/>
  <c r="J209" i="5"/>
  <c r="J283" i="5"/>
  <c r="E197" i="5"/>
  <c r="E271" i="5"/>
  <c r="J122" i="5"/>
  <c r="J197" i="5"/>
  <c r="J271" i="5"/>
  <c r="J102" i="5"/>
  <c r="J177" i="5"/>
  <c r="J251" i="5"/>
  <c r="E165" i="5"/>
  <c r="E239" i="5"/>
  <c r="J90" i="5"/>
  <c r="J165" i="5"/>
  <c r="J239" i="5"/>
  <c r="J87" i="5"/>
  <c r="J162" i="5"/>
  <c r="J236" i="5"/>
  <c r="J124" i="5"/>
  <c r="J199" i="5"/>
  <c r="J273" i="5"/>
  <c r="D199" i="5"/>
  <c r="D273" i="5"/>
  <c r="D198" i="5"/>
  <c r="D272" i="5"/>
  <c r="J123" i="5"/>
  <c r="J198" i="5"/>
  <c r="J272" i="5"/>
  <c r="J121" i="5"/>
  <c r="J196" i="5"/>
  <c r="J270" i="5"/>
  <c r="J120" i="5"/>
  <c r="J195" i="5"/>
  <c r="J269" i="5"/>
  <c r="J92" i="5"/>
  <c r="J167" i="5"/>
  <c r="J241" i="5"/>
  <c r="D167" i="5"/>
  <c r="D241" i="5"/>
  <c r="D166" i="5"/>
  <c r="D240" i="5"/>
  <c r="J91" i="5"/>
  <c r="J166" i="5"/>
  <c r="J240" i="5"/>
  <c r="J89" i="5"/>
  <c r="J164" i="5"/>
  <c r="J238" i="5"/>
  <c r="J88" i="5"/>
  <c r="J163" i="5"/>
  <c r="J237" i="5"/>
  <c r="P162" i="5"/>
  <c r="N236" i="5"/>
  <c r="E205" i="5"/>
  <c r="E279" i="5"/>
  <c r="J130" i="5"/>
  <c r="J205" i="5"/>
  <c r="J279" i="5"/>
  <c r="E173" i="5"/>
  <c r="E247" i="5"/>
  <c r="J98" i="5"/>
  <c r="J173" i="5"/>
  <c r="J247" i="5"/>
  <c r="M242" i="5"/>
  <c r="E221" i="5"/>
  <c r="E295" i="5"/>
  <c r="J146" i="5"/>
  <c r="J221" i="5"/>
  <c r="J295" i="5"/>
  <c r="J145" i="5"/>
  <c r="J220" i="5"/>
  <c r="J294" i="5"/>
  <c r="E189" i="5"/>
  <c r="E263" i="5"/>
  <c r="J114" i="5"/>
  <c r="J189" i="5"/>
  <c r="J263" i="5"/>
  <c r="E157" i="5"/>
  <c r="E231" i="5"/>
  <c r="J82" i="5"/>
  <c r="J157" i="5"/>
  <c r="J231" i="5"/>
  <c r="J79" i="5"/>
  <c r="J154" i="5"/>
  <c r="J228" i="5"/>
  <c r="P194" i="5"/>
  <c r="N268" i="5"/>
  <c r="O189" i="5"/>
  <c r="M263" i="5"/>
  <c r="P186" i="5"/>
  <c r="N260" i="5"/>
  <c r="P215" i="5"/>
  <c r="J148" i="5"/>
  <c r="J223" i="5"/>
  <c r="J297" i="5"/>
  <c r="D223" i="5"/>
  <c r="D297" i="5"/>
  <c r="D222" i="5"/>
  <c r="D296" i="5"/>
  <c r="J147" i="5"/>
  <c r="J222" i="5"/>
  <c r="J296" i="5"/>
  <c r="J144" i="5"/>
  <c r="J219" i="5"/>
  <c r="J293" i="5"/>
  <c r="J143" i="5"/>
  <c r="J218" i="5"/>
  <c r="J292" i="5"/>
  <c r="J116" i="5"/>
  <c r="J191" i="5"/>
  <c r="J265" i="5"/>
  <c r="D191" i="5"/>
  <c r="D265" i="5"/>
  <c r="D190" i="5"/>
  <c r="D264" i="5"/>
  <c r="J115" i="5"/>
  <c r="J190" i="5"/>
  <c r="J264" i="5"/>
  <c r="J113" i="5"/>
  <c r="J188" i="5"/>
  <c r="J262" i="5"/>
  <c r="J112" i="5"/>
  <c r="J187" i="5"/>
  <c r="J261" i="5"/>
  <c r="J111" i="5"/>
  <c r="J186" i="5"/>
  <c r="J260" i="5"/>
  <c r="J84" i="5"/>
  <c r="J159" i="5"/>
  <c r="J233" i="5"/>
  <c r="D159" i="5"/>
  <c r="D233" i="5"/>
  <c r="D158" i="5"/>
  <c r="D232" i="5"/>
  <c r="J83" i="5"/>
  <c r="J158" i="5"/>
  <c r="J232" i="5"/>
  <c r="J80" i="5"/>
  <c r="J155" i="5"/>
  <c r="J229" i="5"/>
  <c r="P157" i="5"/>
  <c r="N231" i="5"/>
  <c r="E213" i="5"/>
  <c r="E287" i="5"/>
  <c r="J138" i="5"/>
  <c r="J213" i="5"/>
  <c r="J287" i="5"/>
  <c r="J135" i="5"/>
  <c r="J210" i="5"/>
  <c r="J284" i="5"/>
  <c r="E181" i="5"/>
  <c r="E255" i="5"/>
  <c r="J106" i="5"/>
  <c r="J181" i="5"/>
  <c r="J255" i="5"/>
  <c r="J103" i="5"/>
  <c r="J178" i="5"/>
  <c r="J252" i="5"/>
  <c r="N288" i="5"/>
  <c r="O157" i="5"/>
  <c r="M231" i="5"/>
  <c r="P154" i="5"/>
  <c r="N228" i="5"/>
  <c r="J140" i="5"/>
  <c r="J215" i="5"/>
  <c r="J289" i="5"/>
  <c r="D215" i="5"/>
  <c r="D289" i="5"/>
  <c r="D214" i="5"/>
  <c r="D288" i="5"/>
  <c r="J139" i="5"/>
  <c r="J214" i="5"/>
  <c r="J288" i="5"/>
  <c r="J136" i="5"/>
  <c r="J211" i="5"/>
  <c r="J285" i="5"/>
  <c r="J108" i="5"/>
  <c r="J183" i="5"/>
  <c r="J257" i="5"/>
  <c r="D183" i="5"/>
  <c r="D257" i="5"/>
  <c r="D182" i="5"/>
  <c r="D256" i="5"/>
  <c r="J107" i="5"/>
  <c r="J182" i="5"/>
  <c r="J256" i="5"/>
  <c r="J104" i="5"/>
  <c r="J179" i="5"/>
  <c r="J253" i="5"/>
  <c r="F164" i="2"/>
  <c r="F238" i="2"/>
  <c r="F312" i="2"/>
  <c r="I195" i="2"/>
  <c r="I269" i="2"/>
  <c r="I343" i="2"/>
  <c r="J207" i="2"/>
  <c r="J281" i="2"/>
  <c r="J355" i="2"/>
  <c r="G199" i="2"/>
  <c r="G273" i="2"/>
  <c r="G347" i="2"/>
  <c r="H203" i="2"/>
  <c r="H277" i="2"/>
  <c r="H351" i="2"/>
  <c r="K163" i="2"/>
  <c r="K237" i="2"/>
  <c r="K311" i="2"/>
  <c r="I171" i="2"/>
  <c r="I245" i="2"/>
  <c r="I319" i="2"/>
  <c r="L195" i="2"/>
  <c r="L269" i="2"/>
  <c r="L343" i="2"/>
  <c r="F192" i="2"/>
  <c r="F266" i="2"/>
  <c r="F340" i="2"/>
  <c r="H181" i="2"/>
  <c r="H255" i="2"/>
  <c r="H329" i="2"/>
  <c r="L181" i="2"/>
  <c r="L255" i="2"/>
  <c r="O329" i="2"/>
  <c r="H205" i="2"/>
  <c r="H279" i="2"/>
  <c r="H353" i="2"/>
  <c r="K170" i="2"/>
  <c r="K244" i="2"/>
  <c r="K318" i="2"/>
  <c r="G200" i="2"/>
  <c r="G274" i="2"/>
  <c r="G348" i="2"/>
  <c r="I155" i="2"/>
  <c r="I229" i="2"/>
  <c r="I303" i="2"/>
  <c r="M171" i="2"/>
  <c r="M245" i="2"/>
  <c r="P319" i="2"/>
  <c r="G195" i="2"/>
  <c r="G269" i="2"/>
  <c r="G343" i="2"/>
  <c r="G189" i="2"/>
  <c r="G263" i="2"/>
  <c r="G337" i="2"/>
  <c r="M195" i="2"/>
  <c r="M269" i="2"/>
  <c r="M343" i="2"/>
  <c r="M187" i="2"/>
  <c r="M261" i="2"/>
  <c r="P335" i="2"/>
  <c r="H171" i="2"/>
  <c r="H245" i="2"/>
  <c r="H319" i="2"/>
  <c r="M155" i="2"/>
  <c r="M229" i="2"/>
  <c r="P303" i="2"/>
  <c r="G171" i="2"/>
  <c r="G245" i="2"/>
  <c r="G319" i="2"/>
  <c r="G155" i="2"/>
  <c r="G229" i="2"/>
  <c r="G303" i="2"/>
  <c r="K171" i="2"/>
  <c r="K245" i="2"/>
  <c r="K319" i="2"/>
  <c r="J216" i="2"/>
  <c r="J290" i="2"/>
  <c r="J364" i="2"/>
  <c r="K155" i="2"/>
  <c r="K229" i="2"/>
  <c r="K303" i="2"/>
  <c r="I203" i="2"/>
  <c r="I277" i="2"/>
  <c r="I351" i="2"/>
  <c r="H221" i="2"/>
  <c r="H295" i="2"/>
  <c r="H369" i="2"/>
  <c r="I163" i="2"/>
  <c r="I237" i="2"/>
  <c r="I311" i="2"/>
  <c r="L180" i="2"/>
  <c r="L254" i="2"/>
  <c r="O328" i="2"/>
  <c r="G212" i="2"/>
  <c r="G286" i="2"/>
  <c r="G360" i="2"/>
  <c r="H182" i="2"/>
  <c r="H256" i="2"/>
  <c r="H330" i="2"/>
  <c r="L189" i="2"/>
  <c r="L263" i="2"/>
  <c r="O337" i="2"/>
  <c r="G222" i="2"/>
  <c r="G296" i="2"/>
  <c r="G370" i="2"/>
  <c r="L182" i="2"/>
  <c r="L256" i="2"/>
  <c r="O330" i="2"/>
  <c r="I221" i="2"/>
  <c r="I295" i="2"/>
  <c r="I369" i="2"/>
  <c r="G206" i="2"/>
  <c r="G280" i="2"/>
  <c r="G354" i="2"/>
  <c r="J182" i="2"/>
  <c r="J256" i="2"/>
  <c r="J330" i="2"/>
  <c r="I182" i="2"/>
  <c r="I256" i="2"/>
  <c r="I330" i="2"/>
  <c r="G182" i="2"/>
  <c r="G256" i="2"/>
  <c r="G330" i="2"/>
  <c r="M182" i="2"/>
  <c r="M256" i="2"/>
  <c r="P330" i="2"/>
  <c r="H206" i="2"/>
  <c r="H280" i="2"/>
  <c r="H354" i="2"/>
  <c r="F222" i="2"/>
  <c r="F296" i="2"/>
  <c r="F370" i="2"/>
  <c r="F182" i="2"/>
  <c r="F256" i="2"/>
  <c r="F330" i="2"/>
  <c r="H174" i="2"/>
  <c r="H248" i="2"/>
  <c r="H322" i="2"/>
  <c r="F196" i="2"/>
  <c r="F270" i="2"/>
  <c r="F344" i="2"/>
  <c r="F188" i="2"/>
  <c r="F262" i="2"/>
  <c r="F336" i="2"/>
  <c r="L204" i="2"/>
  <c r="L278" i="2"/>
  <c r="O352" i="2"/>
  <c r="I188" i="2"/>
  <c r="I262" i="2"/>
  <c r="I336" i="2"/>
  <c r="L218" i="2"/>
  <c r="L292" i="2"/>
  <c r="O366" i="2"/>
  <c r="H212" i="2"/>
  <c r="H286" i="2"/>
  <c r="H360" i="2"/>
  <c r="I212" i="2"/>
  <c r="I286" i="2"/>
  <c r="I360" i="2"/>
  <c r="F180" i="2"/>
  <c r="F254" i="2"/>
  <c r="F328" i="2"/>
  <c r="H188" i="2"/>
  <c r="H262" i="2"/>
  <c r="H336" i="2"/>
  <c r="F172" i="2"/>
  <c r="F246" i="2"/>
  <c r="F320" i="2"/>
  <c r="H196" i="2"/>
  <c r="H270" i="2"/>
  <c r="H344" i="2"/>
  <c r="I204" i="2"/>
  <c r="I278" i="2"/>
  <c r="I352" i="2"/>
  <c r="H204" i="2"/>
  <c r="H278" i="2"/>
  <c r="H352" i="2"/>
  <c r="G188" i="2"/>
  <c r="G262" i="2"/>
  <c r="G336" i="2"/>
  <c r="M219" i="2"/>
  <c r="M293" i="2"/>
  <c r="P367" i="2"/>
  <c r="G218" i="2"/>
  <c r="G292" i="2"/>
  <c r="G366" i="2"/>
  <c r="G221" i="2"/>
  <c r="G295" i="2"/>
  <c r="G369" i="2"/>
  <c r="F204" i="2"/>
  <c r="F278" i="2"/>
  <c r="F352" i="2"/>
  <c r="M216" i="2"/>
  <c r="M290" i="2"/>
  <c r="M364" i="2"/>
  <c r="G196" i="2"/>
  <c r="G270" i="2"/>
  <c r="G344" i="2"/>
  <c r="L156" i="2"/>
  <c r="L230" i="2"/>
  <c r="L304" i="2"/>
  <c r="I164" i="2"/>
  <c r="I238" i="2"/>
  <c r="I312" i="2"/>
  <c r="L220" i="2"/>
  <c r="L294" i="2"/>
  <c r="L368" i="2"/>
  <c r="F205" i="2"/>
  <c r="F279" i="2"/>
  <c r="F353" i="2"/>
  <c r="F211" i="2"/>
  <c r="F285" i="2"/>
  <c r="F359" i="2"/>
  <c r="F190" i="2"/>
  <c r="F264" i="2"/>
  <c r="F338" i="2"/>
  <c r="I189" i="2"/>
  <c r="I263" i="2"/>
  <c r="I337" i="2"/>
  <c r="J189" i="2"/>
  <c r="J263" i="2"/>
  <c r="J337" i="2"/>
  <c r="F189" i="2"/>
  <c r="F263" i="2"/>
  <c r="F337" i="2"/>
  <c r="H175" i="2"/>
  <c r="H249" i="2"/>
  <c r="H323" i="2"/>
  <c r="G176" i="2"/>
  <c r="G250" i="2"/>
  <c r="G324" i="2"/>
  <c r="I183" i="2"/>
  <c r="I257" i="2"/>
  <c r="I331" i="2"/>
  <c r="M153" i="2"/>
  <c r="M227" i="2"/>
  <c r="P301" i="2"/>
  <c r="L190" i="2"/>
  <c r="L264" i="2"/>
  <c r="O338" i="2"/>
  <c r="G183" i="2"/>
  <c r="G257" i="2"/>
  <c r="G331" i="2"/>
  <c r="J169" i="2"/>
  <c r="J243" i="2"/>
  <c r="J317" i="2"/>
  <c r="M169" i="2"/>
  <c r="M243" i="2"/>
  <c r="P317" i="2"/>
  <c r="M220" i="2"/>
  <c r="M294" i="2"/>
  <c r="P368" i="2"/>
  <c r="H176" i="2"/>
  <c r="H250" i="2"/>
  <c r="H324" i="2"/>
  <c r="J166" i="2"/>
  <c r="J240" i="2"/>
  <c r="J314" i="2"/>
  <c r="I191" i="2"/>
  <c r="I265" i="2"/>
  <c r="I339" i="2"/>
  <c r="H208" i="2"/>
  <c r="H282" i="2"/>
  <c r="H356" i="2"/>
  <c r="H159" i="2"/>
  <c r="H233" i="2"/>
  <c r="H307" i="2"/>
  <c r="F159" i="2"/>
  <c r="F233" i="2"/>
  <c r="F307" i="2"/>
  <c r="K174" i="2"/>
  <c r="K248" i="2"/>
  <c r="K322" i="2"/>
  <c r="L174" i="2"/>
  <c r="L248" i="2"/>
  <c r="L322" i="2"/>
  <c r="M179" i="2"/>
  <c r="M253" i="2"/>
  <c r="P327" i="2"/>
  <c r="M174" i="2"/>
  <c r="M248" i="2"/>
  <c r="P322" i="2"/>
  <c r="J174" i="2"/>
  <c r="J248" i="2"/>
  <c r="J322" i="2"/>
  <c r="I192" i="2"/>
  <c r="I266" i="2"/>
  <c r="I340" i="2"/>
  <c r="M207" i="2"/>
  <c r="M281" i="2"/>
  <c r="P355" i="2"/>
  <c r="L168" i="2"/>
  <c r="L242" i="2"/>
  <c r="O316" i="2"/>
  <c r="H191" i="2"/>
  <c r="H265" i="2"/>
  <c r="H339" i="2"/>
  <c r="M172" i="2"/>
  <c r="M246" i="2"/>
  <c r="P320" i="2"/>
  <c r="I208" i="2"/>
  <c r="I282" i="2"/>
  <c r="I356" i="2"/>
  <c r="I159" i="2"/>
  <c r="I233" i="2"/>
  <c r="I307" i="2"/>
  <c r="F187" i="2"/>
  <c r="F261" i="2"/>
  <c r="F335" i="2"/>
  <c r="H207" i="2"/>
  <c r="H281" i="2"/>
  <c r="H355" i="2"/>
  <c r="M156" i="2"/>
  <c r="M230" i="2"/>
  <c r="P304" i="2"/>
  <c r="F156" i="2"/>
  <c r="F230" i="2"/>
  <c r="F304" i="2"/>
  <c r="M159" i="2"/>
  <c r="M233" i="2"/>
  <c r="P307" i="2"/>
  <c r="I187" i="2"/>
  <c r="I261" i="2"/>
  <c r="I335" i="2"/>
  <c r="K207" i="2"/>
  <c r="K281" i="2"/>
  <c r="K355" i="2"/>
  <c r="J180" i="2"/>
  <c r="J254" i="2"/>
  <c r="J328" i="2"/>
  <c r="K200" i="2"/>
  <c r="K274" i="2"/>
  <c r="K348" i="2"/>
  <c r="F174" i="2"/>
  <c r="F248" i="2"/>
  <c r="F322" i="2"/>
  <c r="J186" i="2"/>
  <c r="J260" i="2"/>
  <c r="J334" i="2"/>
  <c r="G159" i="2"/>
  <c r="G233" i="2"/>
  <c r="G307" i="2"/>
  <c r="G187" i="2"/>
  <c r="G261" i="2"/>
  <c r="G335" i="2"/>
  <c r="J200" i="2"/>
  <c r="J274" i="2"/>
  <c r="J348" i="2"/>
  <c r="G174" i="2"/>
  <c r="G248" i="2"/>
  <c r="G322" i="2"/>
  <c r="L159" i="2"/>
  <c r="L233" i="2"/>
  <c r="L307" i="2"/>
  <c r="L166" i="2"/>
  <c r="L240" i="2"/>
  <c r="O314" i="2"/>
  <c r="K180" i="2"/>
  <c r="K254" i="2"/>
  <c r="K328" i="2"/>
  <c r="K159" i="2"/>
  <c r="K233" i="2"/>
  <c r="K307" i="2"/>
  <c r="K187" i="2"/>
  <c r="K261" i="2"/>
  <c r="K335" i="2"/>
  <c r="K186" i="2"/>
  <c r="K260" i="2"/>
  <c r="K334" i="2"/>
  <c r="L188" i="2"/>
  <c r="L262" i="2"/>
  <c r="L336" i="2"/>
  <c r="K213" i="2"/>
  <c r="K287" i="2"/>
  <c r="K361" i="2"/>
  <c r="K201" i="2"/>
  <c r="K275" i="2"/>
  <c r="K349" i="2"/>
  <c r="G193" i="2"/>
  <c r="G267" i="2"/>
  <c r="G341" i="2"/>
  <c r="H169" i="2"/>
  <c r="H243" i="2"/>
  <c r="H317" i="2"/>
  <c r="I161" i="2"/>
  <c r="I235" i="2"/>
  <c r="I309" i="2"/>
  <c r="G164" i="2"/>
  <c r="G238" i="2"/>
  <c r="G312" i="2"/>
  <c r="F184" i="2"/>
  <c r="F258" i="2"/>
  <c r="F332" i="2"/>
  <c r="I219" i="2"/>
  <c r="I293" i="2"/>
  <c r="I367" i="2"/>
  <c r="K158" i="2"/>
  <c r="K232" i="2"/>
  <c r="K306" i="2"/>
  <c r="L184" i="2"/>
  <c r="L258" i="2"/>
  <c r="F158" i="2"/>
  <c r="F232" i="2"/>
  <c r="F306" i="2"/>
  <c r="M165" i="2"/>
  <c r="M239" i="2"/>
  <c r="P313" i="2"/>
  <c r="G213" i="2"/>
  <c r="G287" i="2"/>
  <c r="G361" i="2"/>
  <c r="I214" i="2"/>
  <c r="I288" i="2"/>
  <c r="I362" i="2"/>
  <c r="L219" i="2"/>
  <c r="L293" i="2"/>
  <c r="O367" i="2"/>
  <c r="G219" i="2"/>
  <c r="G293" i="2"/>
  <c r="G367" i="2"/>
  <c r="G214" i="2"/>
  <c r="G288" i="2"/>
  <c r="G362" i="2"/>
  <c r="I206" i="2"/>
  <c r="I280" i="2"/>
  <c r="I354" i="2"/>
  <c r="I158" i="2"/>
  <c r="I232" i="2"/>
  <c r="I306" i="2"/>
  <c r="K214" i="2"/>
  <c r="K288" i="2"/>
  <c r="K362" i="2"/>
  <c r="J206" i="2"/>
  <c r="J280" i="2"/>
  <c r="J354" i="2"/>
  <c r="K191" i="2"/>
  <c r="K265" i="2"/>
  <c r="K339" i="2"/>
  <c r="K219" i="2"/>
  <c r="K293" i="2"/>
  <c r="K367" i="2"/>
  <c r="K206" i="2"/>
  <c r="K280" i="2"/>
  <c r="K354" i="2"/>
  <c r="I157" i="2"/>
  <c r="I231" i="2"/>
  <c r="I305" i="2"/>
  <c r="F191" i="2"/>
  <c r="F265" i="2"/>
  <c r="F339" i="2"/>
  <c r="J196" i="2"/>
  <c r="J270" i="2"/>
  <c r="J344" i="2"/>
  <c r="F214" i="2"/>
  <c r="F288" i="2"/>
  <c r="F362" i="2"/>
  <c r="J219" i="2"/>
  <c r="J293" i="2"/>
  <c r="J367" i="2"/>
  <c r="L172" i="2"/>
  <c r="L246" i="2"/>
  <c r="F206" i="2"/>
  <c r="F280" i="2"/>
  <c r="F354" i="2"/>
  <c r="M157" i="2"/>
  <c r="M231" i="2"/>
  <c r="P305" i="2"/>
  <c r="G158" i="2"/>
  <c r="G232" i="2"/>
  <c r="G306" i="2"/>
  <c r="L206" i="2"/>
  <c r="L280" i="2"/>
  <c r="O354" i="2"/>
  <c r="J213" i="2"/>
  <c r="J287" i="2"/>
  <c r="J361" i="2"/>
  <c r="H158" i="2"/>
  <c r="H232" i="2"/>
  <c r="H306" i="2"/>
  <c r="H214" i="2"/>
  <c r="H288" i="2"/>
  <c r="H362" i="2"/>
  <c r="I172" i="2"/>
  <c r="I246" i="2"/>
  <c r="I320" i="2"/>
  <c r="I184" i="2"/>
  <c r="I258" i="2"/>
  <c r="I332" i="2"/>
  <c r="H218" i="2"/>
  <c r="H292" i="2"/>
  <c r="H366" i="2"/>
  <c r="G202" i="2"/>
  <c r="G276" i="2"/>
  <c r="G350" i="2"/>
  <c r="G194" i="2"/>
  <c r="G268" i="2"/>
  <c r="G342" i="2"/>
  <c r="I170" i="2"/>
  <c r="I244" i="2"/>
  <c r="I318" i="2"/>
  <c r="M162" i="2"/>
  <c r="M236" i="2"/>
  <c r="M310" i="2"/>
  <c r="K177" i="2"/>
  <c r="K251" i="2"/>
  <c r="K325" i="2"/>
  <c r="J158" i="2"/>
  <c r="J232" i="2"/>
  <c r="J306" i="2"/>
  <c r="L214" i="2"/>
  <c r="L288" i="2"/>
  <c r="O362" i="2"/>
  <c r="K209" i="2"/>
  <c r="K283" i="2"/>
  <c r="K357" i="2"/>
  <c r="J214" i="2"/>
  <c r="J288" i="2"/>
  <c r="J362" i="2"/>
  <c r="F252" i="2"/>
  <c r="F326" i="2"/>
  <c r="G186" i="2"/>
  <c r="G260" i="2"/>
  <c r="G334" i="2"/>
  <c r="H216" i="2"/>
  <c r="H290" i="2"/>
  <c r="H364" i="2"/>
  <c r="M202" i="2"/>
  <c r="M276" i="2"/>
  <c r="P350" i="2"/>
  <c r="L167" i="2"/>
  <c r="L241" i="2"/>
  <c r="O315" i="2"/>
  <c r="H153" i="2"/>
  <c r="H227" i="2"/>
  <c r="H301" i="2"/>
  <c r="I211" i="2"/>
  <c r="I285" i="2"/>
  <c r="I359" i="2"/>
  <c r="L151" i="2"/>
  <c r="L225" i="2"/>
  <c r="O299" i="2"/>
  <c r="H185" i="2"/>
  <c r="H259" i="2"/>
  <c r="H333" i="2"/>
  <c r="F202" i="2"/>
  <c r="F276" i="2"/>
  <c r="F350" i="2"/>
  <c r="M193" i="2"/>
  <c r="M267" i="2"/>
  <c r="P341" i="2"/>
  <c r="I217" i="2"/>
  <c r="I291" i="2"/>
  <c r="I365" i="2"/>
  <c r="H178" i="2"/>
  <c r="H252" i="2"/>
  <c r="H326" i="2"/>
  <c r="H202" i="2"/>
  <c r="H276" i="2"/>
  <c r="H350" i="2"/>
  <c r="J218" i="2"/>
  <c r="J292" i="2"/>
  <c r="J366" i="2"/>
  <c r="F207" i="2"/>
  <c r="F281" i="2"/>
  <c r="F355" i="2"/>
  <c r="F209" i="2"/>
  <c r="F283" i="2"/>
  <c r="F357" i="2"/>
  <c r="F216" i="2"/>
  <c r="F290" i="2"/>
  <c r="F364" i="2"/>
  <c r="L208" i="2"/>
  <c r="L282" i="2"/>
  <c r="L356" i="2"/>
  <c r="K192" i="2"/>
  <c r="K266" i="2"/>
  <c r="K340" i="2"/>
  <c r="J176" i="2"/>
  <c r="J250" i="2"/>
  <c r="J324" i="2"/>
  <c r="J168" i="2"/>
  <c r="J242" i="2"/>
  <c r="J316" i="2"/>
  <c r="G178" i="2"/>
  <c r="G252" i="2"/>
  <c r="G326" i="2"/>
  <c r="L170" i="2"/>
  <c r="L244" i="2"/>
  <c r="L318" i="2"/>
  <c r="K178" i="2"/>
  <c r="K252" i="2"/>
  <c r="K326" i="2"/>
  <c r="H211" i="2"/>
  <c r="H285" i="2"/>
  <c r="H359" i="2"/>
  <c r="I178" i="2"/>
  <c r="I252" i="2"/>
  <c r="I326" i="2"/>
  <c r="G211" i="2"/>
  <c r="G285" i="2"/>
  <c r="G359" i="2"/>
  <c r="H151" i="2"/>
  <c r="H225" i="2"/>
  <c r="H299" i="2"/>
  <c r="H161" i="2"/>
  <c r="H235" i="2"/>
  <c r="H309" i="2"/>
  <c r="F198" i="2"/>
  <c r="F272" i="2"/>
  <c r="F346" i="2"/>
  <c r="F154" i="2"/>
  <c r="F228" i="2"/>
  <c r="F302" i="2"/>
  <c r="K185" i="2"/>
  <c r="K259" i="2"/>
  <c r="K333" i="2"/>
  <c r="L202" i="2"/>
  <c r="L276" i="2"/>
  <c r="F199" i="2"/>
  <c r="F273" i="2"/>
  <c r="F347" i="2"/>
  <c r="M209" i="2"/>
  <c r="M283" i="2"/>
  <c r="P357" i="2"/>
  <c r="I154" i="2"/>
  <c r="I228" i="2"/>
  <c r="I302" i="2"/>
  <c r="J211" i="2"/>
  <c r="J285" i="2"/>
  <c r="J359" i="2"/>
  <c r="L161" i="2"/>
  <c r="L235" i="2"/>
  <c r="O309" i="2"/>
  <c r="K211" i="2"/>
  <c r="K285" i="2"/>
  <c r="K359" i="2"/>
  <c r="K202" i="2"/>
  <c r="K276" i="2"/>
  <c r="K350" i="2"/>
  <c r="I166" i="2"/>
  <c r="I240" i="2"/>
  <c r="I314" i="2"/>
  <c r="I202" i="2"/>
  <c r="I276" i="2"/>
  <c r="I350" i="2"/>
  <c r="G153" i="2"/>
  <c r="G227" i="2"/>
  <c r="G301" i="2"/>
  <c r="G169" i="2"/>
  <c r="G243" i="2"/>
  <c r="G317" i="2"/>
  <c r="M185" i="2"/>
  <c r="M259" i="2"/>
  <c r="P333" i="2"/>
  <c r="H154" i="2"/>
  <c r="H228" i="2"/>
  <c r="H302" i="2"/>
  <c r="L178" i="2"/>
  <c r="L252" i="2"/>
  <c r="O326" i="2"/>
  <c r="J202" i="2"/>
  <c r="J276" i="2"/>
  <c r="J350" i="2"/>
  <c r="F161" i="2"/>
  <c r="M194" i="2"/>
  <c r="M268" i="2"/>
  <c r="P342" i="2"/>
  <c r="K218" i="2"/>
  <c r="K292" i="2"/>
  <c r="K366" i="2"/>
  <c r="J209" i="2"/>
  <c r="J283" i="2"/>
  <c r="J357" i="2"/>
  <c r="H198" i="2"/>
  <c r="H272" i="2"/>
  <c r="H346" i="2"/>
  <c r="L216" i="2"/>
  <c r="L290" i="2"/>
  <c r="H209" i="2"/>
  <c r="H283" i="2"/>
  <c r="H357" i="2"/>
  <c r="K194" i="2"/>
  <c r="K268" i="2"/>
  <c r="K342" i="2"/>
  <c r="M186" i="2"/>
  <c r="M260" i="2"/>
  <c r="F151" i="2"/>
  <c r="F225" i="2"/>
  <c r="F299" i="2"/>
  <c r="M154" i="2"/>
  <c r="M228" i="2"/>
  <c r="M302" i="2"/>
  <c r="P302" i="2"/>
  <c r="F186" i="2"/>
  <c r="F260" i="2"/>
  <c r="F334" i="2"/>
  <c r="K153" i="2"/>
  <c r="K227" i="2"/>
  <c r="K301" i="2"/>
  <c r="G161" i="2"/>
  <c r="G235" i="2"/>
  <c r="G309" i="2"/>
  <c r="K169" i="2"/>
  <c r="K243" i="2"/>
  <c r="K317" i="2"/>
  <c r="G209" i="2"/>
  <c r="G283" i="2"/>
  <c r="G357" i="2"/>
  <c r="F153" i="2"/>
  <c r="F227" i="2"/>
  <c r="F301" i="2"/>
  <c r="J170" i="2"/>
  <c r="J244" i="2"/>
  <c r="J318" i="2"/>
  <c r="I162" i="2"/>
  <c r="I236" i="2"/>
  <c r="I310" i="2"/>
  <c r="G156" i="2"/>
  <c r="G230" i="2"/>
  <c r="G304" i="2"/>
  <c r="J205" i="2"/>
  <c r="J279" i="2"/>
  <c r="J353" i="2"/>
  <c r="G181" i="2"/>
  <c r="G255" i="2"/>
  <c r="G329" i="2"/>
  <c r="F170" i="2"/>
  <c r="F244" i="2"/>
  <c r="F318" i="2"/>
  <c r="K154" i="2"/>
  <c r="K228" i="2"/>
  <c r="K302" i="2"/>
  <c r="L198" i="2"/>
  <c r="L272" i="2"/>
  <c r="O346" i="2"/>
  <c r="G160" i="2"/>
  <c r="G234" i="2"/>
  <c r="G308" i="2"/>
  <c r="F160" i="2"/>
  <c r="G167" i="2"/>
  <c r="G241" i="2"/>
  <c r="G315" i="2"/>
  <c r="K198" i="2"/>
  <c r="K272" i="2"/>
  <c r="K346" i="2"/>
  <c r="G154" i="2"/>
  <c r="G228" i="2"/>
  <c r="G302" i="2"/>
  <c r="I194" i="2"/>
  <c r="I268" i="2"/>
  <c r="I342" i="2"/>
  <c r="M218" i="2"/>
  <c r="M292" i="2"/>
  <c r="I198" i="2"/>
  <c r="I272" i="2"/>
  <c r="I346" i="2"/>
  <c r="M178" i="2"/>
  <c r="M252" i="2"/>
  <c r="P326" i="2"/>
  <c r="L153" i="2"/>
  <c r="L227" i="2"/>
  <c r="O301" i="2"/>
  <c r="I153" i="2"/>
  <c r="I227" i="2"/>
  <c r="I301" i="2"/>
  <c r="K161" i="2"/>
  <c r="K235" i="2"/>
  <c r="K309" i="2"/>
  <c r="I169" i="2"/>
  <c r="I243" i="2"/>
  <c r="I317" i="2"/>
  <c r="L154" i="2"/>
  <c r="L228" i="2"/>
  <c r="L302" i="2"/>
  <c r="J178" i="2"/>
  <c r="J252" i="2"/>
  <c r="J326" i="2"/>
  <c r="F218" i="2"/>
  <c r="F292" i="2"/>
  <c r="F366" i="2"/>
  <c r="F167" i="2"/>
  <c r="F241" i="2"/>
  <c r="F315" i="2"/>
  <c r="H193" i="2"/>
  <c r="H267" i="2"/>
  <c r="H341" i="2"/>
  <c r="L169" i="2"/>
  <c r="L243" i="2"/>
  <c r="L317" i="2"/>
  <c r="J161" i="2"/>
  <c r="J235" i="2"/>
  <c r="J309" i="2"/>
  <c r="J212" i="2"/>
  <c r="J286" i="2"/>
  <c r="J360" i="2"/>
  <c r="G204" i="2"/>
  <c r="G278" i="2"/>
  <c r="G352" i="2"/>
  <c r="K188" i="2"/>
  <c r="K262" i="2"/>
  <c r="K336" i="2"/>
  <c r="I180" i="2"/>
  <c r="I254" i="2"/>
  <c r="I328" i="2"/>
  <c r="H172" i="2"/>
  <c r="H246" i="2"/>
  <c r="H320" i="2"/>
  <c r="K199" i="2"/>
  <c r="I186" i="2"/>
  <c r="I260" i="2"/>
  <c r="I334" i="2"/>
  <c r="H194" i="2"/>
  <c r="H268" i="2"/>
  <c r="H342" i="2"/>
  <c r="I216" i="2"/>
  <c r="I290" i="2"/>
  <c r="I364" i="2"/>
  <c r="G198" i="2"/>
  <c r="G272" i="2"/>
  <c r="G346" i="2"/>
  <c r="H166" i="2"/>
  <c r="H240" i="2"/>
  <c r="H314" i="2"/>
  <c r="J198" i="2"/>
  <c r="J272" i="2"/>
  <c r="J346" i="2"/>
  <c r="J193" i="2"/>
  <c r="J267" i="2"/>
  <c r="J341" i="2"/>
  <c r="L331" i="2"/>
  <c r="I199" i="2"/>
  <c r="I273" i="2"/>
  <c r="I347" i="2"/>
  <c r="G192" i="2"/>
  <c r="G266" i="2"/>
  <c r="G340" i="2"/>
  <c r="K216" i="2"/>
  <c r="K290" i="2"/>
  <c r="K364" i="2"/>
  <c r="F219" i="2"/>
  <c r="F293" i="2"/>
  <c r="F367" i="2"/>
  <c r="H186" i="2"/>
  <c r="H260" i="2"/>
  <c r="H334" i="2"/>
  <c r="F193" i="2"/>
  <c r="F267" i="2"/>
  <c r="F341" i="2"/>
  <c r="H160" i="2"/>
  <c r="N160" i="2"/>
  <c r="H234" i="2"/>
  <c r="H308" i="2"/>
  <c r="J210" i="2"/>
  <c r="J284" i="2"/>
  <c r="J358" i="2"/>
  <c r="I210" i="2"/>
  <c r="I284" i="2"/>
  <c r="I358" i="2"/>
  <c r="H210" i="2"/>
  <c r="H284" i="2"/>
  <c r="H358" i="2"/>
  <c r="H177" i="2"/>
  <c r="H251" i="2"/>
  <c r="H325" i="2"/>
  <c r="G217" i="2"/>
  <c r="G291" i="2"/>
  <c r="G365" i="2"/>
  <c r="L217" i="2"/>
  <c r="L291" i="2"/>
  <c r="O365" i="2"/>
  <c r="F217" i="2"/>
  <c r="F291" i="2"/>
  <c r="F365" i="2"/>
  <c r="H217" i="2"/>
  <c r="H291" i="2"/>
  <c r="H365" i="2"/>
  <c r="M217" i="2"/>
  <c r="M291" i="2"/>
  <c r="K217" i="2"/>
  <c r="K291" i="2"/>
  <c r="K365" i="2"/>
  <c r="K173" i="2"/>
  <c r="K247" i="2"/>
  <c r="K321" i="2"/>
  <c r="G173" i="2"/>
  <c r="G247" i="2"/>
  <c r="G321" i="2"/>
  <c r="J173" i="2"/>
  <c r="J247" i="2"/>
  <c r="J321" i="2"/>
  <c r="M173" i="2"/>
  <c r="M247" i="2"/>
  <c r="F173" i="2"/>
  <c r="H173" i="2"/>
  <c r="H247" i="2"/>
  <c r="H321" i="2"/>
  <c r="I173" i="2"/>
  <c r="I247" i="2"/>
  <c r="I321" i="2"/>
  <c r="H167" i="2"/>
  <c r="H241" i="2"/>
  <c r="H315" i="2"/>
  <c r="J167" i="2"/>
  <c r="J241" i="2"/>
  <c r="J315" i="2"/>
  <c r="M167" i="2"/>
  <c r="M241" i="2"/>
  <c r="M315" i="2"/>
  <c r="I167" i="2"/>
  <c r="I241" i="2"/>
  <c r="I315" i="2"/>
  <c r="K222" i="2"/>
  <c r="K296" i="2"/>
  <c r="K370" i="2"/>
  <c r="J222" i="2"/>
  <c r="J296" i="2"/>
  <c r="J370" i="2"/>
  <c r="I222" i="2"/>
  <c r="N222" i="2"/>
  <c r="N296" i="2"/>
  <c r="N370" i="2"/>
  <c r="G184" i="2"/>
  <c r="G258" i="2"/>
  <c r="G332" i="2"/>
  <c r="M184" i="2"/>
  <c r="M258" i="2"/>
  <c r="P332" i="2"/>
  <c r="J184" i="2"/>
  <c r="J258" i="2"/>
  <c r="J332" i="2"/>
  <c r="K184" i="2"/>
  <c r="M177" i="2"/>
  <c r="M251" i="2"/>
  <c r="J215" i="2"/>
  <c r="J289" i="2"/>
  <c r="J363" i="2"/>
  <c r="G215" i="2"/>
  <c r="G289" i="2"/>
  <c r="G363" i="2"/>
  <c r="I215" i="2"/>
  <c r="I289" i="2"/>
  <c r="I363" i="2"/>
  <c r="F215" i="2"/>
  <c r="K203" i="2"/>
  <c r="K277" i="2"/>
  <c r="K351" i="2"/>
  <c r="G203" i="2"/>
  <c r="G277" i="2"/>
  <c r="G351" i="2"/>
  <c r="H190" i="2"/>
  <c r="H264" i="2"/>
  <c r="H338" i="2"/>
  <c r="K190" i="2"/>
  <c r="K264" i="2"/>
  <c r="K338" i="2"/>
  <c r="M190" i="2"/>
  <c r="M264" i="2"/>
  <c r="P338" i="2"/>
  <c r="G190" i="2"/>
  <c r="G264" i="2"/>
  <c r="G338" i="2"/>
  <c r="I190" i="2"/>
  <c r="I264" i="2"/>
  <c r="I338" i="2"/>
  <c r="F183" i="2"/>
  <c r="F257" i="2"/>
  <c r="F331" i="2"/>
  <c r="K183" i="2"/>
  <c r="K257" i="2"/>
  <c r="K331" i="2"/>
  <c r="I220" i="2"/>
  <c r="I294" i="2"/>
  <c r="I368" i="2"/>
  <c r="H220" i="2"/>
  <c r="H294" i="2"/>
  <c r="H368" i="2"/>
  <c r="K220" i="2"/>
  <c r="K294" i="2"/>
  <c r="K368" i="2"/>
  <c r="F220" i="2"/>
  <c r="G220" i="2"/>
  <c r="J220" i="2"/>
  <c r="J294" i="2"/>
  <c r="J368" i="2"/>
  <c r="G210" i="2"/>
  <c r="G284" i="2"/>
  <c r="G358" i="2"/>
  <c r="J201" i="2"/>
  <c r="J275" i="2"/>
  <c r="J349" i="2"/>
  <c r="L201" i="2"/>
  <c r="L275" i="2"/>
  <c r="L349" i="2"/>
  <c r="M201" i="2"/>
  <c r="M275" i="2"/>
  <c r="M349" i="2"/>
  <c r="H201" i="2"/>
  <c r="H275" i="2"/>
  <c r="H349" i="2"/>
  <c r="I201" i="2"/>
  <c r="I275" i="2"/>
  <c r="I349" i="2"/>
  <c r="G201" i="2"/>
  <c r="J194" i="2"/>
  <c r="J268" i="2"/>
  <c r="J342" i="2"/>
  <c r="F194" i="2"/>
  <c r="L194" i="2"/>
  <c r="L268" i="2"/>
  <c r="O342" i="2"/>
  <c r="L342" i="2"/>
  <c r="K221" i="2"/>
  <c r="K295" i="2"/>
  <c r="K369" i="2"/>
  <c r="L221" i="2"/>
  <c r="L295" i="2"/>
  <c r="L369" i="2"/>
  <c r="O369" i="2"/>
  <c r="M221" i="2"/>
  <c r="M295" i="2"/>
  <c r="P369" i="2"/>
  <c r="K189" i="2"/>
  <c r="K263" i="2"/>
  <c r="K337" i="2"/>
  <c r="H189" i="2"/>
  <c r="H263" i="2"/>
  <c r="H337" i="2"/>
  <c r="I165" i="2"/>
  <c r="I239" i="2"/>
  <c r="I313" i="2"/>
  <c r="H165" i="2"/>
  <c r="H239" i="2"/>
  <c r="H313" i="2"/>
  <c r="L165" i="2"/>
  <c r="L239" i="2"/>
  <c r="L313" i="2"/>
  <c r="K165" i="2"/>
  <c r="K239" i="2"/>
  <c r="K313" i="2"/>
  <c r="J165" i="2"/>
  <c r="J239" i="2"/>
  <c r="J313" i="2"/>
  <c r="J157" i="2"/>
  <c r="J231" i="2"/>
  <c r="J305" i="2"/>
  <c r="H157" i="2"/>
  <c r="H231" i="2"/>
  <c r="K157" i="2"/>
  <c r="K231" i="2"/>
  <c r="K305" i="2"/>
  <c r="F213" i="2"/>
  <c r="F287" i="2"/>
  <c r="F361" i="2"/>
  <c r="M213" i="2"/>
  <c r="M287" i="2"/>
  <c r="I213" i="2"/>
  <c r="I287" i="2"/>
  <c r="I361" i="2"/>
  <c r="L213" i="2"/>
  <c r="L287" i="2"/>
  <c r="O361" i="2"/>
  <c r="I200" i="2"/>
  <c r="I274" i="2"/>
  <c r="I348" i="2"/>
  <c r="F200" i="2"/>
  <c r="L177" i="2"/>
  <c r="L251" i="2"/>
  <c r="L325" i="2"/>
  <c r="G177" i="2"/>
  <c r="G251" i="2"/>
  <c r="G325" i="2"/>
  <c r="F177" i="2"/>
  <c r="F251" i="2"/>
  <c r="F325" i="2"/>
  <c r="I177" i="2"/>
  <c r="I251" i="2"/>
  <c r="I325" i="2"/>
  <c r="M362" i="2"/>
  <c r="L173" i="2"/>
  <c r="L247" i="2"/>
  <c r="K179" i="2"/>
  <c r="K253" i="2"/>
  <c r="K327" i="2"/>
  <c r="J188" i="2"/>
  <c r="J262" i="2"/>
  <c r="J336" i="2"/>
  <c r="J204" i="2"/>
  <c r="J278" i="2"/>
  <c r="J352" i="2"/>
  <c r="M212" i="2"/>
  <c r="M286" i="2"/>
  <c r="P360" i="2"/>
  <c r="L192" i="2"/>
  <c r="L266" i="2"/>
  <c r="I196" i="2"/>
  <c r="I270" i="2"/>
  <c r="I344" i="2"/>
  <c r="I205" i="2"/>
  <c r="I279" i="2"/>
  <c r="I353" i="2"/>
  <c r="M166" i="2"/>
  <c r="M240" i="2"/>
  <c r="H162" i="2"/>
  <c r="H236" i="2"/>
  <c r="H310" i="2"/>
  <c r="H179" i="2"/>
  <c r="H253" i="2"/>
  <c r="H327" i="2"/>
  <c r="I168" i="2"/>
  <c r="N168" i="2"/>
  <c r="N242" i="2"/>
  <c r="N316" i="2"/>
  <c r="I242" i="2"/>
  <c r="I316" i="2"/>
  <c r="M180" i="2"/>
  <c r="M254" i="2"/>
  <c r="J162" i="2"/>
  <c r="J236" i="2"/>
  <c r="J310" i="2"/>
  <c r="F165" i="2"/>
  <c r="F239" i="2"/>
  <c r="F313" i="2"/>
  <c r="K156" i="2"/>
  <c r="K230" i="2"/>
  <c r="K304" i="2"/>
  <c r="L152" i="2"/>
  <c r="L226" i="2"/>
  <c r="L300" i="2"/>
  <c r="H180" i="2"/>
  <c r="H254" i="2"/>
  <c r="H328" i="2"/>
  <c r="M208" i="2"/>
  <c r="M282" i="2"/>
  <c r="P356" i="2"/>
  <c r="K162" i="2"/>
  <c r="K236" i="2"/>
  <c r="K310" i="2"/>
  <c r="J156" i="2"/>
  <c r="J230" i="2"/>
  <c r="J304" i="2"/>
  <c r="J192" i="2"/>
  <c r="J266" i="2"/>
  <c r="J340" i="2"/>
  <c r="J208" i="2"/>
  <c r="J282" i="2"/>
  <c r="J356" i="2"/>
  <c r="F166" i="2"/>
  <c r="K172" i="2"/>
  <c r="K246" i="2"/>
  <c r="K320" i="2"/>
  <c r="H170" i="2"/>
  <c r="H244" i="2"/>
  <c r="H318" i="2"/>
  <c r="L193" i="2"/>
  <c r="L267" i="2"/>
  <c r="O341" i="2"/>
  <c r="K208" i="2"/>
  <c r="K282" i="2"/>
  <c r="K356" i="2"/>
  <c r="K204" i="2"/>
  <c r="K278" i="2"/>
  <c r="K352" i="2"/>
  <c r="M188" i="2"/>
  <c r="M262" i="2"/>
  <c r="P336" i="2"/>
  <c r="M336" i="2"/>
  <c r="H164" i="2"/>
  <c r="G162" i="2"/>
  <c r="G236" i="2"/>
  <c r="G310" i="2"/>
  <c r="J179" i="2"/>
  <c r="J253" i="2"/>
  <c r="J327" i="2"/>
  <c r="F208" i="2"/>
  <c r="F176" i="2"/>
  <c r="N176" i="2"/>
  <c r="N250" i="2"/>
  <c r="N324" i="2"/>
  <c r="I179" i="2"/>
  <c r="I253" i="2"/>
  <c r="I327" i="2"/>
  <c r="K168" i="2"/>
  <c r="K242" i="2"/>
  <c r="K316" i="2"/>
  <c r="J172" i="2"/>
  <c r="J246" i="2"/>
  <c r="J320" i="2"/>
  <c r="I156" i="2"/>
  <c r="I230" i="2"/>
  <c r="I304" i="2"/>
  <c r="K212" i="2"/>
  <c r="K286" i="2"/>
  <c r="K360" i="2"/>
  <c r="G166" i="2"/>
  <c r="F162" i="2"/>
  <c r="F236" i="2"/>
  <c r="F310" i="2"/>
  <c r="I193" i="2"/>
  <c r="I267" i="2"/>
  <c r="I341" i="2"/>
  <c r="I209" i="2"/>
  <c r="I283" i="2"/>
  <c r="I357" i="2"/>
  <c r="G180" i="2"/>
  <c r="N180" i="2"/>
  <c r="N254" i="2"/>
  <c r="N328" i="2"/>
  <c r="J163" i="2"/>
  <c r="J237" i="2"/>
  <c r="J311" i="2"/>
  <c r="M158" i="2"/>
  <c r="M232" i="2"/>
  <c r="P306" i="2"/>
  <c r="F168" i="2"/>
  <c r="F242" i="2"/>
  <c r="F316" i="2"/>
  <c r="L209" i="2"/>
  <c r="L283" i="2"/>
  <c r="H199" i="2"/>
  <c r="H273" i="2"/>
  <c r="H347" i="2"/>
  <c r="F221" i="2"/>
  <c r="K196" i="2"/>
  <c r="K270" i="2"/>
  <c r="K344" i="2"/>
  <c r="I197" i="2"/>
  <c r="I271" i="2"/>
  <c r="I345" i="2"/>
  <c r="F197" i="2"/>
  <c r="F271" i="2"/>
  <c r="F345" i="2"/>
  <c r="J197" i="2"/>
  <c r="J271" i="2"/>
  <c r="J345" i="2"/>
  <c r="G197" i="2"/>
  <c r="G271" i="2"/>
  <c r="G345" i="2"/>
  <c r="H197" i="2"/>
  <c r="H271" i="2"/>
  <c r="H345" i="2"/>
  <c r="M197" i="2"/>
  <c r="M271" i="2"/>
  <c r="P345" i="2"/>
  <c r="L197" i="2"/>
  <c r="L271" i="2"/>
  <c r="L306" i="2"/>
  <c r="K197" i="2"/>
  <c r="K271" i="2"/>
  <c r="K345" i="2"/>
  <c r="F212" i="2"/>
  <c r="L212" i="2"/>
  <c r="L286" i="2"/>
  <c r="L355" i="2"/>
  <c r="O355" i="2"/>
  <c r="P346" i="2"/>
  <c r="M346" i="2"/>
  <c r="F181" i="2"/>
  <c r="F255" i="2"/>
  <c r="F329" i="2"/>
  <c r="K181" i="2"/>
  <c r="K255" i="2"/>
  <c r="K329" i="2"/>
  <c r="J181" i="2"/>
  <c r="J255" i="2"/>
  <c r="J329" i="2"/>
  <c r="M351" i="2"/>
  <c r="M309" i="2"/>
  <c r="M354" i="2"/>
  <c r="L179" i="2"/>
  <c r="L253" i="2"/>
  <c r="F179" i="2"/>
  <c r="F253" i="2"/>
  <c r="F195" i="2"/>
  <c r="H195" i="2"/>
  <c r="H269" i="2"/>
  <c r="H343" i="2"/>
  <c r="J195" i="2"/>
  <c r="J269" i="2"/>
  <c r="J343" i="2"/>
  <c r="L334" i="2"/>
  <c r="O334" i="2"/>
  <c r="O310" i="2"/>
  <c r="L310" i="2"/>
  <c r="F185" i="2"/>
  <c r="F259" i="2"/>
  <c r="J185" i="2"/>
  <c r="J259" i="2"/>
  <c r="J333" i="2"/>
  <c r="G185" i="2"/>
  <c r="G259" i="2"/>
  <c r="G333" i="2"/>
  <c r="I185" i="2"/>
  <c r="I259" i="2"/>
  <c r="I333" i="2"/>
  <c r="F203" i="2"/>
  <c r="J203" i="2"/>
  <c r="N203" i="2"/>
  <c r="N277" i="2"/>
  <c r="N351" i="2"/>
  <c r="J277" i="2"/>
  <c r="J351" i="2"/>
  <c r="L203" i="2"/>
  <c r="L277" i="2"/>
  <c r="L187" i="2"/>
  <c r="L261" i="2"/>
  <c r="H187" i="2"/>
  <c r="H261" i="2"/>
  <c r="H335" i="2"/>
  <c r="J187" i="2"/>
  <c r="J261" i="2"/>
  <c r="J335" i="2"/>
  <c r="J171" i="2"/>
  <c r="J245" i="2"/>
  <c r="J319" i="2"/>
  <c r="F171" i="2"/>
  <c r="F163" i="2"/>
  <c r="H163" i="2"/>
  <c r="H237" i="2"/>
  <c r="H311" i="2"/>
  <c r="L163" i="2"/>
  <c r="L237" i="2"/>
  <c r="L311" i="2"/>
  <c r="L155" i="2"/>
  <c r="L229" i="2"/>
  <c r="L303" i="2"/>
  <c r="F155" i="2"/>
  <c r="F229" i="2"/>
  <c r="F303" i="2"/>
  <c r="H155" i="2"/>
  <c r="H229" i="2"/>
  <c r="H303" i="2"/>
  <c r="M337" i="2"/>
  <c r="K151" i="2"/>
  <c r="K225" i="2"/>
  <c r="K299" i="2"/>
  <c r="I151" i="2"/>
  <c r="I225" i="2"/>
  <c r="I299" i="2"/>
  <c r="J183" i="2"/>
  <c r="J257" i="2"/>
  <c r="J331" i="2"/>
  <c r="H183" i="2"/>
  <c r="M151" i="2"/>
  <c r="M225" i="2"/>
  <c r="M299" i="2"/>
  <c r="O359" i="2"/>
  <c r="L333" i="2"/>
  <c r="M368" i="2"/>
  <c r="O319" i="2"/>
  <c r="P310" i="2"/>
  <c r="L330" i="2"/>
  <c r="M300" i="2"/>
  <c r="M335" i="2"/>
  <c r="L352" i="2"/>
  <c r="M304" i="2"/>
  <c r="P364" i="2"/>
  <c r="M313" i="2"/>
  <c r="M355" i="2"/>
  <c r="M316" i="2"/>
  <c r="L305" i="2"/>
  <c r="N152" i="2"/>
  <c r="N226" i="2"/>
  <c r="N300" i="2"/>
  <c r="M303" i="2"/>
  <c r="B303" i="5"/>
  <c r="B302" i="5"/>
  <c r="B301" i="5"/>
  <c r="O343" i="2"/>
  <c r="L338" i="2"/>
  <c r="M319" i="2"/>
  <c r="M317" i="2"/>
  <c r="P343" i="2"/>
  <c r="L366" i="2"/>
  <c r="M338" i="2"/>
  <c r="O304" i="2"/>
  <c r="L329" i="2"/>
  <c r="L328" i="2"/>
  <c r="M330" i="2"/>
  <c r="L337" i="2"/>
  <c r="N182" i="2"/>
  <c r="N256" i="2"/>
  <c r="N330" i="2"/>
  <c r="M322" i="2"/>
  <c r="M326" i="2"/>
  <c r="O368" i="2"/>
  <c r="L315" i="2"/>
  <c r="M327" i="2"/>
  <c r="M367" i="2"/>
  <c r="M301" i="2"/>
  <c r="L354" i="2"/>
  <c r="L299" i="2"/>
  <c r="L314" i="2"/>
  <c r="O318" i="2"/>
  <c r="L316" i="2"/>
  <c r="N207" i="2"/>
  <c r="N281" i="2"/>
  <c r="N355" i="2"/>
  <c r="L346" i="2"/>
  <c r="M342" i="2"/>
  <c r="L362" i="2"/>
  <c r="N175" i="2"/>
  <c r="N249" i="2"/>
  <c r="N323" i="2"/>
  <c r="O307" i="2"/>
  <c r="M333" i="2"/>
  <c r="L341" i="2"/>
  <c r="N159" i="2"/>
  <c r="N233" i="2"/>
  <c r="N307" i="2"/>
  <c r="M307" i="2"/>
  <c r="O336" i="2"/>
  <c r="L367" i="2"/>
  <c r="M332" i="2"/>
  <c r="N219" i="2"/>
  <c r="N293" i="2"/>
  <c r="N367" i="2"/>
  <c r="M320" i="2"/>
  <c r="N174" i="2"/>
  <c r="N248" i="2"/>
  <c r="N322" i="2"/>
  <c r="N191" i="2"/>
  <c r="N265" i="2"/>
  <c r="N339" i="2"/>
  <c r="N202" i="2"/>
  <c r="N276" i="2"/>
  <c r="N350" i="2"/>
  <c r="N206" i="2"/>
  <c r="N280" i="2"/>
  <c r="N354" i="2"/>
  <c r="N218" i="2"/>
  <c r="N292" i="2"/>
  <c r="N366" i="2"/>
  <c r="L309" i="2"/>
  <c r="O300" i="2"/>
  <c r="N198" i="2"/>
  <c r="N272" i="2"/>
  <c r="N346" i="2"/>
  <c r="N192" i="2"/>
  <c r="N266" i="2"/>
  <c r="N340" i="2"/>
  <c r="L301" i="2"/>
  <c r="N186" i="2"/>
  <c r="N260" i="2"/>
  <c r="N334" i="2"/>
  <c r="O356" i="2"/>
  <c r="N204" i="2"/>
  <c r="N278" i="2"/>
  <c r="N352" i="2"/>
  <c r="M357" i="2"/>
  <c r="F235" i="2"/>
  <c r="F309" i="2"/>
  <c r="O302" i="2"/>
  <c r="L365" i="2"/>
  <c r="L326" i="2"/>
  <c r="P334" i="2"/>
  <c r="M334" i="2"/>
  <c r="N209" i="2"/>
  <c r="N283" i="2"/>
  <c r="N357" i="2"/>
  <c r="O364" i="2"/>
  <c r="L364" i="2"/>
  <c r="N172" i="2"/>
  <c r="N246" i="2"/>
  <c r="N320" i="2"/>
  <c r="F234" i="2"/>
  <c r="F308" i="2"/>
  <c r="N234" i="2"/>
  <c r="N308" i="2"/>
  <c r="N216" i="2"/>
  <c r="N290" i="2"/>
  <c r="N364" i="2"/>
  <c r="N178" i="2"/>
  <c r="N252" i="2"/>
  <c r="N326" i="2"/>
  <c r="N194" i="2"/>
  <c r="N268" i="2"/>
  <c r="N342" i="2"/>
  <c r="F268" i="2"/>
  <c r="F342" i="2"/>
  <c r="F240" i="2"/>
  <c r="F314" i="2"/>
  <c r="P365" i="2"/>
  <c r="M365" i="2"/>
  <c r="N189" i="2"/>
  <c r="N263" i="2"/>
  <c r="N337" i="2"/>
  <c r="N217" i="2"/>
  <c r="N291" i="2"/>
  <c r="N365" i="2"/>
  <c r="H238" i="2"/>
  <c r="H312" i="2"/>
  <c r="N164" i="2"/>
  <c r="N238" i="2"/>
  <c r="N312" i="2"/>
  <c r="N177" i="2"/>
  <c r="N251" i="2"/>
  <c r="N325" i="2"/>
  <c r="H305" i="2"/>
  <c r="N157" i="2"/>
  <c r="N231" i="2"/>
  <c r="N305" i="2"/>
  <c r="G275" i="2"/>
  <c r="G349" i="2"/>
  <c r="N201" i="2"/>
  <c r="N275" i="2"/>
  <c r="N349" i="2"/>
  <c r="N221" i="2"/>
  <c r="N295" i="2"/>
  <c r="N369" i="2"/>
  <c r="F295" i="2"/>
  <c r="F369" i="2"/>
  <c r="G254" i="2"/>
  <c r="G328" i="2"/>
  <c r="N196" i="2"/>
  <c r="N270" i="2"/>
  <c r="N344" i="2"/>
  <c r="M369" i="2"/>
  <c r="N193" i="2"/>
  <c r="N267" i="2"/>
  <c r="N341" i="2"/>
  <c r="P321" i="2"/>
  <c r="M321" i="2"/>
  <c r="N205" i="2"/>
  <c r="N279" i="2"/>
  <c r="N353" i="2"/>
  <c r="F294" i="2"/>
  <c r="F368" i="2"/>
  <c r="N173" i="2"/>
  <c r="N247" i="2"/>
  <c r="N321" i="2"/>
  <c r="F247" i="2"/>
  <c r="F321" i="2"/>
  <c r="N156" i="2"/>
  <c r="N230" i="2"/>
  <c r="N304" i="2"/>
  <c r="L361" i="2"/>
  <c r="N170" i="2"/>
  <c r="N244" i="2"/>
  <c r="N318" i="2"/>
  <c r="P349" i="2"/>
  <c r="F289" i="2"/>
  <c r="F363" i="2"/>
  <c r="N190" i="2"/>
  <c r="N264" i="2"/>
  <c r="N338" i="2"/>
  <c r="F250" i="2"/>
  <c r="F324" i="2"/>
  <c r="N188" i="2"/>
  <c r="N262" i="2"/>
  <c r="N336" i="2"/>
  <c r="K258" i="2"/>
  <c r="K332" i="2"/>
  <c r="F282" i="2"/>
  <c r="F356" i="2"/>
  <c r="N200" i="2"/>
  <c r="N274" i="2"/>
  <c r="N348" i="2"/>
  <c r="F274" i="2"/>
  <c r="F348" i="2"/>
  <c r="F327" i="2"/>
  <c r="N179" i="2"/>
  <c r="N253" i="2"/>
  <c r="N327" i="2"/>
  <c r="H257" i="2"/>
  <c r="H331" i="2"/>
  <c r="F237" i="2"/>
  <c r="F311" i="2"/>
  <c r="F277" i="2"/>
  <c r="F351" i="2"/>
  <c r="F333" i="2"/>
  <c r="F245" i="2"/>
  <c r="F319" i="2"/>
  <c r="N171" i="2"/>
  <c r="N245" i="2"/>
  <c r="N319" i="2"/>
  <c r="N151" i="2"/>
  <c r="N225" i="2"/>
  <c r="N299" i="2"/>
  <c r="F286" i="2"/>
  <c r="F360" i="2"/>
  <c r="N212" i="2"/>
  <c r="N286" i="2"/>
  <c r="N360" i="2"/>
  <c r="O345" i="2"/>
  <c r="L345" i="2"/>
  <c r="F269" i="2"/>
  <c r="F343" i="2"/>
  <c r="N155" i="2"/>
  <c r="N229" i="2"/>
  <c r="N303" i="2"/>
  <c r="N187" i="2"/>
  <c r="N261" i="2"/>
  <c r="N335" i="2"/>
  <c r="N181" i="2"/>
  <c r="N255" i="2"/>
  <c r="N329" i="2"/>
  <c r="P299" i="2"/>
  <c r="O335" i="2"/>
  <c r="L335" i="2"/>
  <c r="B304" i="5"/>
  <c r="O357" i="2"/>
  <c r="L357" i="2"/>
  <c r="O327" i="2"/>
  <c r="L327" i="2"/>
  <c r="L340" i="2"/>
  <c r="O340" i="2"/>
  <c r="P361" i="2"/>
  <c r="M361" i="2"/>
  <c r="O321" i="2"/>
  <c r="L321" i="2"/>
  <c r="L351" i="2"/>
  <c r="O351" i="2"/>
  <c r="O360" i="2"/>
  <c r="L360" i="2"/>
  <c r="P314" i="2"/>
  <c r="M314" i="2"/>
  <c r="M328" i="2"/>
  <c r="P328" i="2"/>
  <c r="N197" i="2"/>
  <c r="N271" i="2"/>
  <c r="N345" i="2"/>
  <c r="N213" i="2"/>
  <c r="N287" i="2"/>
  <c r="N361" i="2"/>
  <c r="G294" i="2"/>
  <c r="G368" i="2"/>
  <c r="N220" i="2"/>
  <c r="N294" i="2"/>
  <c r="N368" i="2"/>
  <c r="N183" i="2"/>
  <c r="N257" i="2"/>
  <c r="N331" i="2"/>
  <c r="N210" i="2"/>
  <c r="N284" i="2"/>
  <c r="N358" i="2"/>
  <c r="M360" i="2"/>
  <c r="M305" i="2"/>
  <c r="N163" i="2"/>
  <c r="N237" i="2"/>
  <c r="N311" i="2"/>
  <c r="N208" i="2"/>
  <c r="N282" i="2"/>
  <c r="N356" i="2"/>
  <c r="N161" i="2"/>
  <c r="N235" i="2"/>
  <c r="N309" i="2"/>
  <c r="L332" i="2"/>
  <c r="O332" i="2"/>
  <c r="O317" i="2"/>
  <c r="O311" i="2"/>
  <c r="N195" i="2"/>
  <c r="N269" i="2"/>
  <c r="N343" i="2"/>
  <c r="N167" i="2"/>
  <c r="N241" i="2"/>
  <c r="N315" i="2"/>
  <c r="N158" i="2"/>
  <c r="N232" i="2"/>
  <c r="N306" i="2"/>
  <c r="O349" i="2"/>
  <c r="P315" i="2"/>
  <c r="G240" i="2"/>
  <c r="G314" i="2"/>
  <c r="N166" i="2"/>
  <c r="N240" i="2"/>
  <c r="N314" i="2"/>
  <c r="N215" i="2"/>
  <c r="N289" i="2"/>
  <c r="N363" i="2"/>
  <c r="P325" i="2"/>
  <c r="M325" i="2"/>
  <c r="M306" i="2"/>
  <c r="M356" i="2"/>
  <c r="I296" i="2"/>
  <c r="I370" i="2"/>
  <c r="P366" i="2"/>
  <c r="P371" i="2"/>
  <c r="M366" i="2"/>
  <c r="K273" i="2"/>
  <c r="K347" i="2"/>
  <c r="N199" i="2"/>
  <c r="N273" i="2"/>
  <c r="N347" i="2"/>
  <c r="N165" i="2"/>
  <c r="N239" i="2"/>
  <c r="N313" i="2"/>
  <c r="O303" i="2"/>
  <c r="O371" i="2"/>
  <c r="N185" i="2"/>
  <c r="N259" i="2"/>
  <c r="N333" i="2"/>
  <c r="N184" i="2"/>
  <c r="N258" i="2"/>
  <c r="N332" i="2"/>
  <c r="M345" i="2"/>
  <c r="N162" i="2"/>
  <c r="N236" i="2"/>
  <c r="N310" i="2"/>
  <c r="M341" i="2"/>
  <c r="M350" i="2"/>
  <c r="O325" i="2"/>
  <c r="O313" i="2"/>
  <c r="O350" i="2"/>
  <c r="L350" i="2"/>
  <c r="L320" i="2"/>
  <c r="O320" i="2"/>
  <c r="N211" i="2"/>
  <c r="N285" i="2"/>
  <c r="N359" i="2"/>
  <c r="N214" i="2"/>
  <c r="N288" i="2"/>
  <c r="N362" i="2"/>
  <c r="N154" i="2"/>
  <c r="N228" i="2"/>
  <c r="N302" i="2"/>
  <c r="O322" i="2"/>
  <c r="N153" i="2"/>
  <c r="N227" i="2"/>
  <c r="N301" i="2"/>
  <c r="L230" i="1"/>
  <c r="J230" i="1"/>
  <c r="I92" i="1"/>
  <c r="I166" i="1"/>
  <c r="I240" i="1"/>
  <c r="I118" i="1"/>
  <c r="I192" i="1"/>
  <c r="I266" i="1"/>
  <c r="I93" i="1"/>
  <c r="I167" i="1"/>
  <c r="I241" i="1"/>
  <c r="I89" i="1"/>
  <c r="I163" i="1"/>
  <c r="I237" i="1"/>
  <c r="I131" i="1"/>
  <c r="I205" i="1"/>
  <c r="I279" i="1"/>
  <c r="I138" i="1"/>
  <c r="I212" i="1"/>
  <c r="I286" i="1"/>
  <c r="I106" i="1"/>
  <c r="I180" i="1"/>
  <c r="I254" i="1"/>
  <c r="M231" i="1"/>
  <c r="K231" i="1"/>
  <c r="M235" i="1"/>
  <c r="K235" i="1"/>
  <c r="K239" i="1"/>
  <c r="M239" i="1"/>
  <c r="K243" i="1"/>
  <c r="M243" i="1"/>
  <c r="M247" i="1"/>
  <c r="K247" i="1"/>
  <c r="K251" i="1"/>
  <c r="M251" i="1"/>
  <c r="M255" i="1"/>
  <c r="K255" i="1"/>
  <c r="M259" i="1"/>
  <c r="K259" i="1"/>
  <c r="K271" i="1"/>
  <c r="M271" i="1"/>
  <c r="M275" i="1"/>
  <c r="K275" i="1"/>
  <c r="K279" i="1"/>
  <c r="M279" i="1"/>
  <c r="I109" i="1"/>
  <c r="I183" i="1"/>
  <c r="I257" i="1"/>
  <c r="I82" i="1"/>
  <c r="I156" i="1"/>
  <c r="I230" i="1"/>
  <c r="I135" i="1"/>
  <c r="I209" i="1"/>
  <c r="I283" i="1"/>
  <c r="I80" i="1"/>
  <c r="I154" i="1"/>
  <c r="I228" i="1"/>
  <c r="B301" i="1"/>
  <c r="I96" i="1"/>
  <c r="I170" i="1"/>
  <c r="I244" i="1"/>
  <c r="D162" i="1"/>
  <c r="D236" i="1"/>
  <c r="J244" i="1"/>
  <c r="L244" i="1"/>
  <c r="J280" i="1"/>
  <c r="L280" i="1"/>
  <c r="I97" i="1"/>
  <c r="I171" i="1"/>
  <c r="I245" i="1"/>
  <c r="I85" i="1"/>
  <c r="I159" i="1"/>
  <c r="I233" i="1"/>
  <c r="I119" i="1"/>
  <c r="I193" i="1"/>
  <c r="I267" i="1"/>
  <c r="I112" i="1"/>
  <c r="I186" i="1"/>
  <c r="I260" i="1"/>
  <c r="I113" i="1"/>
  <c r="I187" i="1"/>
  <c r="I261" i="1"/>
  <c r="I91" i="1"/>
  <c r="I165" i="1"/>
  <c r="I239" i="1"/>
  <c r="I122" i="1"/>
  <c r="I196" i="1"/>
  <c r="I270" i="1"/>
  <c r="I83" i="1"/>
  <c r="I157" i="1"/>
  <c r="I231" i="1"/>
  <c r="M283" i="1"/>
  <c r="K283" i="1"/>
  <c r="M287" i="1"/>
  <c r="K287" i="1"/>
  <c r="M295" i="1"/>
  <c r="K295" i="1"/>
  <c r="M257" i="1"/>
  <c r="K257" i="1"/>
  <c r="L234" i="1"/>
  <c r="J234" i="1"/>
  <c r="L284" i="1"/>
  <c r="J228" i="1"/>
  <c r="L228" i="1"/>
  <c r="L260" i="1"/>
  <c r="J260" i="1"/>
  <c r="L268" i="1"/>
  <c r="J268" i="1"/>
  <c r="L288" i="1"/>
  <c r="J288" i="1"/>
  <c r="J292" i="1"/>
  <c r="L292" i="1"/>
  <c r="M292" i="1"/>
  <c r="K292" i="1"/>
  <c r="K280" i="1"/>
  <c r="M280" i="1"/>
  <c r="L270" i="1"/>
  <c r="J270" i="1"/>
  <c r="L257" i="1"/>
  <c r="J257" i="1"/>
  <c r="M233" i="1"/>
  <c r="K233" i="1"/>
  <c r="K236" i="1"/>
  <c r="J255" i="1"/>
  <c r="J273" i="1"/>
  <c r="K291" i="1"/>
  <c r="L281" i="1"/>
  <c r="L245" i="1"/>
  <c r="M232" i="1"/>
  <c r="K232" i="1"/>
  <c r="M240" i="1"/>
  <c r="M300" i="1"/>
  <c r="K240" i="1"/>
  <c r="K260" i="1"/>
  <c r="M260" i="1"/>
  <c r="M264" i="1"/>
  <c r="K264" i="1"/>
  <c r="M266" i="1"/>
  <c r="K266" i="1"/>
  <c r="M256" i="1"/>
  <c r="K256" i="1"/>
  <c r="J240" i="1"/>
  <c r="K258" i="1"/>
  <c r="K276" i="1"/>
  <c r="J295" i="1"/>
  <c r="L275" i="1"/>
  <c r="L238" i="1"/>
  <c r="M272" i="1"/>
  <c r="L233" i="1"/>
  <c r="J233" i="1"/>
  <c r="J237" i="1"/>
  <c r="L237" i="1"/>
  <c r="L269" i="1"/>
  <c r="J269" i="1"/>
  <c r="L277" i="1"/>
  <c r="J277" i="1"/>
  <c r="M297" i="1"/>
  <c r="K297" i="1"/>
  <c r="M289" i="1"/>
  <c r="K289" i="1"/>
  <c r="L266" i="1"/>
  <c r="J266" i="1"/>
  <c r="J253" i="1"/>
  <c r="L253" i="1"/>
  <c r="K242" i="1"/>
  <c r="M242" i="1"/>
  <c r="K229" i="1"/>
  <c r="M229" i="1"/>
  <c r="J241" i="1"/>
  <c r="J278" i="1"/>
  <c r="L236" i="1"/>
  <c r="M270" i="1"/>
  <c r="F169" i="2"/>
  <c r="K237" i="1"/>
  <c r="M237" i="1"/>
  <c r="M241" i="1"/>
  <c r="K241" i="1"/>
  <c r="M249" i="1"/>
  <c r="K249" i="1"/>
  <c r="K253" i="1"/>
  <c r="M253" i="1"/>
  <c r="K269" i="1"/>
  <c r="M269" i="1"/>
  <c r="M273" i="1"/>
  <c r="K273" i="1"/>
  <c r="K277" i="1"/>
  <c r="M277" i="1"/>
  <c r="M281" i="1"/>
  <c r="K281" i="1"/>
  <c r="K285" i="1"/>
  <c r="M285" i="1"/>
  <c r="L297" i="1"/>
  <c r="J297" i="1"/>
  <c r="J289" i="1"/>
  <c r="L289" i="1"/>
  <c r="L276" i="1"/>
  <c r="J276" i="1"/>
  <c r="M265" i="1"/>
  <c r="K265" i="1"/>
  <c r="J263" i="1"/>
  <c r="K299" i="1"/>
  <c r="L265" i="1"/>
  <c r="L229" i="1"/>
  <c r="M263" i="1"/>
  <c r="L242" i="1"/>
  <c r="J242" i="1"/>
  <c r="L250" i="1"/>
  <c r="J250" i="1"/>
  <c r="L258" i="1"/>
  <c r="J258" i="1"/>
  <c r="L274" i="1"/>
  <c r="J274" i="1"/>
  <c r="L282" i="1"/>
  <c r="J282" i="1"/>
  <c r="L290" i="1"/>
  <c r="J290" i="1"/>
  <c r="L294" i="1"/>
  <c r="J294" i="1"/>
  <c r="L298" i="1"/>
  <c r="J298" i="1"/>
  <c r="M296" i="1"/>
  <c r="K296" i="1"/>
  <c r="J262" i="1"/>
  <c r="L262" i="1"/>
  <c r="J252" i="1"/>
  <c r="L252" i="1"/>
  <c r="M238" i="1"/>
  <c r="K238" i="1"/>
  <c r="J231" i="1"/>
  <c r="J246" i="1"/>
  <c r="K230" i="1"/>
  <c r="M230" i="1"/>
  <c r="M246" i="1"/>
  <c r="K246" i="1"/>
  <c r="K262" i="1"/>
  <c r="M262" i="1"/>
  <c r="M278" i="1"/>
  <c r="K278" i="1"/>
  <c r="M286" i="1"/>
  <c r="K286" i="1"/>
  <c r="L285" i="1"/>
  <c r="J285" i="1"/>
  <c r="M274" i="1"/>
  <c r="K274" i="1"/>
  <c r="K248" i="1"/>
  <c r="M248" i="1"/>
  <c r="J249" i="1"/>
  <c r="K267" i="1"/>
  <c r="J286" i="1"/>
  <c r="L293" i="1"/>
  <c r="L256" i="1"/>
  <c r="M254" i="1"/>
  <c r="J235" i="1"/>
  <c r="L235" i="1"/>
  <c r="L239" i="1"/>
  <c r="J239" i="1"/>
  <c r="J243" i="1"/>
  <c r="L243" i="1"/>
  <c r="L251" i="1"/>
  <c r="J251" i="1"/>
  <c r="L259" i="1"/>
  <c r="J259" i="1"/>
  <c r="L267" i="1"/>
  <c r="J267" i="1"/>
  <c r="J271" i="1"/>
  <c r="L271" i="1"/>
  <c r="L279" i="1"/>
  <c r="J279" i="1"/>
  <c r="J283" i="1"/>
  <c r="L283" i="1"/>
  <c r="J299" i="1"/>
  <c r="L299" i="1"/>
  <c r="K293" i="1"/>
  <c r="M293" i="1"/>
  <c r="M284" i="1"/>
  <c r="K284" i="1"/>
  <c r="J261" i="1"/>
  <c r="L261" i="1"/>
  <c r="L248" i="1"/>
  <c r="J248" i="1"/>
  <c r="K234" i="1"/>
  <c r="M234" i="1"/>
  <c r="J232" i="1"/>
  <c r="K250" i="1"/>
  <c r="J287" i="1"/>
  <c r="L291" i="1"/>
  <c r="M288" i="1"/>
  <c r="M294" i="1"/>
  <c r="B373" i="2"/>
  <c r="L300" i="1"/>
  <c r="B302" i="1"/>
  <c r="F243" i="2"/>
  <c r="F317" i="2"/>
  <c r="N169" i="2"/>
  <c r="N243" i="2"/>
  <c r="N317" i="2"/>
</calcChain>
</file>

<file path=xl/comments1.xml><?xml version="1.0" encoding="utf-8"?>
<comments xmlns="http://schemas.openxmlformats.org/spreadsheetml/2006/main">
  <authors>
    <author>Gauri Kulkarni</author>
  </authors>
  <commentList>
    <comment ref="E1" authorId="0" shapeId="0">
      <text>
        <r>
          <rPr>
            <b/>
            <sz val="8"/>
            <color rgb="FF000000"/>
            <rFont val="Tahoma"/>
            <family val="2"/>
          </rPr>
          <t>Competitive metrics: Number of movies released in the same week</t>
        </r>
      </text>
    </comment>
    <comment ref="I1" authorId="0" shapeId="0">
      <text>
        <r>
          <rPr>
            <b/>
            <sz val="8"/>
            <color rgb="FF000000"/>
            <rFont val="Tahoma"/>
            <family val="2"/>
          </rPr>
          <t>One week before the release</t>
        </r>
      </text>
    </comment>
  </commentList>
</comments>
</file>

<file path=xl/sharedStrings.xml><?xml version="1.0" encoding="utf-8"?>
<sst xmlns="http://schemas.openxmlformats.org/spreadsheetml/2006/main" count="1169" uniqueCount="129">
  <si>
    <t>Title</t>
  </si>
  <si>
    <t>A Good Year</t>
  </si>
  <si>
    <t>A Scanner Darkly</t>
  </si>
  <si>
    <t>Another Gay Movie</t>
  </si>
  <si>
    <t>Babel</t>
  </si>
  <si>
    <t>Barnyard: The Original Party Animals</t>
  </si>
  <si>
    <t>Beerfest</t>
  </si>
  <si>
    <t>Borat</t>
  </si>
  <si>
    <t>Casino Royale</t>
  </si>
  <si>
    <t>Clerks II</t>
  </si>
  <si>
    <t>Come Early Morning</t>
  </si>
  <si>
    <t>Conversations with Other Women</t>
  </si>
  <si>
    <t>Copying Beethoven</t>
  </si>
  <si>
    <t>Crank</t>
  </si>
  <si>
    <t>Crossover</t>
  </si>
  <si>
    <t>Déjà Vu</t>
  </si>
  <si>
    <t>Employee of the Month</t>
  </si>
  <si>
    <t>Factotum</t>
  </si>
  <si>
    <t>Flags of Our Fathers</t>
  </si>
  <si>
    <t>Flicka</t>
  </si>
  <si>
    <t>Flushed Away</t>
  </si>
  <si>
    <t>Flyboys</t>
  </si>
  <si>
    <t>For Your Consideration</t>
  </si>
  <si>
    <t>Half Nelson</t>
  </si>
  <si>
    <t>Happy Feet</t>
  </si>
  <si>
    <t>Harsh Times</t>
  </si>
  <si>
    <t>Idlewild</t>
  </si>
  <si>
    <t>Infamous</t>
  </si>
  <si>
    <t>Jackass: Number Two</t>
  </si>
  <si>
    <t>Lady in the Water</t>
  </si>
  <si>
    <t>Little Children</t>
  </si>
  <si>
    <t>Little Man</t>
  </si>
  <si>
    <t>Little Miss Sunshine</t>
  </si>
  <si>
    <t>Marie Antoinette</t>
  </si>
  <si>
    <t>Miami Vice</t>
  </si>
  <si>
    <t>Monster House</t>
  </si>
  <si>
    <t>One Night with the King</t>
  </si>
  <si>
    <t>Open Season</t>
  </si>
  <si>
    <t>Pirates of the Caribbean: Dead Man's Chest</t>
  </si>
  <si>
    <t>Pulse</t>
  </si>
  <si>
    <t>Quinceanera</t>
  </si>
  <si>
    <t>Running With Scissors</t>
  </si>
  <si>
    <t>Saw III</t>
  </si>
  <si>
    <t>School for Scoundrels</t>
  </si>
  <si>
    <t>Scoop</t>
  </si>
  <si>
    <t>Snakes on a Plane</t>
  </si>
  <si>
    <t>Stranger Than Fiction</t>
  </si>
  <si>
    <t>Talladega Nights: The Ballad of Ricky Bobby</t>
  </si>
  <si>
    <t>The Ant Bully</t>
  </si>
  <si>
    <t>The Black Dahlia</t>
  </si>
  <si>
    <t>The Covenant</t>
  </si>
  <si>
    <t>The Departed</t>
  </si>
  <si>
    <t>The Descent</t>
  </si>
  <si>
    <t>The Fountain</t>
  </si>
  <si>
    <t>The Groomsmen</t>
  </si>
  <si>
    <t>The Grudge 2</t>
  </si>
  <si>
    <t>The History Boys</t>
  </si>
  <si>
    <t>The Illusionist</t>
  </si>
  <si>
    <t>The Last King of Scotland</t>
  </si>
  <si>
    <t>The Marine</t>
  </si>
  <si>
    <t>The Night Listener</t>
  </si>
  <si>
    <t>The Oh in Ohio</t>
  </si>
  <si>
    <t>The Prestige</t>
  </si>
  <si>
    <t>The Protector</t>
  </si>
  <si>
    <t>The Queen</t>
  </si>
  <si>
    <t>The Return</t>
  </si>
  <si>
    <t>The Science of Sleep</t>
  </si>
  <si>
    <t>The Texas Chainsaw Massacre: The Beginning</t>
  </si>
  <si>
    <t>The Wicker Man</t>
  </si>
  <si>
    <t>Trust the Man</t>
  </si>
  <si>
    <t>World Trade Center</t>
  </si>
  <si>
    <t>You, Me and Dupree</t>
  </si>
  <si>
    <t>Zoom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</si>
  <si>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</si>
  <si>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</si>
  <si>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</si>
  <si>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</si>
  <si>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</si>
  <si>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</si>
  <si>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</si>
  <si>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</si>
  <si>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Pre-Week Search</t>
  </si>
  <si>
    <t>Pre-Month Search</t>
  </si>
  <si>
    <t>Genre</t>
  </si>
  <si>
    <t>Drama</t>
  </si>
  <si>
    <t>Thriller/Suspense</t>
  </si>
  <si>
    <t>Comedy</t>
  </si>
  <si>
    <t>Action</t>
  </si>
  <si>
    <t>Adventure</t>
  </si>
  <si>
    <t>Horror</t>
  </si>
  <si>
    <t>Romantic Comedy</t>
  </si>
  <si>
    <t>Comp</t>
  </si>
  <si>
    <t>MPAA</t>
  </si>
  <si>
    <t>PG13</t>
  </si>
  <si>
    <t>R</t>
  </si>
  <si>
    <t>PG</t>
  </si>
  <si>
    <t>ProdBud</t>
  </si>
  <si>
    <t>Theat1</t>
  </si>
  <si>
    <t>m</t>
  </si>
  <si>
    <t>p</t>
  </si>
  <si>
    <t>lambda</t>
  </si>
  <si>
    <t>Prob(t)</t>
  </si>
  <si>
    <t>sum</t>
  </si>
  <si>
    <t>non buyers</t>
  </si>
  <si>
    <t>Predicted Sales</t>
  </si>
  <si>
    <t>SE</t>
  </si>
  <si>
    <t>SSE</t>
  </si>
  <si>
    <t xml:space="preserve">predicted </t>
  </si>
  <si>
    <t>APE</t>
  </si>
  <si>
    <t>MAPE</t>
  </si>
  <si>
    <t>Predicated Sales</t>
  </si>
  <si>
    <t>Log ProdBud</t>
  </si>
  <si>
    <t>Base</t>
  </si>
  <si>
    <t>NON-BUYER-till W6</t>
  </si>
  <si>
    <t>non-buyer till week 6</t>
  </si>
  <si>
    <t>Square Error</t>
  </si>
  <si>
    <t>Lambda</t>
  </si>
  <si>
    <t>Non-Buyer</t>
  </si>
  <si>
    <t>Forecast APE 7</t>
  </si>
  <si>
    <t>Forecast APE 8</t>
  </si>
  <si>
    <t>MAPE 7</t>
  </si>
  <si>
    <t>MAPE 8</t>
  </si>
  <si>
    <t>Non-buyer till week 6</t>
  </si>
  <si>
    <t>FORECAST APE 7</t>
  </si>
  <si>
    <t>FORECAST APE 8</t>
  </si>
  <si>
    <t>Non-buyer</t>
  </si>
  <si>
    <t>MAPE for Forecast</t>
  </si>
  <si>
    <t>Coef_1</t>
  </si>
  <si>
    <t>Coef_2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</si>
</sst>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3" formatCode="_(* #,##0.00_);_(* \(#,##0.00\);_(* &quot;-&quot;??_);_(@_)"/>
  </numFmts>
  <fonts count="12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color rgb="FF000000"/>
      <name val="Tahoma"/>
      <family val="2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4" fillId="0" borderId="0"/>
  </cellStyleXfs>
  <cellXfs count="57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49" fontId="2" fillId="0" borderId="0" xfId="0" applyNumberFormat="1" applyFont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 applyBorder="1"/>
    <xf numFmtId="1" fontId="0" fillId="0" borderId="0" xfId="0" applyNumberFormat="1" applyBorder="1"/>
    <xf numFmtId="5" fontId="0" fillId="0" borderId="0" xfId="0" applyNumberFormat="1" applyBorder="1"/>
    <xf numFmtId="3" fontId="0" fillId="0" borderId="0" xfId="0" applyNumberFormat="1" applyBorder="1"/>
    <xf numFmtId="0" fontId="2" fillId="0" borderId="0" xfId="0" applyNumberFormat="1" applyFont="1" applyBorder="1" applyAlignment="1">
      <alignment wrapText="1"/>
    </xf>
    <xf numFmtId="0" fontId="0" fillId="0" borderId="0" xfId="0" applyNumberFormat="1" applyBorder="1"/>
    <xf numFmtId="0" fontId="0" fillId="0" borderId="0" xfId="0" applyNumberFormat="1" applyFill="1" applyBorder="1"/>
    <xf numFmtId="0" fontId="8" fillId="0" borderId="0" xfId="0" applyFont="1" applyBorder="1"/>
    <xf numFmtId="0" fontId="8" fillId="0" borderId="0" xfId="0" applyNumberFormat="1" applyFont="1" applyBorder="1"/>
    <xf numFmtId="0" fontId="8" fillId="0" borderId="0" xfId="0" applyFont="1"/>
    <xf numFmtId="0" fontId="4" fillId="0" borderId="0" xfId="0" applyFont="1" applyBorder="1"/>
    <xf numFmtId="0" fontId="4" fillId="0" borderId="0" xfId="0" applyFont="1"/>
    <xf numFmtId="0" fontId="0" fillId="4" borderId="0" xfId="0" applyFill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" fontId="9" fillId="0" borderId="0" xfId="0" applyNumberFormat="1" applyFont="1" applyBorder="1"/>
    <xf numFmtId="5" fontId="9" fillId="0" borderId="0" xfId="0" applyNumberFormat="1" applyFont="1" applyBorder="1"/>
    <xf numFmtId="0" fontId="9" fillId="0" borderId="0" xfId="0" applyFont="1" applyFill="1" applyBorder="1" applyAlignment="1">
      <alignment wrapText="1"/>
    </xf>
    <xf numFmtId="0" fontId="0" fillId="0" borderId="0" xfId="0" applyNumberFormat="1"/>
    <xf numFmtId="0" fontId="2" fillId="0" borderId="0" xfId="0" applyFont="1" applyFill="1" applyBorder="1"/>
    <xf numFmtId="0" fontId="2" fillId="0" borderId="0" xfId="0" applyFont="1"/>
    <xf numFmtId="0" fontId="2" fillId="0" borderId="0" xfId="0" applyNumberFormat="1" applyFont="1" applyBorder="1"/>
    <xf numFmtId="0" fontId="2" fillId="0" borderId="0" xfId="0" applyNumberFormat="1" applyFont="1" applyFill="1" applyBorder="1"/>
    <xf numFmtId="2" fontId="0" fillId="0" borderId="0" xfId="0" applyNumberFormat="1" applyBorder="1"/>
    <xf numFmtId="0" fontId="0" fillId="5" borderId="1" xfId="0" applyFill="1" applyBorder="1"/>
    <xf numFmtId="0" fontId="4" fillId="5" borderId="1" xfId="0" applyFont="1" applyFill="1" applyBorder="1"/>
    <xf numFmtId="0" fontId="2" fillId="5" borderId="1" xfId="0" applyFont="1" applyFill="1" applyBorder="1"/>
    <xf numFmtId="0" fontId="2" fillId="5" borderId="0" xfId="0" applyFont="1" applyFill="1" applyBorder="1"/>
    <xf numFmtId="43" fontId="5" fillId="5" borderId="0" xfId="1" applyFont="1" applyFill="1" applyBorder="1"/>
    <xf numFmtId="0" fontId="0" fillId="5" borderId="0" xfId="0" applyFill="1" applyBorder="1"/>
    <xf numFmtId="0" fontId="0" fillId="0" borderId="0" xfId="1" applyNumberFormat="1" applyFont="1" applyBorder="1"/>
    <xf numFmtId="0" fontId="4" fillId="0" borderId="0" xfId="5"/>
    <xf numFmtId="0" fontId="2" fillId="0" borderId="0" xfId="5" applyFont="1"/>
    <xf numFmtId="43" fontId="0" fillId="0" borderId="0" xfId="2" applyFont="1"/>
    <xf numFmtId="49" fontId="2" fillId="0" borderId="0" xfId="5" applyNumberFormat="1" applyFont="1" applyAlignment="1">
      <alignment wrapText="1"/>
    </xf>
    <xf numFmtId="2" fontId="4" fillId="0" borderId="0" xfId="5" applyNumberFormat="1"/>
    <xf numFmtId="43" fontId="4" fillId="0" borderId="0" xfId="5" applyNumberFormat="1"/>
    <xf numFmtId="14" fontId="4" fillId="0" borderId="0" xfId="5" applyNumberFormat="1"/>
    <xf numFmtId="0" fontId="2" fillId="0" borderId="0" xfId="5" applyFont="1" applyAlignment="1">
      <alignment wrapText="1"/>
    </xf>
    <xf numFmtId="0" fontId="4" fillId="0" borderId="0" xfId="5" applyAlignment="1">
      <alignment wrapText="1"/>
    </xf>
    <xf numFmtId="0" fontId="0" fillId="0" borderId="0" xfId="2" applyNumberFormat="1" applyFont="1"/>
    <xf numFmtId="0" fontId="6" fillId="2" borderId="0" xfId="3"/>
    <xf numFmtId="0" fontId="11" fillId="2" borderId="0" xfId="3" applyFont="1"/>
    <xf numFmtId="0" fontId="11" fillId="2" borderId="0" xfId="3" applyFont="1" applyBorder="1"/>
    <xf numFmtId="0" fontId="11" fillId="2" borderId="0" xfId="3" applyFont="1" applyAlignment="1">
      <alignment wrapText="1"/>
    </xf>
    <xf numFmtId="0" fontId="6" fillId="2" borderId="0" xfId="3" applyNumberFormat="1" applyBorder="1"/>
    <xf numFmtId="0" fontId="7" fillId="3" borderId="0" xfId="4" applyNumberFormat="1" applyBorder="1"/>
    <xf numFmtId="0" fontId="7" fillId="3" borderId="0" xfId="4" applyAlignment="1">
      <alignment horizontal="center"/>
    </xf>
    <xf numFmtId="0" fontId="7" fillId="3" borderId="0" xfId="4"/>
    <xf numFmtId="0" fontId="7" fillId="3" borderId="0" xfId="4" applyAlignment="1">
      <alignment wrapText="1"/>
    </xf>
  </cellXfs>
  <cellStyles count="6">
    <cellStyle name="Comma" xfId="1" builtinId="3"/>
    <cellStyle name="Comma 2" xfId="2"/>
    <cellStyle name="Good" xfId="3" builtinId="26"/>
    <cellStyle name="Neutral" xfId="4" builtinId="28"/>
    <cellStyle name="Normal" xfId="0" builtinId="0"/>
    <cellStyle name="Normal 2" xf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1882140</xdr:colOff>
      <xdr:row>375</xdr:row>
      <xdr:rowOff>7620</xdr:rowOff>
    </xdr:from>
    <xdr:to>
      <xdr:col>7</xdr:col>
      <xdr:colOff>871779</xdr:colOff>
      <xdr:row>381</xdr:row>
      <xdr:rowOff>43051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6539F7-A058-D445-9E89-10A80B83CDFE}"/>
            </a:ext>
          </a:extLst>
        </xdr:cNvPr>
        <xdr:cNvSpPr txBox="1"/>
      </xdr:nvSpPr>
      <xdr:spPr>
        <a:xfrm>
          <a:off x="1882140" y="60892281"/>
          <a:ext cx="8224046" cy="1004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Covarients that are expected to affect the movie box-office</a:t>
          </a:r>
          <a:r>
            <a:rPr lang="en-US" sz="1100" b="1" baseline="0"/>
            <a:t> sales: Competitors and ProdBud.</a:t>
          </a:r>
          <a:endParaRPr lang="en-US" sz="1100" b="1"/>
        </a:p>
        <a:p>
          <a:endParaRPr lang="en-US" sz="1100" b="1" baseline="0"/>
        </a:p>
        <a:p>
          <a:r>
            <a:rPr lang="en-US" sz="1100" b="1" baseline="0"/>
            <a:t>If the number of competitors are higher, that also indicate higher probability that movie box-office sales will be lower.</a:t>
          </a:r>
        </a:p>
        <a:p>
          <a:endParaRPr lang="en-US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/>
            <a:t>On the other hand, If the production budgets are higher, that also indicate higher probability that movie box-office sales will be higher.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4"/>
  <sheetViews>
    <sheetView tabSelected="1" workbookViewId="0">
      <selection activeCell="F33" sqref="F33"/>
    </sheetView>
  </sheetViews>
  <sheetFormatPr baseColWidth="10" defaultColWidth="8.83203125" defaultRowHeight="13"/>
  <cols>
    <col min="1" max="1" width="39.6640625" style="38" bestFit="1" customWidth="1"/>
    <col min="2" max="2" width="12.33203125" style="38" bestFit="1" customWidth="1"/>
    <col min="3" max="3" width="8.83203125" style="38"/>
    <col min="4" max="4" width="11.33203125" style="38" bestFit="1" customWidth="1"/>
    <col min="5" max="9" width="8.83203125" style="38"/>
    <col min="10" max="10" width="15.1640625" style="38" bestFit="1" customWidth="1"/>
    <col min="11" max="11" width="10" style="38" bestFit="1" customWidth="1"/>
    <col min="12" max="12" width="8.83203125" style="38"/>
    <col min="13" max="13" width="12" style="38" bestFit="1" customWidth="1"/>
    <col min="14" max="14" width="8.83203125" style="38"/>
    <col min="15" max="16" width="14" style="38" bestFit="1" customWidth="1"/>
    <col min="17" max="17" width="17.83203125" style="38" bestFit="1" customWidth="1"/>
    <col min="18" max="16384" width="8.83203125" style="38"/>
  </cols>
  <sheetData>
    <row r="1" spans="1:17" ht="16">
      <c r="A1" s="41" t="s">
        <v>0</v>
      </c>
      <c r="B1" s="41"/>
      <c r="C1" s="41"/>
      <c r="D1" s="45" t="s">
        <v>73</v>
      </c>
      <c r="E1" s="45" t="s">
        <v>74</v>
      </c>
      <c r="F1" s="45" t="s">
        <v>75</v>
      </c>
      <c r="G1" s="45" t="s">
        <v>76</v>
      </c>
      <c r="H1" s="45" t="s">
        <v>77</v>
      </c>
      <c r="I1" s="45" t="s">
        <v>78</v>
      </c>
      <c r="J1" s="51" t="s">
        <v>125</v>
      </c>
      <c r="K1" s="45" t="s">
        <v>102</v>
      </c>
      <c r="L1" s="46"/>
      <c r="M1" s="45" t="s">
        <v>79</v>
      </c>
      <c r="N1" s="45" t="s">
        <v>80</v>
      </c>
      <c r="P1" s="39" t="s">
        <v>98</v>
      </c>
      <c r="Q1" s="40">
        <v>500000000</v>
      </c>
    </row>
    <row r="2" spans="1:17">
      <c r="A2" s="38" t="s">
        <v>1</v>
      </c>
      <c r="B2" s="44"/>
      <c r="C2" s="44"/>
      <c r="D2" s="38">
        <v>3721526</v>
      </c>
      <c r="E2" s="38">
        <v>1602385</v>
      </c>
      <c r="F2" s="38">
        <v>294250</v>
      </c>
      <c r="G2" s="38">
        <v>68820</v>
      </c>
      <c r="H2" s="38">
        <v>31052</v>
      </c>
      <c r="I2" s="38">
        <v>13624</v>
      </c>
      <c r="J2" s="43">
        <f t="shared" ref="J2:J33" si="0">$Q$1-SUM(D2:I2)</f>
        <v>494268343</v>
      </c>
      <c r="K2" s="38">
        <f t="shared" ref="K2:K33" si="1">SUM(D2:I2)</f>
        <v>5731657</v>
      </c>
      <c r="M2" s="38">
        <v>7315</v>
      </c>
      <c r="N2" s="38">
        <v>10663</v>
      </c>
    </row>
    <row r="3" spans="1:17">
      <c r="A3" s="38" t="s">
        <v>2</v>
      </c>
      <c r="B3" s="44"/>
      <c r="C3" s="44"/>
      <c r="D3" s="38">
        <v>391672</v>
      </c>
      <c r="E3" s="38">
        <v>1266427</v>
      </c>
      <c r="F3" s="38">
        <v>678030</v>
      </c>
      <c r="G3" s="38">
        <v>473642</v>
      </c>
      <c r="H3" s="38">
        <v>256155</v>
      </c>
      <c r="I3" s="38">
        <v>132977</v>
      </c>
      <c r="J3" s="43">
        <f t="shared" si="0"/>
        <v>496801097</v>
      </c>
      <c r="K3" s="38">
        <f t="shared" si="1"/>
        <v>3198903</v>
      </c>
      <c r="M3" s="38">
        <v>96158</v>
      </c>
      <c r="N3" s="38">
        <v>59082</v>
      </c>
    </row>
    <row r="4" spans="1:17">
      <c r="A4" s="38" t="s">
        <v>3</v>
      </c>
      <c r="B4" s="44"/>
      <c r="C4" s="44"/>
      <c r="D4" s="38">
        <v>33316</v>
      </c>
      <c r="E4" s="38">
        <v>50069</v>
      </c>
      <c r="F4" s="38">
        <v>70686</v>
      </c>
      <c r="G4" s="38">
        <v>54452</v>
      </c>
      <c r="H4" s="38">
        <v>42258</v>
      </c>
      <c r="I4" s="38">
        <v>65390</v>
      </c>
      <c r="J4" s="43">
        <f t="shared" si="0"/>
        <v>499683829</v>
      </c>
      <c r="K4" s="38">
        <f t="shared" si="1"/>
        <v>316171</v>
      </c>
      <c r="M4" s="38">
        <v>42861</v>
      </c>
      <c r="N4" s="38">
        <v>31581</v>
      </c>
    </row>
    <row r="5" spans="1:17">
      <c r="A5" s="38" t="s">
        <v>4</v>
      </c>
      <c r="B5" s="44"/>
      <c r="C5" s="44"/>
      <c r="D5" s="38">
        <v>389351</v>
      </c>
      <c r="E5" s="38">
        <v>919235</v>
      </c>
      <c r="F5" s="38">
        <v>5558095</v>
      </c>
      <c r="G5" s="38">
        <v>2904642</v>
      </c>
      <c r="H5" s="38">
        <v>1968883</v>
      </c>
      <c r="I5" s="38">
        <v>1001595</v>
      </c>
      <c r="J5" s="43">
        <f t="shared" si="0"/>
        <v>487258199</v>
      </c>
      <c r="K5" s="38">
        <f t="shared" si="1"/>
        <v>12741801</v>
      </c>
      <c r="M5" s="38">
        <v>456581</v>
      </c>
      <c r="N5" s="38">
        <v>495750</v>
      </c>
    </row>
    <row r="6" spans="1:17">
      <c r="A6" s="38" t="s">
        <v>5</v>
      </c>
      <c r="B6" s="44"/>
      <c r="C6" s="44"/>
      <c r="D6" s="38">
        <v>15820864</v>
      </c>
      <c r="E6" s="38">
        <v>9701882</v>
      </c>
      <c r="F6" s="38">
        <v>7581622</v>
      </c>
      <c r="G6" s="38">
        <v>5652932</v>
      </c>
      <c r="H6" s="38">
        <v>4891459</v>
      </c>
      <c r="I6" s="38">
        <v>2715092</v>
      </c>
      <c r="J6" s="43">
        <f t="shared" si="0"/>
        <v>453636149</v>
      </c>
      <c r="K6" s="38">
        <f t="shared" si="1"/>
        <v>46363851</v>
      </c>
      <c r="M6" s="38">
        <v>1652321</v>
      </c>
      <c r="N6" s="38">
        <v>1303545</v>
      </c>
    </row>
    <row r="7" spans="1:17">
      <c r="A7" s="38" t="s">
        <v>6</v>
      </c>
      <c r="B7" s="44"/>
      <c r="C7" s="44"/>
      <c r="D7" s="38">
        <v>7031228</v>
      </c>
      <c r="E7" s="38">
        <v>3657918</v>
      </c>
      <c r="F7" s="38">
        <v>1401073</v>
      </c>
      <c r="G7" s="38">
        <v>525370</v>
      </c>
      <c r="H7" s="38">
        <v>203281</v>
      </c>
      <c r="I7" s="38">
        <v>49338</v>
      </c>
      <c r="J7" s="43">
        <f t="shared" si="0"/>
        <v>487131792</v>
      </c>
      <c r="K7" s="38">
        <f t="shared" si="1"/>
        <v>12868208</v>
      </c>
      <c r="M7" s="38">
        <v>17507</v>
      </c>
      <c r="N7" s="38">
        <v>14385</v>
      </c>
    </row>
    <row r="8" spans="1:17">
      <c r="A8" s="38" t="s">
        <v>7</v>
      </c>
      <c r="B8" s="44"/>
      <c r="C8" s="44"/>
      <c r="D8" s="38">
        <v>26455463</v>
      </c>
      <c r="E8" s="38">
        <v>28269900</v>
      </c>
      <c r="F8" s="38">
        <v>14602874</v>
      </c>
      <c r="G8" s="38">
        <v>10304802</v>
      </c>
      <c r="H8" s="38">
        <v>4746746</v>
      </c>
      <c r="I8" s="38">
        <v>2571596</v>
      </c>
      <c r="J8" s="43">
        <f t="shared" si="0"/>
        <v>413048619</v>
      </c>
      <c r="K8" s="38">
        <f t="shared" si="1"/>
        <v>86951381</v>
      </c>
      <c r="M8" s="38">
        <v>1543840</v>
      </c>
      <c r="N8" s="38">
        <v>619066</v>
      </c>
    </row>
    <row r="9" spans="1:17">
      <c r="A9" s="38" t="s">
        <v>8</v>
      </c>
      <c r="B9" s="44"/>
      <c r="C9" s="44"/>
      <c r="D9" s="38">
        <v>40833156</v>
      </c>
      <c r="E9" s="38">
        <v>30785874</v>
      </c>
      <c r="F9" s="38">
        <v>15112870</v>
      </c>
      <c r="G9" s="38">
        <v>8926207</v>
      </c>
      <c r="H9" s="38">
        <v>5627644</v>
      </c>
      <c r="I9" s="38">
        <v>3143720</v>
      </c>
      <c r="J9" s="43">
        <f t="shared" si="0"/>
        <v>395570529</v>
      </c>
      <c r="K9" s="38">
        <f t="shared" si="1"/>
        <v>104429471</v>
      </c>
      <c r="M9" s="38">
        <v>4601492</v>
      </c>
      <c r="N9" s="38">
        <v>3002507</v>
      </c>
    </row>
    <row r="10" spans="1:17">
      <c r="A10" s="38" t="s">
        <v>9</v>
      </c>
      <c r="B10" s="44"/>
      <c r="C10" s="44"/>
      <c r="D10" s="38">
        <v>10061132</v>
      </c>
      <c r="E10" s="38">
        <v>4008335</v>
      </c>
      <c r="F10" s="38">
        <v>1315286</v>
      </c>
      <c r="G10" s="38">
        <v>380231</v>
      </c>
      <c r="H10" s="38">
        <v>158670</v>
      </c>
      <c r="I10" s="38">
        <v>50246</v>
      </c>
      <c r="J10" s="43">
        <f t="shared" si="0"/>
        <v>484026100</v>
      </c>
      <c r="K10" s="38">
        <f t="shared" si="1"/>
        <v>15973900</v>
      </c>
      <c r="M10" s="38">
        <v>36322</v>
      </c>
      <c r="N10" s="38">
        <v>10990</v>
      </c>
    </row>
    <row r="11" spans="1:17">
      <c r="A11" s="38" t="s">
        <v>10</v>
      </c>
      <c r="B11" s="44"/>
      <c r="C11" s="44"/>
      <c r="D11" s="38">
        <v>50160</v>
      </c>
      <c r="E11" s="38">
        <v>25668</v>
      </c>
      <c r="F11" s="38">
        <v>8338</v>
      </c>
      <c r="G11" s="38">
        <v>3199</v>
      </c>
      <c r="J11" s="43">
        <f t="shared" si="0"/>
        <v>499912635</v>
      </c>
      <c r="K11" s="38">
        <f t="shared" si="1"/>
        <v>87365</v>
      </c>
    </row>
    <row r="12" spans="1:17">
      <c r="A12" s="38" t="s">
        <v>11</v>
      </c>
      <c r="B12" s="44"/>
      <c r="C12" s="44"/>
      <c r="D12" s="38">
        <v>66157</v>
      </c>
      <c r="E12" s="38">
        <v>46684</v>
      </c>
      <c r="F12" s="38">
        <v>36603</v>
      </c>
      <c r="G12" s="38">
        <v>29157</v>
      </c>
      <c r="H12" s="38">
        <v>16252</v>
      </c>
      <c r="I12" s="38">
        <v>22588</v>
      </c>
      <c r="J12" s="43">
        <f t="shared" si="0"/>
        <v>499782559</v>
      </c>
      <c r="K12" s="38">
        <f t="shared" si="1"/>
        <v>217441</v>
      </c>
      <c r="M12" s="38">
        <v>16688</v>
      </c>
      <c r="N12" s="38">
        <v>9943</v>
      </c>
    </row>
    <row r="13" spans="1:17">
      <c r="A13" s="38" t="s">
        <v>12</v>
      </c>
      <c r="B13" s="44"/>
      <c r="C13" s="44"/>
      <c r="D13" s="38">
        <v>70460</v>
      </c>
      <c r="E13" s="38">
        <v>58733</v>
      </c>
      <c r="F13" s="38">
        <v>33972</v>
      </c>
      <c r="G13" s="38">
        <v>33305</v>
      </c>
      <c r="H13" s="38">
        <v>21946</v>
      </c>
      <c r="I13" s="38">
        <v>18524</v>
      </c>
      <c r="J13" s="43">
        <f t="shared" si="0"/>
        <v>499763060</v>
      </c>
      <c r="K13" s="38">
        <f t="shared" si="1"/>
        <v>236940</v>
      </c>
      <c r="M13" s="38">
        <v>6588</v>
      </c>
      <c r="N13" s="38">
        <v>10517</v>
      </c>
    </row>
    <row r="14" spans="1:17">
      <c r="A14" s="38" t="s">
        <v>13</v>
      </c>
      <c r="B14" s="44"/>
      <c r="C14" s="44"/>
      <c r="D14" s="38">
        <v>10457367</v>
      </c>
      <c r="E14" s="38">
        <v>4904308</v>
      </c>
      <c r="F14" s="38">
        <v>2680225</v>
      </c>
      <c r="G14" s="38">
        <v>1227145</v>
      </c>
      <c r="H14" s="38">
        <v>427784</v>
      </c>
      <c r="I14" s="38">
        <v>118599</v>
      </c>
      <c r="J14" s="43">
        <f t="shared" si="0"/>
        <v>480184572</v>
      </c>
      <c r="K14" s="38">
        <f t="shared" si="1"/>
        <v>19815428</v>
      </c>
      <c r="M14" s="38">
        <v>20948</v>
      </c>
    </row>
    <row r="15" spans="1:17">
      <c r="A15" s="38" t="s">
        <v>14</v>
      </c>
      <c r="B15" s="44"/>
      <c r="C15" s="44"/>
      <c r="D15" s="38">
        <v>3767567</v>
      </c>
      <c r="E15" s="38">
        <v>1314112</v>
      </c>
      <c r="F15" s="38">
        <v>471564</v>
      </c>
      <c r="G15" s="38">
        <v>200568</v>
      </c>
      <c r="J15" s="43">
        <f t="shared" si="0"/>
        <v>494246189</v>
      </c>
      <c r="K15" s="38">
        <f t="shared" si="1"/>
        <v>5753811</v>
      </c>
    </row>
    <row r="16" spans="1:17">
      <c r="A16" s="38" t="s">
        <v>15</v>
      </c>
      <c r="B16" s="44"/>
      <c r="C16" s="44"/>
      <c r="D16" s="38">
        <v>20574802</v>
      </c>
      <c r="E16" s="38">
        <v>10947752</v>
      </c>
      <c r="F16" s="38">
        <v>6019672</v>
      </c>
      <c r="G16" s="38">
        <v>2975356</v>
      </c>
      <c r="H16" s="38">
        <v>743704</v>
      </c>
      <c r="I16" s="38">
        <v>777278</v>
      </c>
      <c r="J16" s="43">
        <f t="shared" si="0"/>
        <v>457961436</v>
      </c>
      <c r="K16" s="38">
        <f t="shared" si="1"/>
        <v>42038564</v>
      </c>
      <c r="M16" s="38">
        <v>335518</v>
      </c>
      <c r="N16" s="38">
        <v>327485</v>
      </c>
    </row>
    <row r="17" spans="1:14">
      <c r="A17" s="38" t="s">
        <v>16</v>
      </c>
      <c r="B17" s="44"/>
      <c r="C17" s="44"/>
      <c r="D17" s="38">
        <v>11407751</v>
      </c>
      <c r="E17" s="38">
        <v>5271088</v>
      </c>
      <c r="F17" s="38">
        <v>2865745</v>
      </c>
      <c r="G17" s="38">
        <v>1574678</v>
      </c>
      <c r="H17" s="38">
        <v>938702</v>
      </c>
      <c r="I17" s="38">
        <v>382784</v>
      </c>
      <c r="J17" s="43">
        <f t="shared" si="0"/>
        <v>477559252</v>
      </c>
      <c r="K17" s="38">
        <f t="shared" si="1"/>
        <v>22440748</v>
      </c>
      <c r="M17" s="38">
        <v>101027</v>
      </c>
      <c r="N17" s="38">
        <v>32640</v>
      </c>
    </row>
    <row r="18" spans="1:14">
      <c r="A18" s="38" t="s">
        <v>17</v>
      </c>
      <c r="B18" s="44"/>
      <c r="C18" s="44"/>
      <c r="D18" s="38">
        <v>59212</v>
      </c>
      <c r="E18" s="38">
        <v>118391</v>
      </c>
      <c r="F18" s="38">
        <v>148031</v>
      </c>
      <c r="G18" s="38">
        <v>75730</v>
      </c>
      <c r="H18" s="38">
        <v>48974</v>
      </c>
      <c r="I18" s="38">
        <v>30618</v>
      </c>
      <c r="J18" s="43">
        <f t="shared" si="0"/>
        <v>499519044</v>
      </c>
      <c r="K18" s="38">
        <f t="shared" si="1"/>
        <v>480956</v>
      </c>
      <c r="M18" s="38">
        <v>18164</v>
      </c>
      <c r="N18" s="38">
        <v>9685</v>
      </c>
    </row>
    <row r="19" spans="1:14">
      <c r="A19" s="38" t="s">
        <v>18</v>
      </c>
      <c r="B19" s="44"/>
      <c r="C19" s="44"/>
      <c r="D19" s="38">
        <v>10245190</v>
      </c>
      <c r="E19" s="38">
        <v>6346856</v>
      </c>
      <c r="F19" s="38">
        <v>4419657</v>
      </c>
      <c r="G19" s="38">
        <v>2811575</v>
      </c>
      <c r="H19" s="38">
        <v>819575</v>
      </c>
      <c r="I19" s="38">
        <v>309265</v>
      </c>
      <c r="J19" s="43">
        <f t="shared" si="0"/>
        <v>475047882</v>
      </c>
      <c r="K19" s="38">
        <f t="shared" si="1"/>
        <v>24952118</v>
      </c>
      <c r="M19" s="38">
        <v>95257</v>
      </c>
      <c r="N19" s="38">
        <v>53757</v>
      </c>
    </row>
    <row r="20" spans="1:14">
      <c r="A20" s="38" t="s">
        <v>19</v>
      </c>
      <c r="B20" s="44"/>
      <c r="C20" s="44"/>
      <c r="D20" s="38">
        <v>7703551</v>
      </c>
      <c r="E20" s="38">
        <v>4728261</v>
      </c>
      <c r="F20" s="38">
        <v>2702185</v>
      </c>
      <c r="G20" s="38">
        <v>1240260</v>
      </c>
      <c r="H20" s="38">
        <v>370793</v>
      </c>
      <c r="I20" s="38">
        <v>168169</v>
      </c>
      <c r="J20" s="43">
        <f t="shared" si="0"/>
        <v>483086781</v>
      </c>
      <c r="K20" s="38">
        <f t="shared" si="1"/>
        <v>16913219</v>
      </c>
      <c r="M20" s="38">
        <v>122366</v>
      </c>
      <c r="N20" s="38">
        <v>84536</v>
      </c>
    </row>
    <row r="21" spans="1:14">
      <c r="A21" s="38" t="s">
        <v>20</v>
      </c>
      <c r="B21" s="44"/>
      <c r="C21" s="44"/>
      <c r="D21" s="38">
        <v>18814323</v>
      </c>
      <c r="E21" s="38">
        <v>16606526</v>
      </c>
      <c r="F21" s="38">
        <v>6596962</v>
      </c>
      <c r="G21" s="38">
        <v>5756455</v>
      </c>
      <c r="H21" s="38">
        <v>2205862</v>
      </c>
      <c r="I21" s="38">
        <v>835368</v>
      </c>
      <c r="J21" s="43">
        <f t="shared" si="0"/>
        <v>449184504</v>
      </c>
      <c r="K21" s="38">
        <f t="shared" si="1"/>
        <v>50815496</v>
      </c>
      <c r="M21" s="38">
        <v>245207</v>
      </c>
    </row>
    <row r="22" spans="1:14">
      <c r="A22" s="38" t="s">
        <v>21</v>
      </c>
      <c r="B22" s="44"/>
      <c r="C22" s="44"/>
      <c r="D22" s="38">
        <v>6004219</v>
      </c>
      <c r="E22" s="38">
        <v>2351841</v>
      </c>
      <c r="F22" s="38">
        <v>1039073</v>
      </c>
      <c r="G22" s="38">
        <v>295839</v>
      </c>
      <c r="H22" s="38">
        <v>105109</v>
      </c>
      <c r="I22" s="38">
        <v>48967</v>
      </c>
      <c r="J22" s="43">
        <f t="shared" si="0"/>
        <v>490154952</v>
      </c>
      <c r="K22" s="38">
        <f t="shared" si="1"/>
        <v>9845048</v>
      </c>
      <c r="M22" s="38">
        <v>54796</v>
      </c>
      <c r="N22" s="38">
        <v>15983</v>
      </c>
    </row>
    <row r="23" spans="1:14">
      <c r="A23" s="38" t="s">
        <v>22</v>
      </c>
      <c r="B23" s="44"/>
      <c r="C23" s="44"/>
      <c r="D23" s="38">
        <v>372012</v>
      </c>
      <c r="E23" s="38">
        <v>1924071</v>
      </c>
      <c r="F23" s="38">
        <v>846953</v>
      </c>
      <c r="G23" s="38">
        <v>340208</v>
      </c>
      <c r="H23" s="38">
        <v>172958</v>
      </c>
      <c r="I23" s="38">
        <v>55518</v>
      </c>
      <c r="J23" s="43">
        <f t="shared" si="0"/>
        <v>496288280</v>
      </c>
      <c r="K23" s="38">
        <f t="shared" si="1"/>
        <v>3711720</v>
      </c>
      <c r="M23" s="38">
        <v>45135</v>
      </c>
      <c r="N23" s="38">
        <v>34073</v>
      </c>
    </row>
    <row r="24" spans="1:14">
      <c r="A24" s="38" t="s">
        <v>23</v>
      </c>
      <c r="B24" s="44"/>
      <c r="C24" s="44"/>
      <c r="D24" s="38">
        <v>53983</v>
      </c>
      <c r="E24" s="38">
        <v>56264</v>
      </c>
      <c r="F24" s="38">
        <v>210762</v>
      </c>
      <c r="G24" s="38">
        <v>233863</v>
      </c>
      <c r="H24" s="38">
        <v>226840</v>
      </c>
      <c r="I24" s="38">
        <v>279112</v>
      </c>
      <c r="J24" s="43">
        <f t="shared" si="0"/>
        <v>498939176</v>
      </c>
      <c r="K24" s="38">
        <f t="shared" si="1"/>
        <v>1060824</v>
      </c>
      <c r="M24" s="38">
        <v>290708</v>
      </c>
      <c r="N24" s="38">
        <v>232823</v>
      </c>
    </row>
    <row r="25" spans="1:14">
      <c r="A25" s="38" t="s">
        <v>24</v>
      </c>
      <c r="B25" s="44"/>
      <c r="C25" s="44"/>
      <c r="D25" s="38">
        <v>41533432</v>
      </c>
      <c r="E25" s="38">
        <v>37038046</v>
      </c>
      <c r="F25" s="38">
        <v>17545418</v>
      </c>
      <c r="G25" s="38">
        <v>12904413</v>
      </c>
      <c r="H25" s="38">
        <v>8358421</v>
      </c>
      <c r="I25" s="38">
        <v>5163474</v>
      </c>
      <c r="J25" s="43">
        <f t="shared" si="0"/>
        <v>377456796</v>
      </c>
      <c r="K25" s="38">
        <f t="shared" si="1"/>
        <v>122543204</v>
      </c>
      <c r="M25" s="38">
        <v>7650181</v>
      </c>
      <c r="N25" s="38">
        <v>4004462</v>
      </c>
    </row>
    <row r="26" spans="1:14">
      <c r="A26" s="38" t="s">
        <v>25</v>
      </c>
      <c r="B26" s="44"/>
      <c r="C26" s="44"/>
      <c r="D26" s="38">
        <v>1968505</v>
      </c>
      <c r="E26" s="38">
        <v>495756</v>
      </c>
      <c r="F26" s="38">
        <v>43040</v>
      </c>
      <c r="G26" s="38">
        <v>10165</v>
      </c>
      <c r="H26" s="38">
        <v>2900</v>
      </c>
      <c r="J26" s="43">
        <f t="shared" si="0"/>
        <v>497479634</v>
      </c>
      <c r="K26" s="38">
        <f t="shared" si="1"/>
        <v>2520366</v>
      </c>
    </row>
    <row r="27" spans="1:14">
      <c r="A27" s="38" t="s">
        <v>26</v>
      </c>
      <c r="B27" s="44"/>
      <c r="C27" s="44"/>
      <c r="D27" s="38">
        <v>5745780</v>
      </c>
      <c r="E27" s="38">
        <v>2330620</v>
      </c>
      <c r="F27" s="38">
        <v>958510</v>
      </c>
      <c r="G27" s="38">
        <v>410650</v>
      </c>
      <c r="H27" s="38">
        <v>176365</v>
      </c>
      <c r="I27" s="38">
        <v>77905</v>
      </c>
      <c r="J27" s="43">
        <f t="shared" si="0"/>
        <v>490300170</v>
      </c>
      <c r="K27" s="38">
        <f t="shared" si="1"/>
        <v>9699830</v>
      </c>
    </row>
    <row r="28" spans="1:14">
      <c r="A28" s="38" t="s">
        <v>27</v>
      </c>
      <c r="B28" s="44"/>
      <c r="C28" s="44"/>
      <c r="D28" s="38">
        <v>452966</v>
      </c>
      <c r="E28" s="38">
        <v>179960</v>
      </c>
      <c r="F28" s="38">
        <v>108300</v>
      </c>
      <c r="G28" s="38">
        <v>38547</v>
      </c>
      <c r="H28" s="38">
        <v>10480</v>
      </c>
      <c r="I28" s="38">
        <v>3432</v>
      </c>
      <c r="J28" s="43">
        <f t="shared" si="0"/>
        <v>499206315</v>
      </c>
      <c r="K28" s="38">
        <f t="shared" si="1"/>
        <v>793685</v>
      </c>
      <c r="M28" s="38">
        <v>2275</v>
      </c>
      <c r="N28" s="38">
        <v>3291</v>
      </c>
    </row>
    <row r="29" spans="1:14">
      <c r="A29" s="38" t="s">
        <v>28</v>
      </c>
      <c r="B29" s="44"/>
      <c r="C29" s="44"/>
      <c r="D29" s="38">
        <v>29002002</v>
      </c>
      <c r="E29" s="38">
        <v>14605343</v>
      </c>
      <c r="F29" s="38">
        <v>6516968</v>
      </c>
      <c r="G29" s="38">
        <v>3329091</v>
      </c>
      <c r="H29" s="38">
        <v>1536935</v>
      </c>
      <c r="I29" s="38">
        <v>495475</v>
      </c>
      <c r="J29" s="43">
        <f t="shared" si="0"/>
        <v>444514186</v>
      </c>
      <c r="K29" s="38">
        <f t="shared" si="1"/>
        <v>55485814</v>
      </c>
      <c r="M29" s="38">
        <v>165418</v>
      </c>
      <c r="N29" s="38">
        <v>62837</v>
      </c>
    </row>
    <row r="30" spans="1:14">
      <c r="A30" s="38" t="s">
        <v>29</v>
      </c>
      <c r="B30" s="44"/>
      <c r="C30" s="44"/>
      <c r="D30" s="38">
        <v>18044396</v>
      </c>
      <c r="E30" s="38">
        <v>7144275</v>
      </c>
      <c r="F30" s="38">
        <v>2711191</v>
      </c>
      <c r="G30" s="38">
        <v>835426</v>
      </c>
      <c r="H30" s="38">
        <v>233484</v>
      </c>
      <c r="I30" s="38">
        <v>101054</v>
      </c>
      <c r="J30" s="43">
        <f t="shared" si="0"/>
        <v>470930174</v>
      </c>
      <c r="K30" s="38">
        <f t="shared" si="1"/>
        <v>29069826</v>
      </c>
      <c r="M30" s="38">
        <v>192430</v>
      </c>
      <c r="N30" s="38">
        <v>116017</v>
      </c>
    </row>
    <row r="31" spans="1:14">
      <c r="A31" s="38" t="s">
        <v>30</v>
      </c>
      <c r="B31" s="44"/>
      <c r="C31" s="44"/>
      <c r="D31" s="38">
        <v>97953</v>
      </c>
      <c r="E31" s="38">
        <v>84551</v>
      </c>
      <c r="F31" s="38">
        <v>238390</v>
      </c>
      <c r="G31" s="38">
        <v>199947</v>
      </c>
      <c r="H31" s="38">
        <v>173049</v>
      </c>
      <c r="I31" s="38">
        <v>136070</v>
      </c>
      <c r="J31" s="43">
        <f t="shared" si="0"/>
        <v>499070040</v>
      </c>
      <c r="K31" s="38">
        <f t="shared" si="1"/>
        <v>929960</v>
      </c>
      <c r="M31" s="38">
        <v>164534</v>
      </c>
      <c r="N31" s="38">
        <v>141586</v>
      </c>
    </row>
    <row r="32" spans="1:14">
      <c r="A32" s="38" t="s">
        <v>31</v>
      </c>
      <c r="B32" s="44"/>
      <c r="C32" s="44"/>
      <c r="D32" s="38">
        <v>21613176</v>
      </c>
      <c r="E32" s="38">
        <v>11025108</v>
      </c>
      <c r="F32" s="38">
        <v>5124245</v>
      </c>
      <c r="G32" s="38">
        <v>2541166</v>
      </c>
      <c r="H32" s="38">
        <v>1057884</v>
      </c>
      <c r="I32" s="38">
        <v>445207</v>
      </c>
      <c r="J32" s="43">
        <f t="shared" si="0"/>
        <v>458193214</v>
      </c>
      <c r="K32" s="38">
        <f t="shared" si="1"/>
        <v>41806786</v>
      </c>
      <c r="M32" s="38">
        <v>163762</v>
      </c>
    </row>
    <row r="33" spans="1:14">
      <c r="A33" s="38" t="s">
        <v>32</v>
      </c>
      <c r="B33" s="44"/>
      <c r="C33" s="44"/>
      <c r="D33" s="38">
        <v>370998</v>
      </c>
      <c r="E33" s="38">
        <v>1480193</v>
      </c>
      <c r="F33" s="38">
        <v>2603168</v>
      </c>
      <c r="G33" s="38">
        <v>5610845</v>
      </c>
      <c r="H33" s="38">
        <v>7371263</v>
      </c>
      <c r="I33" s="38">
        <v>7621569</v>
      </c>
      <c r="J33" s="43">
        <f t="shared" si="0"/>
        <v>474941964</v>
      </c>
      <c r="K33" s="38">
        <f t="shared" si="1"/>
        <v>25058036</v>
      </c>
      <c r="M33" s="38">
        <v>4273545</v>
      </c>
      <c r="N33" s="38">
        <v>3319124</v>
      </c>
    </row>
    <row r="34" spans="1:14">
      <c r="A34" s="38" t="s">
        <v>33</v>
      </c>
      <c r="B34" s="44"/>
      <c r="C34" s="44"/>
      <c r="D34" s="38">
        <v>5361050</v>
      </c>
      <c r="E34" s="38">
        <v>154724</v>
      </c>
      <c r="F34" s="38">
        <v>70373</v>
      </c>
      <c r="G34" s="38">
        <v>2845815</v>
      </c>
      <c r="H34" s="38">
        <v>2212839</v>
      </c>
      <c r="I34" s="38">
        <v>1151617</v>
      </c>
      <c r="J34" s="43">
        <f t="shared" ref="J34:J65" si="2">$Q$1-SUM(D34:I34)</f>
        <v>488203582</v>
      </c>
      <c r="K34" s="38">
        <f t="shared" ref="K34:K65" si="3">SUM(D34:I34)</f>
        <v>11796418</v>
      </c>
      <c r="M34" s="38">
        <v>303051</v>
      </c>
    </row>
    <row r="35" spans="1:14">
      <c r="A35" s="38" t="s">
        <v>34</v>
      </c>
      <c r="B35" s="44"/>
      <c r="C35" s="44"/>
      <c r="D35" s="38">
        <v>25723815</v>
      </c>
      <c r="E35" s="38">
        <v>10227880</v>
      </c>
      <c r="F35" s="38">
        <v>4706430</v>
      </c>
      <c r="G35" s="38">
        <v>2427730</v>
      </c>
      <c r="H35" s="38">
        <v>964785</v>
      </c>
      <c r="I35" s="38">
        <v>408005</v>
      </c>
      <c r="J35" s="43">
        <f t="shared" si="2"/>
        <v>455541355</v>
      </c>
      <c r="K35" s="38">
        <f t="shared" si="3"/>
        <v>44458645</v>
      </c>
      <c r="M35" s="38">
        <v>181705</v>
      </c>
      <c r="N35" s="38">
        <v>105575</v>
      </c>
    </row>
    <row r="36" spans="1:14">
      <c r="A36" s="38" t="s">
        <v>35</v>
      </c>
      <c r="B36" s="44"/>
      <c r="C36" s="44"/>
      <c r="D36" s="38">
        <v>22217226</v>
      </c>
      <c r="E36" s="38">
        <v>11663308</v>
      </c>
      <c r="F36" s="38">
        <v>6058649</v>
      </c>
      <c r="G36" s="38">
        <v>3285771</v>
      </c>
      <c r="H36" s="38">
        <v>1970819</v>
      </c>
      <c r="I36" s="38">
        <v>1141933</v>
      </c>
      <c r="J36" s="43">
        <f t="shared" si="2"/>
        <v>453662294</v>
      </c>
      <c r="K36" s="38">
        <f t="shared" si="3"/>
        <v>46337706</v>
      </c>
      <c r="M36" s="38">
        <v>795546</v>
      </c>
      <c r="N36" s="38">
        <v>451667</v>
      </c>
    </row>
    <row r="37" spans="1:14">
      <c r="A37" s="38" t="s">
        <v>36</v>
      </c>
      <c r="B37" s="44"/>
      <c r="C37" s="44"/>
      <c r="D37" s="38">
        <v>4106862</v>
      </c>
      <c r="E37" s="38">
        <v>2377203</v>
      </c>
      <c r="F37" s="38">
        <v>1556293</v>
      </c>
      <c r="G37" s="38">
        <v>1075334</v>
      </c>
      <c r="H37" s="38">
        <v>579480</v>
      </c>
      <c r="I37" s="38">
        <v>222588</v>
      </c>
      <c r="J37" s="43">
        <f t="shared" si="2"/>
        <v>490082240</v>
      </c>
      <c r="K37" s="38">
        <f t="shared" si="3"/>
        <v>9917760</v>
      </c>
      <c r="M37" s="38">
        <v>100015</v>
      </c>
      <c r="N37" s="38">
        <v>36917</v>
      </c>
    </row>
    <row r="38" spans="1:14">
      <c r="A38" s="38" t="s">
        <v>37</v>
      </c>
      <c r="B38" s="44"/>
      <c r="C38" s="44"/>
      <c r="D38" s="38">
        <v>23624548</v>
      </c>
      <c r="E38" s="38">
        <v>15625324</v>
      </c>
      <c r="F38" s="38">
        <v>11112795</v>
      </c>
      <c r="G38" s="38">
        <v>8162729</v>
      </c>
      <c r="H38" s="38">
        <v>5862674</v>
      </c>
      <c r="I38" s="38">
        <v>2968832</v>
      </c>
      <c r="J38" s="43">
        <f t="shared" si="2"/>
        <v>432643098</v>
      </c>
      <c r="K38" s="38">
        <f t="shared" si="3"/>
        <v>67356902</v>
      </c>
      <c r="M38" s="38">
        <v>1408227</v>
      </c>
      <c r="N38" s="38">
        <v>201388</v>
      </c>
    </row>
    <row r="39" spans="1:14">
      <c r="A39" s="38" t="s">
        <v>38</v>
      </c>
      <c r="B39" s="44"/>
      <c r="C39" s="44"/>
      <c r="D39" s="38">
        <v>135634554</v>
      </c>
      <c r="E39" s="38">
        <v>62345264</v>
      </c>
      <c r="F39" s="38">
        <v>35215201</v>
      </c>
      <c r="G39" s="38">
        <v>20606578</v>
      </c>
      <c r="H39" s="38">
        <v>11001686</v>
      </c>
      <c r="I39" s="38">
        <v>7237927</v>
      </c>
      <c r="J39" s="43">
        <f t="shared" si="2"/>
        <v>227958790</v>
      </c>
      <c r="K39" s="38">
        <f t="shared" si="3"/>
        <v>272041210</v>
      </c>
      <c r="M39" s="38">
        <v>5212351</v>
      </c>
      <c r="N39" s="38">
        <v>3979260</v>
      </c>
    </row>
    <row r="40" spans="1:14">
      <c r="A40" s="38" t="s">
        <v>39</v>
      </c>
      <c r="B40" s="44"/>
      <c r="C40" s="44"/>
      <c r="D40" s="38">
        <v>8203822</v>
      </c>
      <c r="E40" s="38">
        <v>3519889</v>
      </c>
      <c r="F40" s="38">
        <v>1610097</v>
      </c>
      <c r="G40" s="38">
        <v>648975</v>
      </c>
      <c r="H40" s="38">
        <v>277825</v>
      </c>
      <c r="I40" s="38">
        <v>109941</v>
      </c>
      <c r="J40" s="43">
        <f t="shared" si="2"/>
        <v>485629451</v>
      </c>
      <c r="K40" s="38">
        <f t="shared" si="3"/>
        <v>14370549</v>
      </c>
      <c r="M40" s="38">
        <v>133612</v>
      </c>
      <c r="N40" s="38">
        <v>47813</v>
      </c>
    </row>
    <row r="41" spans="1:14">
      <c r="A41" s="38" t="s">
        <v>40</v>
      </c>
      <c r="B41" s="44"/>
      <c r="C41" s="44"/>
      <c r="D41" s="38">
        <v>95400</v>
      </c>
      <c r="E41" s="38">
        <v>134457</v>
      </c>
      <c r="F41" s="38">
        <v>170324</v>
      </c>
      <c r="G41" s="38">
        <v>216973</v>
      </c>
      <c r="H41" s="38">
        <v>190229</v>
      </c>
      <c r="I41" s="38">
        <v>115532</v>
      </c>
      <c r="J41" s="43">
        <f t="shared" si="2"/>
        <v>499077085</v>
      </c>
      <c r="K41" s="38">
        <f t="shared" si="3"/>
        <v>922915</v>
      </c>
      <c r="M41" s="38">
        <v>97063</v>
      </c>
      <c r="N41" s="38">
        <v>56713</v>
      </c>
    </row>
    <row r="42" spans="1:14">
      <c r="A42" s="38" t="s">
        <v>41</v>
      </c>
      <c r="B42" s="44"/>
      <c r="C42" s="44"/>
      <c r="D42" s="38">
        <v>226108</v>
      </c>
      <c r="E42" s="38">
        <v>2531760</v>
      </c>
      <c r="F42" s="38">
        <v>1587486</v>
      </c>
      <c r="G42" s="38">
        <v>615276</v>
      </c>
      <c r="H42" s="38">
        <v>150867</v>
      </c>
      <c r="I42" s="38">
        <v>75000</v>
      </c>
      <c r="J42" s="43">
        <f t="shared" si="2"/>
        <v>494813503</v>
      </c>
      <c r="K42" s="38">
        <f t="shared" si="3"/>
        <v>5186497</v>
      </c>
    </row>
    <row r="43" spans="1:14">
      <c r="A43" s="38" t="s">
        <v>42</v>
      </c>
      <c r="B43" s="44"/>
      <c r="C43" s="44"/>
      <c r="D43" s="38">
        <v>33610391</v>
      </c>
      <c r="E43" s="38">
        <v>14805871</v>
      </c>
      <c r="F43" s="38">
        <v>6984377</v>
      </c>
      <c r="G43" s="38">
        <v>2916062</v>
      </c>
      <c r="H43" s="38">
        <v>1574838</v>
      </c>
      <c r="I43" s="38">
        <v>812459</v>
      </c>
      <c r="J43" s="43">
        <f t="shared" si="2"/>
        <v>439296002</v>
      </c>
      <c r="K43" s="38">
        <f t="shared" si="3"/>
        <v>60703998</v>
      </c>
      <c r="M43" s="38">
        <v>297153</v>
      </c>
    </row>
    <row r="44" spans="1:14">
      <c r="A44" s="38" t="s">
        <v>43</v>
      </c>
      <c r="B44" s="44"/>
      <c r="C44" s="44"/>
      <c r="D44" s="38">
        <v>8602333</v>
      </c>
      <c r="E44" s="38">
        <v>3433587</v>
      </c>
      <c r="F44" s="38">
        <v>1301346</v>
      </c>
      <c r="G44" s="38">
        <v>398345</v>
      </c>
      <c r="H44" s="38">
        <v>140730</v>
      </c>
      <c r="I44" s="38">
        <v>70824</v>
      </c>
      <c r="J44" s="43">
        <f t="shared" si="2"/>
        <v>486052835</v>
      </c>
      <c r="K44" s="38">
        <f t="shared" si="3"/>
        <v>13947165</v>
      </c>
      <c r="M44" s="38">
        <v>30274</v>
      </c>
      <c r="N44" s="38">
        <v>9353</v>
      </c>
    </row>
    <row r="45" spans="1:14">
      <c r="A45" s="38" t="s">
        <v>44</v>
      </c>
      <c r="B45" s="44"/>
      <c r="C45" s="44"/>
      <c r="D45" s="38">
        <v>3046924</v>
      </c>
      <c r="E45" s="38">
        <v>1811050</v>
      </c>
      <c r="F45" s="38">
        <v>1015479</v>
      </c>
      <c r="G45" s="38">
        <v>622571</v>
      </c>
      <c r="H45" s="38">
        <v>356957</v>
      </c>
      <c r="I45" s="38">
        <v>217853</v>
      </c>
      <c r="J45" s="43">
        <f t="shared" si="2"/>
        <v>492929166</v>
      </c>
      <c r="K45" s="38">
        <f t="shared" si="3"/>
        <v>7070834</v>
      </c>
      <c r="M45" s="38">
        <v>98817</v>
      </c>
      <c r="N45" s="38">
        <v>52406</v>
      </c>
    </row>
    <row r="46" spans="1:14">
      <c r="A46" s="38" t="s">
        <v>45</v>
      </c>
      <c r="B46" s="44"/>
      <c r="C46" s="44"/>
      <c r="D46" s="38">
        <v>15206301</v>
      </c>
      <c r="E46" s="38">
        <v>6167366</v>
      </c>
      <c r="F46" s="38">
        <v>2446662</v>
      </c>
      <c r="G46" s="38">
        <v>824211</v>
      </c>
      <c r="H46" s="38">
        <v>262292</v>
      </c>
      <c r="I46" s="38">
        <v>141246</v>
      </c>
      <c r="J46" s="43">
        <f t="shared" si="2"/>
        <v>474951922</v>
      </c>
      <c r="K46" s="38">
        <f t="shared" si="3"/>
        <v>25048078</v>
      </c>
      <c r="M46" s="38">
        <v>72807</v>
      </c>
      <c r="N46" s="38">
        <v>50371</v>
      </c>
    </row>
    <row r="47" spans="1:14">
      <c r="A47" s="38" t="s">
        <v>46</v>
      </c>
      <c r="B47" s="44"/>
      <c r="C47" s="44"/>
      <c r="D47" s="38">
        <v>13411093</v>
      </c>
      <c r="E47" s="38">
        <v>6605197</v>
      </c>
      <c r="F47" s="38">
        <v>5726536</v>
      </c>
      <c r="G47" s="38">
        <v>3356324</v>
      </c>
      <c r="H47" s="38">
        <v>1425717</v>
      </c>
      <c r="I47" s="38">
        <v>517622</v>
      </c>
      <c r="J47" s="43">
        <f t="shared" si="2"/>
        <v>468957511</v>
      </c>
      <c r="K47" s="38">
        <f t="shared" si="3"/>
        <v>31042489</v>
      </c>
    </row>
    <row r="48" spans="1:14">
      <c r="A48" s="38" t="s">
        <v>47</v>
      </c>
      <c r="B48" s="44"/>
      <c r="C48" s="44"/>
      <c r="D48" s="38">
        <v>47042215</v>
      </c>
      <c r="E48" s="38">
        <v>22126226</v>
      </c>
      <c r="F48" s="38">
        <v>13755387</v>
      </c>
      <c r="G48" s="38">
        <v>8122642</v>
      </c>
      <c r="H48" s="38">
        <v>6100545</v>
      </c>
      <c r="I48" s="38">
        <v>3012596</v>
      </c>
      <c r="J48" s="43">
        <f t="shared" si="2"/>
        <v>399840389</v>
      </c>
      <c r="K48" s="38">
        <f t="shared" si="3"/>
        <v>100159611</v>
      </c>
      <c r="M48" s="38">
        <v>1973922</v>
      </c>
      <c r="N48" s="38">
        <v>1182868</v>
      </c>
    </row>
    <row r="49" spans="1:14">
      <c r="A49" s="38" t="s">
        <v>48</v>
      </c>
      <c r="B49" s="44"/>
      <c r="C49" s="44"/>
      <c r="D49" s="38">
        <v>8432465</v>
      </c>
      <c r="E49" s="38">
        <v>3892443</v>
      </c>
      <c r="F49" s="38">
        <v>1872420</v>
      </c>
      <c r="G49" s="38">
        <v>1041357</v>
      </c>
      <c r="H49" s="38">
        <v>559907</v>
      </c>
      <c r="I49" s="38">
        <v>560510</v>
      </c>
      <c r="J49" s="43">
        <f t="shared" si="2"/>
        <v>483640898</v>
      </c>
      <c r="K49" s="38">
        <f t="shared" si="3"/>
        <v>16359102</v>
      </c>
      <c r="M49" s="38">
        <v>290781</v>
      </c>
      <c r="N49" s="38">
        <v>193676</v>
      </c>
    </row>
    <row r="50" spans="1:14">
      <c r="A50" s="38" t="s">
        <v>49</v>
      </c>
      <c r="B50" s="44"/>
      <c r="C50" s="44"/>
      <c r="D50" s="38">
        <v>10005895</v>
      </c>
      <c r="E50" s="38">
        <v>4449985</v>
      </c>
      <c r="F50" s="38">
        <v>2129070</v>
      </c>
      <c r="G50" s="38">
        <v>553115</v>
      </c>
      <c r="H50" s="38">
        <v>137765</v>
      </c>
      <c r="I50" s="38">
        <v>46520</v>
      </c>
      <c r="J50" s="43">
        <f t="shared" si="2"/>
        <v>482677650</v>
      </c>
      <c r="K50" s="38">
        <f t="shared" si="3"/>
        <v>17322350</v>
      </c>
    </row>
    <row r="51" spans="1:14">
      <c r="A51" s="38" t="s">
        <v>50</v>
      </c>
      <c r="B51" s="44"/>
      <c r="C51" s="44"/>
      <c r="D51" s="38">
        <v>8852458</v>
      </c>
      <c r="E51" s="38">
        <v>4777554</v>
      </c>
      <c r="F51" s="38">
        <v>3178953</v>
      </c>
      <c r="G51" s="38">
        <v>1326387</v>
      </c>
      <c r="H51" s="38">
        <v>417436</v>
      </c>
      <c r="I51" s="38">
        <v>90233</v>
      </c>
      <c r="J51" s="43">
        <f t="shared" si="2"/>
        <v>481356979</v>
      </c>
      <c r="K51" s="38">
        <f t="shared" si="3"/>
        <v>18643021</v>
      </c>
    </row>
    <row r="52" spans="1:14">
      <c r="A52" s="38" t="s">
        <v>51</v>
      </c>
      <c r="B52" s="44"/>
      <c r="C52" s="44"/>
      <c r="D52" s="38">
        <v>26887467</v>
      </c>
      <c r="E52" s="38">
        <v>19034294</v>
      </c>
      <c r="F52" s="38">
        <v>13462256</v>
      </c>
      <c r="G52" s="38">
        <v>9848258</v>
      </c>
      <c r="H52" s="38">
        <v>7722388</v>
      </c>
      <c r="I52" s="38">
        <v>5164480</v>
      </c>
      <c r="J52" s="43">
        <f t="shared" si="2"/>
        <v>417880857</v>
      </c>
      <c r="K52" s="38">
        <f t="shared" si="3"/>
        <v>82119143</v>
      </c>
      <c r="M52" s="38">
        <v>2585402</v>
      </c>
      <c r="N52" s="38">
        <v>1709135</v>
      </c>
    </row>
    <row r="53" spans="1:14">
      <c r="A53" s="38" t="s">
        <v>52</v>
      </c>
      <c r="B53" s="44"/>
      <c r="C53" s="44"/>
      <c r="D53" s="38">
        <v>8911330</v>
      </c>
      <c r="E53" s="38">
        <v>4616462</v>
      </c>
      <c r="F53" s="38">
        <v>2437269</v>
      </c>
      <c r="G53" s="38">
        <v>1006091</v>
      </c>
      <c r="H53" s="38">
        <v>414283</v>
      </c>
      <c r="I53" s="38">
        <v>172687</v>
      </c>
      <c r="J53" s="43">
        <f t="shared" si="2"/>
        <v>482441878</v>
      </c>
      <c r="K53" s="38">
        <f t="shared" si="3"/>
        <v>17558122</v>
      </c>
      <c r="M53" s="38">
        <v>61115</v>
      </c>
      <c r="N53" s="38">
        <v>29931</v>
      </c>
    </row>
    <row r="54" spans="1:14">
      <c r="A54" s="38" t="s">
        <v>53</v>
      </c>
      <c r="B54" s="44"/>
      <c r="C54" s="44"/>
      <c r="D54" s="38">
        <v>3768702</v>
      </c>
      <c r="E54" s="38">
        <v>1785334</v>
      </c>
      <c r="F54" s="38">
        <v>501489</v>
      </c>
      <c r="G54" s="38">
        <v>130233</v>
      </c>
      <c r="H54" s="38">
        <v>26482</v>
      </c>
      <c r="I54" s="38">
        <v>16338</v>
      </c>
      <c r="J54" s="43">
        <f t="shared" si="2"/>
        <v>493771422</v>
      </c>
      <c r="K54" s="38">
        <f t="shared" si="3"/>
        <v>6228578</v>
      </c>
      <c r="M54" s="38">
        <v>18498</v>
      </c>
      <c r="N54" s="38">
        <v>10964</v>
      </c>
    </row>
    <row r="55" spans="1:14">
      <c r="A55" s="38" t="s">
        <v>54</v>
      </c>
      <c r="B55" s="44"/>
      <c r="C55" s="44"/>
      <c r="D55" s="38">
        <v>26045</v>
      </c>
      <c r="E55" s="38">
        <v>11461</v>
      </c>
      <c r="F55" s="38">
        <v>12507</v>
      </c>
      <c r="G55" s="38">
        <v>15159</v>
      </c>
      <c r="H55" s="38">
        <v>8233</v>
      </c>
      <c r="I55" s="38">
        <v>1475</v>
      </c>
      <c r="J55" s="43">
        <f t="shared" si="2"/>
        <v>499925120</v>
      </c>
      <c r="K55" s="38">
        <f t="shared" si="3"/>
        <v>74880</v>
      </c>
      <c r="M55" s="38">
        <v>11062</v>
      </c>
    </row>
    <row r="56" spans="1:14">
      <c r="A56" s="38" t="s">
        <v>55</v>
      </c>
      <c r="B56" s="44"/>
      <c r="C56" s="44"/>
      <c r="D56" s="38">
        <v>20825300</v>
      </c>
      <c r="E56" s="38">
        <v>7652791</v>
      </c>
      <c r="F56" s="38">
        <v>3264336</v>
      </c>
      <c r="G56" s="38">
        <v>1551641</v>
      </c>
      <c r="H56" s="38">
        <v>463767</v>
      </c>
      <c r="J56" s="43">
        <f t="shared" si="2"/>
        <v>466242165</v>
      </c>
      <c r="K56" s="38">
        <f t="shared" si="3"/>
        <v>33757835</v>
      </c>
    </row>
    <row r="57" spans="1:14">
      <c r="A57" s="38" t="s">
        <v>56</v>
      </c>
      <c r="B57" s="44"/>
      <c r="C57" s="44"/>
      <c r="D57" s="38">
        <v>100803</v>
      </c>
      <c r="E57" s="38">
        <v>82869</v>
      </c>
      <c r="F57" s="38">
        <v>201791</v>
      </c>
      <c r="G57" s="38">
        <v>219532</v>
      </c>
      <c r="H57" s="38">
        <v>287527</v>
      </c>
      <c r="I57" s="38">
        <v>363548</v>
      </c>
      <c r="J57" s="43">
        <f t="shared" si="2"/>
        <v>498743930</v>
      </c>
      <c r="K57" s="38">
        <f t="shared" si="3"/>
        <v>1256070</v>
      </c>
      <c r="M57" s="38">
        <v>197119</v>
      </c>
      <c r="N57" s="38">
        <v>79240</v>
      </c>
    </row>
    <row r="58" spans="1:14">
      <c r="A58" s="38" t="s">
        <v>57</v>
      </c>
      <c r="B58" s="44"/>
      <c r="C58" s="44"/>
      <c r="D58" s="38">
        <v>927956</v>
      </c>
      <c r="E58" s="38">
        <v>1835240</v>
      </c>
      <c r="F58" s="38">
        <v>6306843</v>
      </c>
      <c r="G58" s="38">
        <v>4514306</v>
      </c>
      <c r="H58" s="38">
        <v>3623084</v>
      </c>
      <c r="I58" s="38">
        <v>3333383</v>
      </c>
      <c r="J58" s="43">
        <f t="shared" si="2"/>
        <v>479459188</v>
      </c>
      <c r="K58" s="38">
        <f t="shared" si="3"/>
        <v>20540812</v>
      </c>
      <c r="M58" s="38">
        <v>2735500</v>
      </c>
      <c r="N58" s="38">
        <v>1886165</v>
      </c>
    </row>
    <row r="59" spans="1:14">
      <c r="A59" s="38" t="s">
        <v>58</v>
      </c>
      <c r="B59" s="44"/>
      <c r="C59" s="44"/>
      <c r="D59" s="38">
        <v>142899</v>
      </c>
      <c r="E59" s="38">
        <v>292730</v>
      </c>
      <c r="F59" s="38">
        <v>611129</v>
      </c>
      <c r="G59" s="38">
        <v>431610</v>
      </c>
      <c r="H59" s="38">
        <v>337618</v>
      </c>
      <c r="I59" s="38">
        <v>268855</v>
      </c>
      <c r="J59" s="43">
        <f t="shared" si="2"/>
        <v>497915159</v>
      </c>
      <c r="K59" s="38">
        <f t="shared" si="3"/>
        <v>2084841</v>
      </c>
      <c r="M59" s="38">
        <v>188054</v>
      </c>
      <c r="N59" s="38">
        <v>99505</v>
      </c>
    </row>
    <row r="60" spans="1:14">
      <c r="A60" s="38" t="s">
        <v>59</v>
      </c>
      <c r="B60" s="44"/>
      <c r="C60" s="44"/>
      <c r="D60" s="38">
        <v>7138774</v>
      </c>
      <c r="E60" s="38">
        <v>3795160</v>
      </c>
      <c r="F60" s="38">
        <v>1885388</v>
      </c>
      <c r="G60" s="38">
        <v>1037924</v>
      </c>
      <c r="H60" s="38">
        <v>705576</v>
      </c>
      <c r="I60" s="38">
        <v>247854</v>
      </c>
      <c r="J60" s="43">
        <f t="shared" si="2"/>
        <v>485189324</v>
      </c>
      <c r="K60" s="38">
        <f t="shared" si="3"/>
        <v>14810676</v>
      </c>
      <c r="M60" s="38">
        <v>102685</v>
      </c>
      <c r="N60" s="38">
        <v>65097</v>
      </c>
    </row>
    <row r="61" spans="1:14">
      <c r="A61" s="38" t="s">
        <v>60</v>
      </c>
      <c r="B61" s="44"/>
      <c r="C61" s="44"/>
      <c r="D61" s="38">
        <v>3554134</v>
      </c>
      <c r="E61" s="38">
        <v>1476322</v>
      </c>
      <c r="F61" s="38">
        <v>384535</v>
      </c>
      <c r="G61" s="38">
        <v>78640</v>
      </c>
      <c r="H61" s="38">
        <v>18541</v>
      </c>
      <c r="J61" s="43">
        <f t="shared" si="2"/>
        <v>494487828</v>
      </c>
      <c r="K61" s="38">
        <f t="shared" si="3"/>
        <v>5512172</v>
      </c>
    </row>
    <row r="62" spans="1:14">
      <c r="A62" s="38" t="s">
        <v>61</v>
      </c>
      <c r="B62" s="44"/>
      <c r="C62" s="44"/>
      <c r="D62" s="38">
        <v>68184</v>
      </c>
      <c r="E62" s="38">
        <v>38524</v>
      </c>
      <c r="F62" s="38">
        <v>18719</v>
      </c>
      <c r="G62" s="38">
        <v>26126</v>
      </c>
      <c r="H62" s="38">
        <v>43068</v>
      </c>
      <c r="I62" s="38">
        <v>30894</v>
      </c>
      <c r="J62" s="43">
        <f t="shared" si="2"/>
        <v>499774485</v>
      </c>
      <c r="K62" s="38">
        <f t="shared" si="3"/>
        <v>225515</v>
      </c>
      <c r="M62" s="38">
        <v>22574</v>
      </c>
    </row>
    <row r="63" spans="1:14">
      <c r="A63" s="38" t="s">
        <v>62</v>
      </c>
      <c r="B63" s="44"/>
      <c r="C63" s="44"/>
      <c r="D63" s="38">
        <v>14801808</v>
      </c>
      <c r="E63" s="38">
        <v>9573215</v>
      </c>
      <c r="F63" s="38">
        <v>7505268</v>
      </c>
      <c r="G63" s="38">
        <v>4778175</v>
      </c>
      <c r="H63" s="38">
        <v>1949969</v>
      </c>
      <c r="I63" s="38">
        <v>861024</v>
      </c>
      <c r="J63" s="43">
        <f t="shared" si="2"/>
        <v>460530541</v>
      </c>
      <c r="K63" s="38">
        <f t="shared" si="3"/>
        <v>39469459</v>
      </c>
      <c r="M63" s="38">
        <v>344918</v>
      </c>
      <c r="N63" s="38">
        <v>140403</v>
      </c>
    </row>
    <row r="64" spans="1:14">
      <c r="A64" s="38" t="s">
        <v>63</v>
      </c>
      <c r="B64" s="44"/>
      <c r="C64" s="44"/>
      <c r="D64" s="38">
        <v>5034180</v>
      </c>
      <c r="E64" s="38">
        <v>2475333</v>
      </c>
      <c r="F64" s="38">
        <v>955185</v>
      </c>
      <c r="G64" s="38">
        <v>256418</v>
      </c>
      <c r="H64" s="38">
        <v>71647</v>
      </c>
      <c r="I64" s="38">
        <v>38776</v>
      </c>
      <c r="J64" s="43">
        <f t="shared" si="2"/>
        <v>491168461</v>
      </c>
      <c r="K64" s="38">
        <f t="shared" si="3"/>
        <v>8831539</v>
      </c>
      <c r="M64" s="38">
        <v>144518</v>
      </c>
      <c r="N64" s="38">
        <v>49822</v>
      </c>
    </row>
    <row r="65" spans="1:19">
      <c r="A65" s="38" t="s">
        <v>64</v>
      </c>
      <c r="B65" s="44"/>
      <c r="C65" s="44"/>
      <c r="D65" s="38">
        <v>122014</v>
      </c>
      <c r="E65" s="38">
        <v>401978</v>
      </c>
      <c r="F65" s="38">
        <v>1022475</v>
      </c>
      <c r="G65" s="38">
        <v>1510081</v>
      </c>
      <c r="H65" s="38">
        <v>1909139</v>
      </c>
      <c r="I65" s="38">
        <v>2909966</v>
      </c>
      <c r="J65" s="43">
        <f t="shared" si="2"/>
        <v>492124347</v>
      </c>
      <c r="K65" s="38">
        <f t="shared" si="3"/>
        <v>7875653</v>
      </c>
      <c r="M65" s="38">
        <v>2714119</v>
      </c>
      <c r="N65" s="38">
        <v>2201664</v>
      </c>
    </row>
    <row r="66" spans="1:19">
      <c r="A66" s="38" t="s">
        <v>65</v>
      </c>
      <c r="B66" s="44"/>
      <c r="C66" s="44"/>
      <c r="D66" s="38">
        <v>4479621</v>
      </c>
      <c r="E66" s="38">
        <v>1723615</v>
      </c>
      <c r="F66" s="38">
        <v>299785</v>
      </c>
      <c r="G66" s="38">
        <v>59111</v>
      </c>
      <c r="H66" s="38">
        <v>21636</v>
      </c>
      <c r="J66" s="43">
        <f t="shared" ref="J66:J73" si="4">$Q$1-SUM(D66:I66)</f>
        <v>493416232</v>
      </c>
      <c r="K66" s="38">
        <f t="shared" ref="K66:K73" si="5">SUM(D66:I66)</f>
        <v>6583768</v>
      </c>
    </row>
    <row r="67" spans="1:19">
      <c r="A67" s="38" t="s">
        <v>66</v>
      </c>
      <c r="B67" s="44"/>
      <c r="C67" s="44"/>
      <c r="D67" s="38">
        <v>347925</v>
      </c>
      <c r="E67" s="38">
        <v>1114651</v>
      </c>
      <c r="F67" s="38">
        <v>680420</v>
      </c>
      <c r="G67" s="38">
        <v>497940</v>
      </c>
      <c r="H67" s="38">
        <v>302649</v>
      </c>
      <c r="I67" s="38">
        <v>133687</v>
      </c>
      <c r="J67" s="43">
        <f t="shared" si="4"/>
        <v>496922728</v>
      </c>
      <c r="K67" s="38">
        <f t="shared" si="5"/>
        <v>3077272</v>
      </c>
      <c r="M67" s="38">
        <v>95605</v>
      </c>
      <c r="N67" s="38">
        <v>46980</v>
      </c>
    </row>
    <row r="68" spans="1:19">
      <c r="A68" s="38" t="s">
        <v>67</v>
      </c>
      <c r="B68" s="44"/>
      <c r="C68" s="44"/>
      <c r="D68" s="38">
        <v>18508228</v>
      </c>
      <c r="E68" s="38">
        <v>7485290</v>
      </c>
      <c r="F68" s="38">
        <v>3779829</v>
      </c>
      <c r="G68" s="38">
        <v>1269942</v>
      </c>
      <c r="H68" s="38">
        <v>379326</v>
      </c>
      <c r="I68" s="38">
        <v>146465</v>
      </c>
      <c r="J68" s="43">
        <f t="shared" si="4"/>
        <v>468430920</v>
      </c>
      <c r="K68" s="38">
        <f t="shared" si="5"/>
        <v>31569080</v>
      </c>
      <c r="M68" s="38">
        <v>45268</v>
      </c>
      <c r="N68" s="38">
        <v>17566</v>
      </c>
    </row>
    <row r="69" spans="1:19">
      <c r="A69" s="38" t="s">
        <v>68</v>
      </c>
      <c r="B69" s="44"/>
      <c r="C69" s="44"/>
      <c r="D69" s="38">
        <v>9610204</v>
      </c>
      <c r="E69" s="38">
        <v>4062271</v>
      </c>
      <c r="F69" s="38">
        <v>2141978</v>
      </c>
      <c r="G69" s="38">
        <v>1103407</v>
      </c>
      <c r="H69" s="38">
        <v>363282</v>
      </c>
      <c r="I69" s="38">
        <v>124456</v>
      </c>
      <c r="J69" s="43">
        <f t="shared" si="4"/>
        <v>482594402</v>
      </c>
      <c r="K69" s="38">
        <f t="shared" si="5"/>
        <v>17405598</v>
      </c>
      <c r="M69" s="38">
        <v>28234</v>
      </c>
      <c r="N69" s="38">
        <v>18899</v>
      </c>
    </row>
    <row r="70" spans="1:19">
      <c r="A70" s="38" t="s">
        <v>69</v>
      </c>
      <c r="B70" s="44"/>
      <c r="C70" s="44"/>
      <c r="D70" s="38">
        <v>180271</v>
      </c>
      <c r="E70" s="38">
        <v>280325</v>
      </c>
      <c r="F70" s="38">
        <v>362295</v>
      </c>
      <c r="G70" s="38">
        <v>147773</v>
      </c>
      <c r="H70" s="38">
        <v>57898</v>
      </c>
      <c r="I70" s="38">
        <v>21970</v>
      </c>
      <c r="J70" s="43">
        <f t="shared" si="4"/>
        <v>498949468</v>
      </c>
      <c r="K70" s="38">
        <f t="shared" si="5"/>
        <v>1050532</v>
      </c>
      <c r="M70" s="38">
        <v>4252</v>
      </c>
      <c r="N70" s="38">
        <v>848</v>
      </c>
    </row>
    <row r="71" spans="1:19">
      <c r="A71" s="38" t="s">
        <v>70</v>
      </c>
      <c r="B71" s="44"/>
      <c r="C71" s="44"/>
      <c r="D71" s="38">
        <v>18730762</v>
      </c>
      <c r="E71" s="38">
        <v>10901350</v>
      </c>
      <c r="F71" s="38">
        <v>6473299</v>
      </c>
      <c r="G71" s="38">
        <v>4609685</v>
      </c>
      <c r="H71" s="38">
        <v>2565386</v>
      </c>
      <c r="I71" s="38">
        <v>1041893</v>
      </c>
      <c r="J71" s="43">
        <f t="shared" si="4"/>
        <v>455677625</v>
      </c>
      <c r="K71" s="38">
        <f t="shared" si="5"/>
        <v>44322375</v>
      </c>
      <c r="M71" s="38">
        <v>371149</v>
      </c>
      <c r="N71" s="38">
        <v>157514</v>
      </c>
    </row>
    <row r="72" spans="1:19">
      <c r="A72" s="38" t="s">
        <v>71</v>
      </c>
      <c r="B72" s="44"/>
      <c r="C72" s="44"/>
      <c r="D72" s="38">
        <v>21525560</v>
      </c>
      <c r="E72" s="38">
        <v>12767590</v>
      </c>
      <c r="F72" s="38">
        <v>7106280</v>
      </c>
      <c r="G72" s="38">
        <v>3643430</v>
      </c>
      <c r="H72" s="38">
        <v>1920025</v>
      </c>
      <c r="I72" s="38">
        <v>1005675</v>
      </c>
      <c r="J72" s="43">
        <f t="shared" si="4"/>
        <v>452031440</v>
      </c>
      <c r="K72" s="38">
        <f t="shared" si="5"/>
        <v>47968560</v>
      </c>
      <c r="M72" s="38">
        <v>576810</v>
      </c>
      <c r="N72" s="38">
        <v>395015</v>
      </c>
    </row>
    <row r="73" spans="1:19">
      <c r="A73" s="38" t="s">
        <v>72</v>
      </c>
      <c r="B73" s="44"/>
      <c r="C73" s="44"/>
      <c r="D73" s="38">
        <v>4510408</v>
      </c>
      <c r="E73" s="38">
        <v>2415611</v>
      </c>
      <c r="F73" s="38">
        <v>652045</v>
      </c>
      <c r="G73" s="38">
        <v>252273</v>
      </c>
      <c r="H73" s="38">
        <v>128635</v>
      </c>
      <c r="I73" s="38">
        <v>63666</v>
      </c>
      <c r="J73" s="43">
        <f t="shared" si="4"/>
        <v>491977362</v>
      </c>
      <c r="K73" s="38">
        <f t="shared" si="5"/>
        <v>8022638</v>
      </c>
    </row>
    <row r="76" spans="1:19" ht="14">
      <c r="A76" s="41" t="s">
        <v>101</v>
      </c>
      <c r="B76" s="39" t="s">
        <v>99</v>
      </c>
      <c r="C76" s="39" t="s">
        <v>116</v>
      </c>
      <c r="D76" s="39">
        <v>1</v>
      </c>
      <c r="E76" s="39">
        <v>2</v>
      </c>
      <c r="F76" s="39">
        <v>3</v>
      </c>
      <c r="G76" s="39">
        <v>4</v>
      </c>
      <c r="H76" s="39">
        <v>5</v>
      </c>
      <c r="I76" s="39">
        <v>6</v>
      </c>
      <c r="J76" s="39" t="s">
        <v>117</v>
      </c>
      <c r="M76" s="39">
        <v>7</v>
      </c>
      <c r="N76" s="39">
        <v>8</v>
      </c>
      <c r="O76" s="39"/>
      <c r="P76" s="39"/>
      <c r="Q76" s="39"/>
      <c r="R76" s="39"/>
      <c r="S76" s="39"/>
    </row>
    <row r="77" spans="1:19">
      <c r="A77" s="38" t="s">
        <v>1</v>
      </c>
      <c r="B77" s="42">
        <v>1.1625708475764412E-2</v>
      </c>
      <c r="C77" s="42">
        <v>1</v>
      </c>
      <c r="D77" s="38">
        <f t="shared" ref="D77:D108" si="6">IF($D2&gt;0, $B77*(1-EXP(-$C77*D$76)),0)</f>
        <v>7.3488493384780999E-3</v>
      </c>
      <c r="E77" s="38">
        <f t="shared" ref="E77:I86" si="7">IF(E2&gt;0, $B77*(EXP(-$C77*D$76)-EXP(-$C77*E$76)), )</f>
        <v>2.7034905878924472E-3</v>
      </c>
      <c r="F77" s="38">
        <f t="shared" si="7"/>
        <v>9.9455860668612754E-4</v>
      </c>
      <c r="G77" s="38">
        <f t="shared" si="7"/>
        <v>3.6587766443994091E-4</v>
      </c>
      <c r="H77" s="38">
        <f t="shared" si="7"/>
        <v>1.3459887073127792E-4</v>
      </c>
      <c r="I77" s="38">
        <f t="shared" si="7"/>
        <v>4.9516157346929734E-5</v>
      </c>
      <c r="J77" s="38">
        <f t="shared" ref="J77:J108" si="8">1-SUM(D77:I77)</f>
        <v>0.98840310877442517</v>
      </c>
      <c r="M77" s="38">
        <f t="shared" ref="M77:M108" si="9">IF(M2&gt;0, $B77*(EXP(-$C77*I$76)-EXP(-$C77*M$76)), )</f>
        <v>1.8215976293745718E-5</v>
      </c>
      <c r="N77" s="38">
        <f t="shared" ref="N77:N108" si="10">IF(N2&gt;0, $B77*(EXP(-$C77*M$76)-EXP(-$C77*N$76)), )</f>
        <v>6.7012831793354155E-6</v>
      </c>
    </row>
    <row r="78" spans="1:19">
      <c r="A78" s="38" t="s">
        <v>2</v>
      </c>
      <c r="B78" s="42">
        <v>9.5590235906849695E-3</v>
      </c>
      <c r="C78" s="42">
        <v>0.18524089959753315</v>
      </c>
      <c r="D78" s="38">
        <f t="shared" si="6"/>
        <v>1.6163917423231476E-3</v>
      </c>
      <c r="E78" s="38">
        <f t="shared" si="7"/>
        <v>1.3430665182702958E-3</v>
      </c>
      <c r="F78" s="38">
        <f t="shared" si="7"/>
        <v>1.1159594702619287E-3</v>
      </c>
      <c r="G78" s="38">
        <f t="shared" si="7"/>
        <v>9.2725529400521577E-4</v>
      </c>
      <c r="H78" s="38">
        <f t="shared" si="7"/>
        <v>7.7046022115739876E-4</v>
      </c>
      <c r="I78" s="38">
        <f t="shared" si="7"/>
        <v>6.401785530086902E-4</v>
      </c>
      <c r="J78" s="38">
        <f t="shared" si="8"/>
        <v>0.99358668820097329</v>
      </c>
      <c r="M78" s="38">
        <f t="shared" si="9"/>
        <v>5.3192698140424471E-4</v>
      </c>
      <c r="N78" s="38">
        <f t="shared" si="10"/>
        <v>4.4198030723779973E-4</v>
      </c>
    </row>
    <row r="79" spans="1:19">
      <c r="A79" s="38" t="s">
        <v>3</v>
      </c>
      <c r="B79" s="42">
        <v>1.5729321996021551E-3</v>
      </c>
      <c r="C79" s="42">
        <v>8.4799612981358394E-2</v>
      </c>
      <c r="D79" s="38">
        <f t="shared" si="6"/>
        <v>1.2788511207026751E-4</v>
      </c>
      <c r="E79" s="38">
        <f t="shared" si="7"/>
        <v>1.174875870571985E-4</v>
      </c>
      <c r="F79" s="38">
        <f t="shared" si="7"/>
        <v>1.0793541866654866E-4</v>
      </c>
      <c r="G79" s="38">
        <f t="shared" si="7"/>
        <v>9.9159876328478293E-5</v>
      </c>
      <c r="H79" s="38">
        <f t="shared" si="7"/>
        <v>9.1097817518601696E-5</v>
      </c>
      <c r="I79" s="38">
        <f t="shared" si="7"/>
        <v>8.3691233429554449E-5</v>
      </c>
      <c r="J79" s="38">
        <f t="shared" si="8"/>
        <v>0.99937274295492939</v>
      </c>
      <c r="M79" s="38">
        <f t="shared" si="9"/>
        <v>7.6886831581118495E-5</v>
      </c>
      <c r="N79" s="38">
        <f t="shared" si="10"/>
        <v>7.0635652365659489E-5</v>
      </c>
    </row>
    <row r="80" spans="1:19">
      <c r="A80" s="38" t="s">
        <v>4</v>
      </c>
      <c r="B80" s="42">
        <v>1</v>
      </c>
      <c r="C80" s="42">
        <v>4.3014661540227601E-3</v>
      </c>
      <c r="D80" s="38">
        <f t="shared" si="6"/>
        <v>4.2922280989593498E-3</v>
      </c>
      <c r="E80" s="38">
        <f t="shared" si="7"/>
        <v>4.2738048769058734E-3</v>
      </c>
      <c r="F80" s="38">
        <f t="shared" si="7"/>
        <v>4.2554607315237192E-3</v>
      </c>
      <c r="G80" s="38">
        <f t="shared" si="7"/>
        <v>4.2371953233979465E-3</v>
      </c>
      <c r="H80" s="38">
        <f t="shared" si="7"/>
        <v>4.2190083145700052E-3</v>
      </c>
      <c r="I80" s="38">
        <f t="shared" si="7"/>
        <v>4.200899368532407E-3</v>
      </c>
      <c r="J80" s="38">
        <f t="shared" si="8"/>
        <v>0.9745214032861107</v>
      </c>
      <c r="M80" s="38">
        <f t="shared" si="9"/>
        <v>4.1828681502219522E-3</v>
      </c>
      <c r="N80" s="38">
        <f t="shared" si="10"/>
        <v>4.1649143260132915E-3</v>
      </c>
    </row>
    <row r="81" spans="1:14">
      <c r="A81" s="38" t="s">
        <v>5</v>
      </c>
      <c r="B81" s="42">
        <v>0.1070567352661799</v>
      </c>
      <c r="C81" s="42">
        <v>0.33431374316348689</v>
      </c>
      <c r="D81" s="38">
        <f t="shared" si="6"/>
        <v>3.0422402336116046E-2</v>
      </c>
      <c r="E81" s="38">
        <f t="shared" si="7"/>
        <v>2.1777242724258357E-2</v>
      </c>
      <c r="F81" s="38">
        <f t="shared" si="7"/>
        <v>1.5588785377026536E-2</v>
      </c>
      <c r="G81" s="38">
        <f t="shared" si="7"/>
        <v>1.1158907149448236E-2</v>
      </c>
      <c r="H81" s="38">
        <f t="shared" si="7"/>
        <v>7.9878711367414174E-3</v>
      </c>
      <c r="I81" s="38">
        <f t="shared" si="7"/>
        <v>5.7179510898916043E-3</v>
      </c>
      <c r="J81" s="38">
        <f t="shared" si="8"/>
        <v>0.90734684018651779</v>
      </c>
      <c r="M81" s="38">
        <f t="shared" si="9"/>
        <v>4.0930761283825765E-3</v>
      </c>
      <c r="N81" s="38">
        <f t="shared" si="10"/>
        <v>2.9299432487893034E-3</v>
      </c>
    </row>
    <row r="82" spans="1:14">
      <c r="A82" s="38" t="s">
        <v>6</v>
      </c>
      <c r="B82" s="42">
        <v>2.6095159634935167E-2</v>
      </c>
      <c r="C82" s="42">
        <v>0.78159021955820296</v>
      </c>
      <c r="D82" s="38">
        <f t="shared" si="6"/>
        <v>1.4151988964840295E-2</v>
      </c>
      <c r="E82" s="38">
        <f t="shared" si="7"/>
        <v>6.4770486899842564E-3</v>
      </c>
      <c r="F82" s="38">
        <f t="shared" si="7"/>
        <v>2.9644002575648009E-3</v>
      </c>
      <c r="G82" s="38">
        <f t="shared" si="7"/>
        <v>1.3567396676574344E-3</v>
      </c>
      <c r="H82" s="38">
        <f t="shared" si="7"/>
        <v>6.2094938802472637E-4</v>
      </c>
      <c r="I82" s="38">
        <f t="shared" si="7"/>
        <v>2.8419464078471775E-4</v>
      </c>
      <c r="J82" s="38">
        <f t="shared" si="8"/>
        <v>0.97414467839114371</v>
      </c>
      <c r="M82" s="38">
        <f t="shared" si="9"/>
        <v>1.3006952806198562E-4</v>
      </c>
      <c r="N82" s="38">
        <f t="shared" si="10"/>
        <v>5.9529912610432955E-5</v>
      </c>
    </row>
    <row r="83" spans="1:14">
      <c r="A83" s="38" t="s">
        <v>7</v>
      </c>
      <c r="B83" s="42">
        <v>0.19703349604015535</v>
      </c>
      <c r="C83" s="42">
        <v>0.36171131894254249</v>
      </c>
      <c r="D83" s="38">
        <f t="shared" si="6"/>
        <v>5.9802936727820423E-2</v>
      </c>
      <c r="E83" s="38">
        <f t="shared" si="7"/>
        <v>4.1651752725366205E-2</v>
      </c>
      <c r="F83" s="38">
        <f t="shared" si="7"/>
        <v>2.9009754370273054E-2</v>
      </c>
      <c r="G83" s="38">
        <f t="shared" si="7"/>
        <v>2.0204812368221355E-2</v>
      </c>
      <c r="H83" s="38">
        <f t="shared" si="7"/>
        <v>1.407231642241541E-2</v>
      </c>
      <c r="I83" s="38">
        <f t="shared" si="7"/>
        <v>9.8011347932163515E-3</v>
      </c>
      <c r="J83" s="38">
        <f t="shared" si="8"/>
        <v>0.82545729259268719</v>
      </c>
      <c r="M83" s="38">
        <f t="shared" si="9"/>
        <v>6.8263276884380775E-3</v>
      </c>
      <c r="N83" s="38">
        <f t="shared" si="10"/>
        <v>4.7544239206044388E-3</v>
      </c>
    </row>
    <row r="84" spans="1:14">
      <c r="A84" s="38" t="s">
        <v>8</v>
      </c>
      <c r="B84" s="42">
        <v>0.22161810516262101</v>
      </c>
      <c r="C84" s="42">
        <v>0.48163043227655078</v>
      </c>
      <c r="D84" s="38">
        <f t="shared" si="6"/>
        <v>8.4707907243893182E-2</v>
      </c>
      <c r="E84" s="38">
        <f t="shared" si="7"/>
        <v>5.2330455300719315E-2</v>
      </c>
      <c r="F84" s="38">
        <f t="shared" si="7"/>
        <v>3.2328464261263019E-2</v>
      </c>
      <c r="G84" s="38">
        <f t="shared" si="7"/>
        <v>1.997172765812711E-2</v>
      </c>
      <c r="H84" s="38">
        <f t="shared" si="7"/>
        <v>1.2338040632766386E-2</v>
      </c>
      <c r="I84" s="38">
        <f t="shared" si="7"/>
        <v>7.6221371161071614E-3</v>
      </c>
      <c r="J84" s="38">
        <f t="shared" si="8"/>
        <v>0.79070126778712391</v>
      </c>
      <c r="M84" s="38">
        <f t="shared" si="9"/>
        <v>4.7087682676655316E-3</v>
      </c>
      <c r="N84" s="38">
        <f t="shared" si="10"/>
        <v>2.9089608676441587E-3</v>
      </c>
    </row>
    <row r="85" spans="1:14">
      <c r="A85" s="38" t="s">
        <v>9</v>
      </c>
      <c r="B85" s="42">
        <v>3.2125654248973214E-2</v>
      </c>
      <c r="C85" s="42">
        <v>0.98448950016202752</v>
      </c>
      <c r="D85" s="38">
        <f t="shared" si="6"/>
        <v>2.0122548741784669E-2</v>
      </c>
      <c r="E85" s="38">
        <f t="shared" si="7"/>
        <v>7.5183862015481065E-3</v>
      </c>
      <c r="F85" s="38">
        <f t="shared" si="7"/>
        <v>2.8090940069759604E-3</v>
      </c>
      <c r="G85" s="38">
        <f t="shared" si="7"/>
        <v>1.049561558623235E-3</v>
      </c>
      <c r="H85" s="38">
        <f t="shared" si="7"/>
        <v>3.9214759726945018E-4</v>
      </c>
      <c r="I85" s="38">
        <f t="shared" si="7"/>
        <v>1.4651807393358034E-4</v>
      </c>
      <c r="J85" s="38">
        <f t="shared" si="8"/>
        <v>0.96796174381986499</v>
      </c>
      <c r="M85" s="38">
        <f t="shared" si="9"/>
        <v>5.4743535695962511E-5</v>
      </c>
      <c r="N85" s="38">
        <f t="shared" si="10"/>
        <v>2.0453822658450058E-5</v>
      </c>
    </row>
    <row r="86" spans="1:14">
      <c r="A86" s="38" t="s">
        <v>10</v>
      </c>
      <c r="B86" s="42">
        <v>1.5534231860266877E-3</v>
      </c>
      <c r="C86" s="42">
        <v>3.0115096211110231E-2</v>
      </c>
      <c r="D86" s="38">
        <f t="shared" si="6"/>
        <v>4.6084092439272987E-5</v>
      </c>
      <c r="E86" s="38">
        <f t="shared" si="7"/>
        <v>4.4716954627081693E-5</v>
      </c>
      <c r="F86" s="38">
        <f t="shared" si="7"/>
        <v>4.3390374536624923E-5</v>
      </c>
      <c r="G86" s="38">
        <f t="shared" si="7"/>
        <v>4.2103148976257688E-5</v>
      </c>
      <c r="H86" s="38">
        <f t="shared" si="7"/>
        <v>0</v>
      </c>
      <c r="I86" s="38">
        <f t="shared" si="7"/>
        <v>0</v>
      </c>
      <c r="J86" s="38">
        <f t="shared" si="8"/>
        <v>0.99982370542942078</v>
      </c>
      <c r="M86" s="38">
        <f t="shared" si="9"/>
        <v>0</v>
      </c>
      <c r="N86" s="38">
        <f t="shared" si="10"/>
        <v>0</v>
      </c>
    </row>
    <row r="87" spans="1:14">
      <c r="A87" s="38" t="s">
        <v>11</v>
      </c>
      <c r="B87" s="42">
        <v>1.063082918408382E-3</v>
      </c>
      <c r="C87" s="42">
        <v>8.872770083098977E-2</v>
      </c>
      <c r="D87" s="38">
        <f t="shared" si="6"/>
        <v>9.0261353718751008E-5</v>
      </c>
      <c r="E87" s="38">
        <f t="shared" ref="E87:I96" si="11">IF(E12&gt;0, $B87*(EXP(-$C87*D$76)-EXP(-$C87*E$76)), )</f>
        <v>8.2597688134377817E-5</v>
      </c>
      <c r="F87" s="38">
        <f t="shared" si="11"/>
        <v>7.5584708228529764E-5</v>
      </c>
      <c r="G87" s="38">
        <f t="shared" si="11"/>
        <v>6.9167167350948715E-5</v>
      </c>
      <c r="H87" s="38">
        <f t="shared" si="11"/>
        <v>6.3294509583730553E-5</v>
      </c>
      <c r="I87" s="38">
        <f t="shared" si="11"/>
        <v>5.792047147337743E-5</v>
      </c>
      <c r="J87" s="38">
        <f t="shared" si="8"/>
        <v>0.99956117410151024</v>
      </c>
      <c r="M87" s="38">
        <f t="shared" si="9"/>
        <v>5.3002717577902831E-5</v>
      </c>
      <c r="N87" s="38">
        <f t="shared" si="10"/>
        <v>4.8502506957910233E-5</v>
      </c>
    </row>
    <row r="88" spans="1:14">
      <c r="A88" s="38" t="s">
        <v>12</v>
      </c>
      <c r="B88" s="42">
        <v>2.1300044682612718E-3</v>
      </c>
      <c r="C88" s="42">
        <v>4.2231163167613342E-2</v>
      </c>
      <c r="D88" s="38">
        <f t="shared" si="6"/>
        <v>8.8079623537080023E-5</v>
      </c>
      <c r="E88" s="38">
        <f t="shared" si="11"/>
        <v>8.4437368228213727E-5</v>
      </c>
      <c r="F88" s="38">
        <f t="shared" si="11"/>
        <v>8.094572691157632E-5</v>
      </c>
      <c r="G88" s="38">
        <f t="shared" si="11"/>
        <v>7.7598471420076463E-5</v>
      </c>
      <c r="H88" s="38">
        <f t="shared" si="11"/>
        <v>7.4389631132848331E-5</v>
      </c>
      <c r="I88" s="38">
        <f t="shared" si="11"/>
        <v>7.1313482325239196E-5</v>
      </c>
      <c r="J88" s="38">
        <f t="shared" si="8"/>
        <v>0.99952323569644497</v>
      </c>
      <c r="M88" s="38">
        <f t="shared" si="9"/>
        <v>6.8364537959196298E-5</v>
      </c>
      <c r="N88" s="38">
        <f t="shared" si="10"/>
        <v>6.5537537895836101E-5</v>
      </c>
    </row>
    <row r="89" spans="1:14">
      <c r="A89" s="38" t="s">
        <v>13</v>
      </c>
      <c r="B89" s="42">
        <v>4.0185078377163841E-2</v>
      </c>
      <c r="C89" s="42">
        <v>0.73022628931802502</v>
      </c>
      <c r="D89" s="38">
        <f t="shared" si="6"/>
        <v>2.0823909561166403E-2</v>
      </c>
      <c r="E89" s="38">
        <f t="shared" si="11"/>
        <v>1.0032958618090441E-2</v>
      </c>
      <c r="F89" s="38">
        <f t="shared" si="11"/>
        <v>4.8338789763105851E-3</v>
      </c>
      <c r="G89" s="38">
        <f t="shared" si="11"/>
        <v>2.3289626566868841E-3</v>
      </c>
      <c r="H89" s="38">
        <f t="shared" si="11"/>
        <v>1.1220940952025855E-3</v>
      </c>
      <c r="I89" s="38">
        <f t="shared" si="11"/>
        <v>5.4062488072679593E-4</v>
      </c>
      <c r="J89" s="38">
        <f t="shared" si="8"/>
        <v>0.96031757121181627</v>
      </c>
      <c r="M89" s="38">
        <f t="shared" si="9"/>
        <v>2.6047304135228937E-4</v>
      </c>
      <c r="N89" s="38">
        <f t="shared" si="10"/>
        <v>0</v>
      </c>
    </row>
    <row r="90" spans="1:14">
      <c r="A90" s="38" t="s">
        <v>14</v>
      </c>
      <c r="B90" s="42">
        <v>1.1759051549962155E-2</v>
      </c>
      <c r="C90" s="42">
        <v>1</v>
      </c>
      <c r="D90" s="38">
        <f t="shared" si="6"/>
        <v>7.4331382370558946E-3</v>
      </c>
      <c r="E90" s="38">
        <f t="shared" si="11"/>
        <v>2.7344987407982024E-3</v>
      </c>
      <c r="F90" s="38">
        <f t="shared" si="11"/>
        <v>1.0059658686488555E-3</v>
      </c>
      <c r="G90" s="38">
        <f t="shared" si="11"/>
        <v>3.7007416159608555E-4</v>
      </c>
      <c r="H90" s="38">
        <f t="shared" si="11"/>
        <v>0</v>
      </c>
      <c r="I90" s="38">
        <f t="shared" si="11"/>
        <v>0</v>
      </c>
      <c r="J90" s="38">
        <f t="shared" si="8"/>
        <v>0.988456322991901</v>
      </c>
      <c r="M90" s="38">
        <f t="shared" si="9"/>
        <v>0</v>
      </c>
      <c r="N90" s="38">
        <f t="shared" si="10"/>
        <v>0</v>
      </c>
    </row>
    <row r="91" spans="1:14">
      <c r="A91" s="38" t="s">
        <v>15</v>
      </c>
      <c r="B91" s="42">
        <v>8.5943686343681408E-2</v>
      </c>
      <c r="C91" s="42">
        <v>0.65284010441143792</v>
      </c>
      <c r="D91" s="38">
        <f t="shared" si="6"/>
        <v>4.1204392722698893E-2</v>
      </c>
      <c r="E91" s="38">
        <f t="shared" si="11"/>
        <v>2.1449573586165269E-2</v>
      </c>
      <c r="F91" s="38">
        <f t="shared" si="11"/>
        <v>1.1165901900912248E-2</v>
      </c>
      <c r="G91" s="38">
        <f t="shared" si="11"/>
        <v>5.8125801317193276E-3</v>
      </c>
      <c r="H91" s="38">
        <f t="shared" si="11"/>
        <v>3.0258270301387774E-3</v>
      </c>
      <c r="I91" s="38">
        <f t="shared" si="11"/>
        <v>1.5751403006654587E-3</v>
      </c>
      <c r="J91" s="38">
        <f t="shared" si="8"/>
        <v>0.91576658432770008</v>
      </c>
      <c r="M91" s="38">
        <f t="shared" si="9"/>
        <v>8.1996325039990214E-4</v>
      </c>
      <c r="N91" s="38">
        <f t="shared" si="10"/>
        <v>4.2684434632414949E-4</v>
      </c>
    </row>
    <row r="92" spans="1:14">
      <c r="A92" s="38" t="s">
        <v>16</v>
      </c>
      <c r="B92" s="42">
        <v>4.5507583201615971E-2</v>
      </c>
      <c r="C92" s="42">
        <v>0.68935022180070105</v>
      </c>
      <c r="D92" s="38">
        <f t="shared" si="6"/>
        <v>2.2667232165172784E-2</v>
      </c>
      <c r="E92" s="38">
        <f t="shared" si="11"/>
        <v>1.1376731156725503E-2</v>
      </c>
      <c r="F92" s="38">
        <f t="shared" si="11"/>
        <v>5.7100051241047592E-3</v>
      </c>
      <c r="G92" s="38">
        <f t="shared" si="11"/>
        <v>2.8658634952473342E-3</v>
      </c>
      <c r="H92" s="38">
        <f t="shared" si="11"/>
        <v>1.4383828726736859E-3</v>
      </c>
      <c r="I92" s="38">
        <f t="shared" si="11"/>
        <v>7.2192736738232056E-4</v>
      </c>
      <c r="J92" s="38">
        <f t="shared" si="8"/>
        <v>0.95521985781869356</v>
      </c>
      <c r="M92" s="38">
        <f t="shared" si="9"/>
        <v>3.6233685319597372E-4</v>
      </c>
      <c r="N92" s="38">
        <f t="shared" si="10"/>
        <v>1.8185762323986369E-4</v>
      </c>
    </row>
    <row r="93" spans="1:14">
      <c r="A93" s="38" t="s">
        <v>17</v>
      </c>
      <c r="B93" s="42">
        <v>2.197079121077149E-3</v>
      </c>
      <c r="C93" s="42">
        <v>9.6255959244306133E-2</v>
      </c>
      <c r="D93" s="38">
        <f t="shared" si="6"/>
        <v>2.0162262003263045E-4</v>
      </c>
      <c r="E93" s="38">
        <f t="shared" si="11"/>
        <v>1.8312001786467002E-4</v>
      </c>
      <c r="F93" s="38">
        <f t="shared" si="11"/>
        <v>1.6631537144656751E-4</v>
      </c>
      <c r="G93" s="38">
        <f t="shared" si="11"/>
        <v>1.5105286195336512E-4</v>
      </c>
      <c r="H93" s="38">
        <f t="shared" si="11"/>
        <v>1.3719096981743982E-4</v>
      </c>
      <c r="I93" s="38">
        <f t="shared" si="11"/>
        <v>1.246011625073377E-4</v>
      </c>
      <c r="J93" s="38">
        <f t="shared" si="8"/>
        <v>0.99903609699637796</v>
      </c>
      <c r="M93" s="38">
        <f t="shared" si="9"/>
        <v>1.1316670272715275E-4</v>
      </c>
      <c r="N93" s="38">
        <f t="shared" si="10"/>
        <v>1.02781565985643E-4</v>
      </c>
    </row>
    <row r="94" spans="1:14">
      <c r="A94" s="38" t="s">
        <v>18</v>
      </c>
      <c r="B94" s="42">
        <v>5.2775501126520338E-2</v>
      </c>
      <c r="C94" s="42">
        <v>0.4945047184500288</v>
      </c>
      <c r="D94" s="38">
        <f t="shared" si="6"/>
        <v>2.058915366481643E-2</v>
      </c>
      <c r="E94" s="38">
        <f t="shared" si="11"/>
        <v>1.2556766674929519E-2</v>
      </c>
      <c r="F94" s="38">
        <f t="shared" si="11"/>
        <v>7.658031597387001E-3</v>
      </c>
      <c r="G94" s="38">
        <f t="shared" si="11"/>
        <v>4.6704258719458044E-3</v>
      </c>
      <c r="H94" s="38">
        <f t="shared" si="11"/>
        <v>2.8483661301140989E-3</v>
      </c>
      <c r="I94" s="38">
        <f t="shared" si="11"/>
        <v>1.7371412872464762E-3</v>
      </c>
      <c r="J94" s="38">
        <f t="shared" si="8"/>
        <v>0.94994011477356066</v>
      </c>
      <c r="M94" s="38">
        <f t="shared" si="9"/>
        <v>1.0594353794452197E-3</v>
      </c>
      <c r="N94" s="38">
        <f t="shared" si="10"/>
        <v>6.4612091800508929E-4</v>
      </c>
    </row>
    <row r="95" spans="1:14">
      <c r="A95" s="38" t="s">
        <v>19</v>
      </c>
      <c r="B95" s="42">
        <v>3.4987348102877271E-2</v>
      </c>
      <c r="C95" s="42">
        <v>0.59038057110979325</v>
      </c>
      <c r="D95" s="38">
        <f t="shared" si="6"/>
        <v>1.560028598882726E-2</v>
      </c>
      <c r="E95" s="38">
        <f t="shared" si="11"/>
        <v>8.6443737482769095E-3</v>
      </c>
      <c r="F95" s="38">
        <f t="shared" si="11"/>
        <v>4.789988949780553E-3</v>
      </c>
      <c r="G95" s="38">
        <f t="shared" si="11"/>
        <v>2.6542112600803805E-3</v>
      </c>
      <c r="H95" s="38">
        <f t="shared" si="11"/>
        <v>1.4707418925173569E-3</v>
      </c>
      <c r="I95" s="38">
        <f t="shared" si="11"/>
        <v>8.149621497499142E-4</v>
      </c>
      <c r="J95" s="38">
        <f t="shared" si="8"/>
        <v>0.96602543601076762</v>
      </c>
      <c r="M95" s="38">
        <f t="shared" si="9"/>
        <v>4.5158386315372116E-4</v>
      </c>
      <c r="N95" s="38">
        <f t="shared" si="10"/>
        <v>2.5023000825672348E-4</v>
      </c>
    </row>
    <row r="96" spans="1:14">
      <c r="A96" s="38" t="s">
        <v>20</v>
      </c>
      <c r="B96" s="42">
        <v>0.10890469547330485</v>
      </c>
      <c r="C96" s="42">
        <v>0.46089351567957293</v>
      </c>
      <c r="D96" s="38">
        <f t="shared" si="6"/>
        <v>4.0216343848813119E-2</v>
      </c>
      <c r="E96" s="38">
        <f t="shared" si="11"/>
        <v>2.536524578057215E-2</v>
      </c>
      <c r="F96" s="38">
        <f t="shared" si="11"/>
        <v>1.5998363648559798E-2</v>
      </c>
      <c r="G96" s="38">
        <f t="shared" si="11"/>
        <v>1.0090485290215317E-2</v>
      </c>
      <c r="H96" s="38">
        <f t="shared" si="11"/>
        <v>6.3642692233225762E-3</v>
      </c>
      <c r="I96" s="38">
        <f t="shared" si="11"/>
        <v>4.0140708382189853E-3</v>
      </c>
      <c r="J96" s="38">
        <f t="shared" si="8"/>
        <v>0.89795122137029804</v>
      </c>
      <c r="M96" s="38">
        <f t="shared" si="9"/>
        <v>2.5317540991498322E-3</v>
      </c>
      <c r="N96" s="38">
        <f t="shared" si="10"/>
        <v>0</v>
      </c>
    </row>
    <row r="97" spans="1:14">
      <c r="A97" s="38" t="s">
        <v>21</v>
      </c>
      <c r="B97" s="42">
        <v>1.9787071703900767E-2</v>
      </c>
      <c r="C97" s="42">
        <v>0.93065729607604408</v>
      </c>
      <c r="D97" s="38">
        <f t="shared" si="6"/>
        <v>1.1985139011217796E-2</v>
      </c>
      <c r="E97" s="38">
        <f t="shared" ref="E97:I106" si="12">IF(E22&gt;0, $B97*(EXP(-$C97*D$76)-EXP(-$C97*E$76)), )</f>
        <v>4.7256738782392154E-3</v>
      </c>
      <c r="F97" s="38">
        <f t="shared" si="12"/>
        <v>1.8633070156775216E-3</v>
      </c>
      <c r="G97" s="38">
        <f t="shared" si="12"/>
        <v>7.3469162793068281E-4</v>
      </c>
      <c r="H97" s="38">
        <f t="shared" si="12"/>
        <v>2.8968483648153325E-4</v>
      </c>
      <c r="I97" s="38">
        <f t="shared" si="12"/>
        <v>1.142211252953738E-4</v>
      </c>
      <c r="J97" s="38">
        <f t="shared" si="8"/>
        <v>0.98028728250515784</v>
      </c>
      <c r="M97" s="38">
        <f t="shared" si="9"/>
        <v>4.5036756573805606E-5</v>
      </c>
      <c r="N97" s="38">
        <f t="shared" si="10"/>
        <v>1.7757743477338769E-5</v>
      </c>
    </row>
    <row r="98" spans="1:14">
      <c r="A98" s="38" t="s">
        <v>22</v>
      </c>
      <c r="B98" s="42">
        <v>9.781651664779319E-3</v>
      </c>
      <c r="C98" s="42">
        <v>0.24005254482922309</v>
      </c>
      <c r="D98" s="38">
        <f t="shared" si="6"/>
        <v>2.0875362346189268E-3</v>
      </c>
      <c r="E98" s="38">
        <f t="shared" si="12"/>
        <v>1.6420278807958127E-3</v>
      </c>
      <c r="F98" s="38">
        <f t="shared" si="12"/>
        <v>1.2915970111546248E-3</v>
      </c>
      <c r="G98" s="38">
        <f t="shared" si="12"/>
        <v>1.0159528097751006E-3</v>
      </c>
      <c r="H98" s="38">
        <f t="shared" si="12"/>
        <v>7.9913479419344675E-4</v>
      </c>
      <c r="I98" s="38">
        <f t="shared" si="12"/>
        <v>6.2858866390848572E-4</v>
      </c>
      <c r="J98" s="38">
        <f t="shared" si="8"/>
        <v>0.99253516260555363</v>
      </c>
      <c r="M98" s="38">
        <f t="shared" si="9"/>
        <v>4.9443937526590521E-4</v>
      </c>
      <c r="N98" s="38">
        <f t="shared" si="10"/>
        <v>3.8891935195466679E-4</v>
      </c>
    </row>
    <row r="99" spans="1:14">
      <c r="A99" s="38" t="s">
        <v>23</v>
      </c>
      <c r="B99" s="42">
        <v>9.7958593485812512E-3</v>
      </c>
      <c r="C99" s="42">
        <v>4.0320211420000786E-2</v>
      </c>
      <c r="D99" s="38">
        <f t="shared" si="6"/>
        <v>3.871144090363305E-4</v>
      </c>
      <c r="E99" s="38">
        <f t="shared" si="12"/>
        <v>3.7181635703793591E-4</v>
      </c>
      <c r="F99" s="38">
        <f t="shared" si="12"/>
        <v>3.5712285601848545E-4</v>
      </c>
      <c r="G99" s="38">
        <f t="shared" si="12"/>
        <v>3.4301001523121954E-4</v>
      </c>
      <c r="H99" s="38">
        <f t="shared" si="12"/>
        <v>3.294548880479174E-4</v>
      </c>
      <c r="I99" s="38">
        <f t="shared" si="12"/>
        <v>3.164354346490398E-4</v>
      </c>
      <c r="J99" s="38">
        <f t="shared" si="8"/>
        <v>0.99789504603997903</v>
      </c>
      <c r="M99" s="38">
        <f t="shared" si="9"/>
        <v>3.0393048618833601E-4</v>
      </c>
      <c r="N99" s="38">
        <f t="shared" si="10"/>
        <v>2.9191971037355601E-4</v>
      </c>
    </row>
    <row r="100" spans="1:14">
      <c r="A100" s="38" t="s">
        <v>24</v>
      </c>
      <c r="B100" s="42">
        <v>0.27066488024093988</v>
      </c>
      <c r="C100" s="42">
        <v>0.39594256142683304</v>
      </c>
      <c r="D100" s="38">
        <f t="shared" si="6"/>
        <v>8.8495140214255724E-2</v>
      </c>
      <c r="E100" s="38">
        <f t="shared" si="12"/>
        <v>5.9561242936672268E-2</v>
      </c>
      <c r="F100" s="38">
        <f t="shared" si="12"/>
        <v>4.0087417812688188E-2</v>
      </c>
      <c r="G100" s="38">
        <f t="shared" si="12"/>
        <v>2.6980650296328651E-2</v>
      </c>
      <c r="H100" s="38">
        <f t="shared" si="12"/>
        <v>1.8159201318833064E-2</v>
      </c>
      <c r="I100" s="38">
        <f t="shared" si="12"/>
        <v>1.2221966072581266E-2</v>
      </c>
      <c r="J100" s="38">
        <f t="shared" si="8"/>
        <v>0.75449438134864089</v>
      </c>
      <c r="M100" s="38">
        <f t="shared" si="9"/>
        <v>8.2259374769091884E-3</v>
      </c>
      <c r="N100" s="38">
        <f t="shared" si="10"/>
        <v>5.5364289977715506E-3</v>
      </c>
    </row>
    <row r="101" spans="1:14">
      <c r="A101" s="38" t="s">
        <v>25</v>
      </c>
      <c r="B101" s="42">
        <v>5.338751659636134E-3</v>
      </c>
      <c r="C101" s="42">
        <v>1</v>
      </c>
      <c r="D101" s="38">
        <f t="shared" si="6"/>
        <v>3.3747346825360827E-3</v>
      </c>
      <c r="E101" s="38">
        <f t="shared" si="12"/>
        <v>1.2414955091132589E-3</v>
      </c>
      <c r="F101" s="38">
        <f t="shared" si="12"/>
        <v>4.5672067410944099E-4</v>
      </c>
      <c r="G101" s="38">
        <f t="shared" si="12"/>
        <v>1.6801814636282559E-4</v>
      </c>
      <c r="H101" s="38">
        <f t="shared" si="12"/>
        <v>6.1810421790617874E-5</v>
      </c>
      <c r="I101" s="38">
        <f t="shared" si="12"/>
        <v>0</v>
      </c>
      <c r="J101" s="38">
        <f t="shared" si="8"/>
        <v>0.99469722056608778</v>
      </c>
      <c r="M101" s="38">
        <f t="shared" si="9"/>
        <v>0</v>
      </c>
      <c r="N101" s="38">
        <f t="shared" si="10"/>
        <v>0</v>
      </c>
    </row>
    <row r="102" spans="1:14">
      <c r="A102" s="38" t="s">
        <v>26</v>
      </c>
      <c r="B102" s="42">
        <v>1.9478637570464665E-2</v>
      </c>
      <c r="C102" s="42">
        <v>0.8917777468611302</v>
      </c>
      <c r="D102" s="38">
        <f t="shared" si="6"/>
        <v>1.1493830586935054E-2</v>
      </c>
      <c r="E102" s="38">
        <f t="shared" si="12"/>
        <v>4.7116241269987312E-3</v>
      </c>
      <c r="F102" s="38">
        <f t="shared" si="12"/>
        <v>1.931418924805664E-3</v>
      </c>
      <c r="G102" s="38">
        <f t="shared" si="12"/>
        <v>7.9173952814306711E-4</v>
      </c>
      <c r="H102" s="38">
        <f t="shared" si="12"/>
        <v>3.245549022914744E-4</v>
      </c>
      <c r="I102" s="38">
        <f t="shared" si="12"/>
        <v>1.3304360949172462E-4</v>
      </c>
      <c r="J102" s="38">
        <f t="shared" si="8"/>
        <v>0.98061378832133428</v>
      </c>
      <c r="M102" s="38">
        <f t="shared" si="9"/>
        <v>0</v>
      </c>
      <c r="N102" s="38">
        <f t="shared" si="10"/>
        <v>0</v>
      </c>
    </row>
    <row r="103" spans="1:14">
      <c r="A103" s="38" t="s">
        <v>27</v>
      </c>
      <c r="B103" s="42">
        <v>1.6591485661099422E-3</v>
      </c>
      <c r="C103" s="42">
        <v>0.66019661464479584</v>
      </c>
      <c r="D103" s="38">
        <f t="shared" si="6"/>
        <v>8.017840025979384E-4</v>
      </c>
      <c r="E103" s="38">
        <f t="shared" si="12"/>
        <v>4.1432166200162772E-4</v>
      </c>
      <c r="F103" s="38">
        <f t="shared" si="12"/>
        <v>2.141006044615144E-4</v>
      </c>
      <c r="G103" s="38">
        <f t="shared" si="12"/>
        <v>1.1063642825077721E-4</v>
      </c>
      <c r="H103" s="38">
        <f t="shared" si="12"/>
        <v>5.7171343756246347E-5</v>
      </c>
      <c r="I103" s="38">
        <f t="shared" si="12"/>
        <v>2.9543276103293083E-5</v>
      </c>
      <c r="J103" s="38">
        <f t="shared" si="8"/>
        <v>0.99837244268282865</v>
      </c>
      <c r="M103" s="38">
        <f t="shared" si="9"/>
        <v>1.5266479770646469E-5</v>
      </c>
      <c r="N103" s="38">
        <f t="shared" si="10"/>
        <v>7.8889492070101892E-6</v>
      </c>
    </row>
    <row r="104" spans="1:14">
      <c r="A104" s="38" t="s">
        <v>28</v>
      </c>
      <c r="B104" s="42">
        <v>0.1125378523546943</v>
      </c>
      <c r="C104" s="42">
        <v>0.72713470460146878</v>
      </c>
      <c r="D104" s="38">
        <f t="shared" si="6"/>
        <v>5.814923316919729E-2</v>
      </c>
      <c r="E104" s="38">
        <f t="shared" si="12"/>
        <v>2.8103046509188323E-2</v>
      </c>
      <c r="F104" s="38">
        <f t="shared" si="12"/>
        <v>1.3581971421696471E-2</v>
      </c>
      <c r="G104" s="38">
        <f t="shared" si="12"/>
        <v>6.5640551688752654E-3</v>
      </c>
      <c r="H104" s="38">
        <f t="shared" si="12"/>
        <v>3.1723539184605569E-3</v>
      </c>
      <c r="I104" s="38">
        <f t="shared" si="12"/>
        <v>1.5331725777826559E-3</v>
      </c>
      <c r="J104" s="38">
        <f t="shared" si="8"/>
        <v>0.88889616723479947</v>
      </c>
      <c r="M104" s="38">
        <f t="shared" si="9"/>
        <v>7.4096970693780296E-4</v>
      </c>
      <c r="N104" s="38">
        <f t="shared" si="10"/>
        <v>3.5810456993271814E-4</v>
      </c>
    </row>
    <row r="105" spans="1:14">
      <c r="A105" s="38" t="s">
        <v>29</v>
      </c>
      <c r="B105" s="42">
        <v>5.845469083315924E-2</v>
      </c>
      <c r="C105" s="42">
        <v>0.95900311489338275</v>
      </c>
      <c r="D105" s="38">
        <f t="shared" si="6"/>
        <v>3.6050482268151891E-2</v>
      </c>
      <c r="E105" s="38">
        <f t="shared" si="12"/>
        <v>1.3817240534383341E-2</v>
      </c>
      <c r="F105" s="38">
        <f t="shared" si="12"/>
        <v>5.2957997777929094E-3</v>
      </c>
      <c r="G105" s="38">
        <f t="shared" si="12"/>
        <v>2.0297464762723044E-3</v>
      </c>
      <c r="H105" s="38">
        <f t="shared" si="12"/>
        <v>7.7795062706408438E-4</v>
      </c>
      <c r="I105" s="38">
        <f t="shared" si="12"/>
        <v>2.9816885272336357E-4</v>
      </c>
      <c r="J105" s="38">
        <f t="shared" si="8"/>
        <v>0.94173061146361214</v>
      </c>
      <c r="M105" s="38">
        <f t="shared" si="9"/>
        <v>1.1428060038962241E-4</v>
      </c>
      <c r="N105" s="38">
        <f t="shared" si="10"/>
        <v>4.3800871573696821E-5</v>
      </c>
    </row>
    <row r="106" spans="1:14">
      <c r="A106" s="38" t="s">
        <v>30</v>
      </c>
      <c r="B106" s="42">
        <v>9.8120384322887104E-3</v>
      </c>
      <c r="C106" s="42">
        <v>3.492942968473E-2</v>
      </c>
      <c r="D106" s="38">
        <f t="shared" si="6"/>
        <v>3.3681233144369923E-4</v>
      </c>
      <c r="E106" s="38">
        <f t="shared" si="12"/>
        <v>3.2525076374343191E-4</v>
      </c>
      <c r="F106" s="38">
        <f t="shared" si="12"/>
        <v>3.1408606348300622E-4</v>
      </c>
      <c r="G106" s="38">
        <f t="shared" si="12"/>
        <v>3.033046076167552E-4</v>
      </c>
      <c r="H106" s="38">
        <f t="shared" si="12"/>
        <v>2.9289324072964169E-4</v>
      </c>
      <c r="I106" s="38">
        <f t="shared" si="12"/>
        <v>2.8283925898517327E-4</v>
      </c>
      <c r="J106" s="38">
        <f t="shared" si="8"/>
        <v>0.99814481373399833</v>
      </c>
      <c r="M106" s="38">
        <f t="shared" si="9"/>
        <v>2.7313039462431696E-4</v>
      </c>
      <c r="N106" s="38">
        <f t="shared" si="10"/>
        <v>2.6375480099651076E-4</v>
      </c>
    </row>
    <row r="107" spans="1:14">
      <c r="A107" s="38" t="s">
        <v>31</v>
      </c>
      <c r="B107" s="42">
        <v>8.4905549305690484E-2</v>
      </c>
      <c r="C107" s="42">
        <v>0.71410301215016714</v>
      </c>
      <c r="D107" s="38">
        <f t="shared" si="6"/>
        <v>4.3333151120862411E-2</v>
      </c>
      <c r="E107" s="38">
        <f t="shared" ref="E107:I116" si="13">IF(E32&gt;0, $B107*(EXP(-$C107*D$76)-EXP(-$C107*E$76)), )</f>
        <v>2.1217258797936837E-2</v>
      </c>
      <c r="F107" s="38">
        <f t="shared" si="13"/>
        <v>1.0388629934689798E-2</v>
      </c>
      <c r="G107" s="38">
        <f t="shared" si="13"/>
        <v>5.0865963858831506E-3</v>
      </c>
      <c r="H107" s="38">
        <f t="shared" si="13"/>
        <v>2.4905558245445487E-3</v>
      </c>
      <c r="I107" s="38">
        <f t="shared" si="13"/>
        <v>1.2194536079936703E-3</v>
      </c>
      <c r="J107" s="38">
        <f t="shared" si="8"/>
        <v>0.91626435432808961</v>
      </c>
      <c r="M107" s="38">
        <f t="shared" si="9"/>
        <v>5.9708242127868173E-4</v>
      </c>
      <c r="N107" s="38">
        <f t="shared" si="10"/>
        <v>0</v>
      </c>
    </row>
    <row r="108" spans="1:14">
      <c r="A108" s="38" t="s">
        <v>32</v>
      </c>
      <c r="B108" s="42">
        <v>0.99999999999999989</v>
      </c>
      <c r="C108" s="42">
        <v>8.5439782650053153E-3</v>
      </c>
      <c r="D108" s="38">
        <f t="shared" si="6"/>
        <v>8.5075822121642979E-3</v>
      </c>
      <c r="E108" s="38">
        <f t="shared" si="13"/>
        <v>8.4352032570674789E-3</v>
      </c>
      <c r="F108" s="38">
        <f t="shared" si="13"/>
        <v>8.3634400718817208E-3</v>
      </c>
      <c r="G108" s="38">
        <f t="shared" si="13"/>
        <v>8.2922874178936717E-3</v>
      </c>
      <c r="H108" s="38">
        <f t="shared" si="13"/>
        <v>8.2217401009591056E-3</v>
      </c>
      <c r="I108" s="38">
        <f t="shared" si="13"/>
        <v>8.1517929711231157E-3</v>
      </c>
      <c r="J108" s="38">
        <f t="shared" si="8"/>
        <v>0.9500279539689106</v>
      </c>
      <c r="M108" s="38">
        <f t="shared" si="9"/>
        <v>8.0824409222446363E-3</v>
      </c>
      <c r="N108" s="38">
        <f t="shared" si="10"/>
        <v>8.0136788916238526E-3</v>
      </c>
    </row>
    <row r="109" spans="1:14">
      <c r="A109" s="38" t="s">
        <v>33</v>
      </c>
      <c r="B109" s="42">
        <v>2.7205738403613851E-2</v>
      </c>
      <c r="C109" s="42">
        <v>0.32653355682448787</v>
      </c>
      <c r="D109" s="38">
        <f t="shared" ref="D109:D140" si="14">IF($D34&gt;0, $B109*(1-EXP(-$C109*D$76)),0)</f>
        <v>7.578970086352891E-3</v>
      </c>
      <c r="E109" s="38">
        <f t="shared" si="13"/>
        <v>5.4676218583554516E-3</v>
      </c>
      <c r="F109" s="38">
        <f t="shared" si="13"/>
        <v>3.9444526690765955E-3</v>
      </c>
      <c r="G109" s="38">
        <f t="shared" si="13"/>
        <v>2.8456076995904789E-3</v>
      </c>
      <c r="H109" s="38">
        <f t="shared" si="13"/>
        <v>2.0528787792158379E-3</v>
      </c>
      <c r="I109" s="38">
        <f t="shared" si="13"/>
        <v>1.4809881498286678E-3</v>
      </c>
      <c r="J109" s="38">
        <f t="shared" ref="J109:J140" si="15">1-SUM(D109:I109)</f>
        <v>0.97662948075758005</v>
      </c>
      <c r="M109" s="38">
        <f t="shared" ref="M109:M140" si="16">IF(M34&gt;0, $B109*(EXP(-$C109*I$76)-EXP(-$C109*M$76)), )</f>
        <v>1.0684147170008482E-3</v>
      </c>
      <c r="N109" s="38">
        <f t="shared" ref="N109:N140" si="17">IF(N34&gt;0, $B109*(EXP(-$C109*M$76)-EXP(-$C109*N$76)), )</f>
        <v>0</v>
      </c>
    </row>
    <row r="110" spans="1:14">
      <c r="A110" s="38" t="s">
        <v>34</v>
      </c>
      <c r="B110" s="42">
        <v>8.9227137035587836E-2</v>
      </c>
      <c r="C110" s="42">
        <v>0.85694813291984751</v>
      </c>
      <c r="D110" s="38">
        <f t="shared" si="14"/>
        <v>5.1354188917770507E-2</v>
      </c>
      <c r="E110" s="38">
        <f t="shared" si="13"/>
        <v>2.1797567389611344E-2</v>
      </c>
      <c r="F110" s="38">
        <f t="shared" si="13"/>
        <v>9.2520971339931594E-3</v>
      </c>
      <c r="G110" s="38">
        <f t="shared" si="13"/>
        <v>3.9271034169455895E-3</v>
      </c>
      <c r="H110" s="38">
        <f t="shared" si="13"/>
        <v>1.6668806027471518E-3</v>
      </c>
      <c r="I110" s="38">
        <f t="shared" si="13"/>
        <v>7.0751662200323651E-4</v>
      </c>
      <c r="J110" s="38">
        <f t="shared" si="15"/>
        <v>0.91129464591692899</v>
      </c>
      <c r="M110" s="38">
        <f t="shared" si="16"/>
        <v>3.0030931404797384E-4</v>
      </c>
      <c r="N110" s="38">
        <f t="shared" si="17"/>
        <v>1.2746793686431866E-4</v>
      </c>
    </row>
    <row r="111" spans="1:14">
      <c r="A111" s="38" t="s">
        <v>35</v>
      </c>
      <c r="B111" s="42">
        <v>9.4709699473760386E-2</v>
      </c>
      <c r="C111" s="42">
        <v>0.63279600617071807</v>
      </c>
      <c r="D111" s="38">
        <f t="shared" si="14"/>
        <v>4.4408928125590573E-2</v>
      </c>
      <c r="E111" s="38">
        <f t="shared" si="13"/>
        <v>2.3585792710508181E-2</v>
      </c>
      <c r="F111" s="38">
        <f t="shared" si="13"/>
        <v>1.2526526562628299E-2</v>
      </c>
      <c r="G111" s="38">
        <f t="shared" si="13"/>
        <v>6.6528977698647549E-3</v>
      </c>
      <c r="H111" s="38">
        <f t="shared" si="13"/>
        <v>3.5333856129216275E-3</v>
      </c>
      <c r="I111" s="38">
        <f t="shared" si="13"/>
        <v>1.876597885834542E-3</v>
      </c>
      <c r="J111" s="38">
        <f t="shared" si="15"/>
        <v>0.907415871332652</v>
      </c>
      <c r="M111" s="38">
        <f t="shared" si="16"/>
        <v>9.9667005272226022E-4</v>
      </c>
      <c r="N111" s="38">
        <f t="shared" si="17"/>
        <v>5.2933620009469422E-4</v>
      </c>
    </row>
    <row r="112" spans="1:14">
      <c r="A112" s="38" t="s">
        <v>36</v>
      </c>
      <c r="B112" s="42">
        <v>2.0936666316824094E-2</v>
      </c>
      <c r="C112" s="42">
        <v>0.49190804457765913</v>
      </c>
      <c r="D112" s="38">
        <f t="shared" si="14"/>
        <v>8.134761847665423E-3</v>
      </c>
      <c r="E112" s="38">
        <f t="shared" si="13"/>
        <v>4.9740700108252293E-3</v>
      </c>
      <c r="F112" s="38">
        <f t="shared" si="13"/>
        <v>3.0414378362768378E-3</v>
      </c>
      <c r="G112" s="38">
        <f t="shared" si="13"/>
        <v>1.8597132914905717E-3</v>
      </c>
      <c r="H112" s="38">
        <f t="shared" si="13"/>
        <v>1.1371376673542162E-3</v>
      </c>
      <c r="I112" s="38">
        <f t="shared" si="13"/>
        <v>6.953125949212168E-4</v>
      </c>
      <c r="J112" s="38">
        <f t="shared" si="15"/>
        <v>0.98015756675146648</v>
      </c>
      <c r="M112" s="38">
        <f t="shared" si="16"/>
        <v>4.2515485902506822E-4</v>
      </c>
      <c r="N112" s="38">
        <f t="shared" si="17"/>
        <v>2.5996459070773268E-4</v>
      </c>
    </row>
    <row r="113" spans="1:14">
      <c r="A113" s="38" t="s">
        <v>37</v>
      </c>
      <c r="B113" s="42">
        <v>0.15105140819293983</v>
      </c>
      <c r="C113" s="42">
        <v>0.37081441898123579</v>
      </c>
      <c r="D113" s="38">
        <f t="shared" si="14"/>
        <v>4.6799953809481334E-2</v>
      </c>
      <c r="E113" s="38">
        <f t="shared" si="13"/>
        <v>3.2300018305590025E-2</v>
      </c>
      <c r="F113" s="38">
        <f t="shared" si="13"/>
        <v>2.2292568637751253E-2</v>
      </c>
      <c r="G113" s="38">
        <f t="shared" si="13"/>
        <v>1.5385706960507946E-2</v>
      </c>
      <c r="H113" s="38">
        <f t="shared" si="13"/>
        <v>1.061878433666681E-2</v>
      </c>
      <c r="I113" s="38">
        <f t="shared" si="13"/>
        <v>7.3287877559392893E-3</v>
      </c>
      <c r="J113" s="38">
        <f t="shared" si="15"/>
        <v>0.86527418019406332</v>
      </c>
      <c r="M113" s="38">
        <f t="shared" si="16"/>
        <v>5.0581241947009149E-3</v>
      </c>
      <c r="N113" s="38">
        <f t="shared" si="17"/>
        <v>3.4909757549309419E-3</v>
      </c>
    </row>
    <row r="114" spans="1:14">
      <c r="A114" s="38" t="s">
        <v>38</v>
      </c>
      <c r="B114" s="42">
        <v>0.55245667811378441</v>
      </c>
      <c r="C114" s="42">
        <v>0.66687221281823306</v>
      </c>
      <c r="D114" s="38">
        <f t="shared" si="14"/>
        <v>0.26887425731251535</v>
      </c>
      <c r="E114" s="38">
        <f t="shared" si="13"/>
        <v>0.13801627494151189</v>
      </c>
      <c r="F114" s="38">
        <f t="shared" si="13"/>
        <v>7.0845354773368133E-2</v>
      </c>
      <c r="G114" s="38">
        <f t="shared" si="13"/>
        <v>3.6365742337933341E-2</v>
      </c>
      <c r="H114" s="38">
        <f t="shared" si="13"/>
        <v>1.8666957347019952E-2</v>
      </c>
      <c r="I114" s="38">
        <f t="shared" si="13"/>
        <v>9.5819657236031752E-3</v>
      </c>
      <c r="J114" s="38">
        <f t="shared" si="15"/>
        <v>0.45764944756404813</v>
      </c>
      <c r="M114" s="38">
        <f t="shared" si="16"/>
        <v>4.9185341468069247E-3</v>
      </c>
      <c r="N114" s="38">
        <f t="shared" si="17"/>
        <v>2.5247406274595463E-3</v>
      </c>
    </row>
    <row r="115" spans="1:14">
      <c r="A115" s="38" t="s">
        <v>39</v>
      </c>
      <c r="B115" s="42">
        <v>2.8939278571305464E-2</v>
      </c>
      <c r="C115" s="42">
        <v>0.83551110703906595</v>
      </c>
      <c r="D115" s="38">
        <f t="shared" si="14"/>
        <v>1.6389679915793397E-2</v>
      </c>
      <c r="E115" s="38">
        <f t="shared" si="13"/>
        <v>7.1074302881709833E-3</v>
      </c>
      <c r="F115" s="38">
        <f t="shared" si="13"/>
        <v>3.0821569158609704E-3</v>
      </c>
      <c r="G115" s="38">
        <f t="shared" si="13"/>
        <v>1.3365859204838217E-3</v>
      </c>
      <c r="H115" s="38">
        <f t="shared" si="13"/>
        <v>5.7961420252237712E-4</v>
      </c>
      <c r="I115" s="38">
        <f t="shared" si="13"/>
        <v>2.5135131129021753E-4</v>
      </c>
      <c r="J115" s="38">
        <f t="shared" si="15"/>
        <v>0.97125318144587824</v>
      </c>
      <c r="M115" s="38">
        <f t="shared" si="16"/>
        <v>1.0899919534817261E-4</v>
      </c>
      <c r="N115" s="38">
        <f t="shared" si="17"/>
        <v>4.7267804275869265E-5</v>
      </c>
    </row>
    <row r="116" spans="1:14">
      <c r="A116" s="38" t="s">
        <v>40</v>
      </c>
      <c r="B116" s="42">
        <v>1.0062062990422194E-2</v>
      </c>
      <c r="C116" s="42">
        <v>3.3700603064115216E-2</v>
      </c>
      <c r="D116" s="38">
        <f t="shared" si="14"/>
        <v>3.3344734428345744E-4</v>
      </c>
      <c r="E116" s="38">
        <f t="shared" si="13"/>
        <v>3.2239721157055939E-4</v>
      </c>
      <c r="F116" s="38">
        <f t="shared" si="13"/>
        <v>3.1171326990721418E-4</v>
      </c>
      <c r="G116" s="38">
        <f t="shared" si="13"/>
        <v>3.013833840649745E-4</v>
      </c>
      <c r="H116" s="38">
        <f t="shared" si="13"/>
        <v>2.9139582096550999E-4</v>
      </c>
      <c r="I116" s="38">
        <f t="shared" si="13"/>
        <v>2.8173923635371425E-4</v>
      </c>
      <c r="J116" s="38">
        <f t="shared" si="15"/>
        <v>0.99815792373285461</v>
      </c>
      <c r="M116" s="38">
        <f t="shared" si="16"/>
        <v>2.724026619124658E-4</v>
      </c>
      <c r="N116" s="38">
        <f t="shared" si="17"/>
        <v>2.6337549280440914E-4</v>
      </c>
    </row>
    <row r="117" spans="1:14">
      <c r="A117" s="38" t="s">
        <v>41</v>
      </c>
      <c r="B117" s="42">
        <v>1.5296216727374716E-2</v>
      </c>
      <c r="C117" s="42">
        <v>0.19048266458491248</v>
      </c>
      <c r="D117" s="38">
        <f t="shared" si="14"/>
        <v>2.6529745081067349E-3</v>
      </c>
      <c r="E117" s="38">
        <f t="shared" ref="E117:I126" si="18">IF(E42&gt;0, $B117*(EXP(-$C117*D$76)-EXP(-$C117*E$76)), )</f>
        <v>2.1928428385502891E-3</v>
      </c>
      <c r="F117" s="38">
        <f t="shared" si="18"/>
        <v>1.8125163660214964E-3</v>
      </c>
      <c r="G117" s="38">
        <f t="shared" si="18"/>
        <v>1.4981536840404219E-3</v>
      </c>
      <c r="H117" s="38">
        <f t="shared" si="18"/>
        <v>1.2383140384715676E-3</v>
      </c>
      <c r="I117" s="38">
        <f t="shared" si="18"/>
        <v>1.0235409585885905E-3</v>
      </c>
      <c r="J117" s="38">
        <f t="shared" si="15"/>
        <v>0.98958165760622085</v>
      </c>
      <c r="M117" s="38">
        <f t="shared" si="16"/>
        <v>0</v>
      </c>
      <c r="N117" s="38">
        <f t="shared" si="17"/>
        <v>0</v>
      </c>
    </row>
    <row r="118" spans="1:14">
      <c r="A118" s="38" t="s">
        <v>42</v>
      </c>
      <c r="B118" s="42">
        <v>0.12231631740352655</v>
      </c>
      <c r="C118" s="42">
        <v>0.79694695863812415</v>
      </c>
      <c r="D118" s="38">
        <f t="shared" si="14"/>
        <v>6.7188000845249424E-2</v>
      </c>
      <c r="E118" s="38">
        <f t="shared" si="18"/>
        <v>3.0281825500805271E-2</v>
      </c>
      <c r="F118" s="38">
        <f t="shared" si="18"/>
        <v>1.3648105973167332E-2</v>
      </c>
      <c r="G118" s="38">
        <f t="shared" si="18"/>
        <v>6.1512406723911806E-3</v>
      </c>
      <c r="H118" s="38">
        <f t="shared" si="18"/>
        <v>2.7723818883052271E-3</v>
      </c>
      <c r="I118" s="38">
        <f t="shared" si="18"/>
        <v>1.2495205022786124E-3</v>
      </c>
      <c r="J118" s="38">
        <f t="shared" si="15"/>
        <v>0.87870892461780292</v>
      </c>
      <c r="M118" s="38">
        <f t="shared" si="16"/>
        <v>5.6316248933837513E-4</v>
      </c>
      <c r="N118" s="38">
        <f t="shared" si="17"/>
        <v>0</v>
      </c>
    </row>
    <row r="119" spans="1:14">
      <c r="A119" s="38" t="s">
        <v>43</v>
      </c>
      <c r="B119" s="42">
        <v>2.8038445512286035E-2</v>
      </c>
      <c r="C119" s="42">
        <v>0.95028017620838168</v>
      </c>
      <c r="D119" s="38">
        <f t="shared" si="14"/>
        <v>1.7197866096754052E-2</v>
      </c>
      <c r="E119" s="38">
        <f t="shared" si="18"/>
        <v>6.6492571108428379E-3</v>
      </c>
      <c r="F119" s="38">
        <f t="shared" si="18"/>
        <v>2.5708201167142937E-3</v>
      </c>
      <c r="G119" s="38">
        <f t="shared" si="18"/>
        <v>9.9396307923264263E-4</v>
      </c>
      <c r="H119" s="38">
        <f t="shared" si="18"/>
        <v>3.8429861212550711E-4</v>
      </c>
      <c r="I119" s="38">
        <f t="shared" si="18"/>
        <v>1.4858240347881619E-4</v>
      </c>
      <c r="J119" s="38">
        <f t="shared" si="15"/>
        <v>0.97205521258085181</v>
      </c>
      <c r="M119" s="38">
        <f t="shared" si="16"/>
        <v>5.7446813303431097E-5</v>
      </c>
      <c r="N119" s="38">
        <f t="shared" si="17"/>
        <v>2.2210815557239125E-5</v>
      </c>
    </row>
    <row r="120" spans="1:14">
      <c r="A120" s="38" t="s">
        <v>44</v>
      </c>
      <c r="B120" s="42">
        <v>1.4735859129180778E-2</v>
      </c>
      <c r="C120" s="42">
        <v>0.53498119478910955</v>
      </c>
      <c r="D120" s="38">
        <f t="shared" si="14"/>
        <v>6.1053566764270968E-3</v>
      </c>
      <c r="E120" s="38">
        <f t="shared" si="18"/>
        <v>3.5757871535630971E-3</v>
      </c>
      <c r="F120" s="38">
        <f t="shared" si="18"/>
        <v>2.0942681067192782E-3</v>
      </c>
      <c r="G120" s="38">
        <f t="shared" si="18"/>
        <v>1.2265715811555381E-3</v>
      </c>
      <c r="H120" s="38">
        <f t="shared" si="18"/>
        <v>7.1837881638526114E-4</v>
      </c>
      <c r="I120" s="38">
        <f t="shared" si="18"/>
        <v>4.2074032348353267E-4</v>
      </c>
      <c r="J120" s="38">
        <f t="shared" si="15"/>
        <v>0.98585889734226617</v>
      </c>
      <c r="M120" s="38">
        <f t="shared" si="16"/>
        <v>2.464193205136099E-4</v>
      </c>
      <c r="N120" s="38">
        <f t="shared" si="17"/>
        <v>1.4432294252102003E-4</v>
      </c>
    </row>
    <row r="121" spans="1:14">
      <c r="A121" s="38" t="s">
        <v>45</v>
      </c>
      <c r="B121" s="42">
        <v>5.0366526367625973E-2</v>
      </c>
      <c r="C121" s="42">
        <v>0.92510249221316554</v>
      </c>
      <c r="D121" s="38">
        <f t="shared" si="14"/>
        <v>3.0396663053572706E-2</v>
      </c>
      <c r="E121" s="38">
        <f t="shared" si="18"/>
        <v>1.2051996636666045E-2</v>
      </c>
      <c r="F121" s="38">
        <f t="shared" si="18"/>
        <v>4.7785055443162376E-3</v>
      </c>
      <c r="G121" s="38">
        <f t="shared" si="18"/>
        <v>1.8946333894246461E-3</v>
      </c>
      <c r="H121" s="38">
        <f t="shared" si="18"/>
        <v>7.5120466996054646E-4</v>
      </c>
      <c r="I121" s="38">
        <f t="shared" si="18"/>
        <v>2.9784572536320611E-4</v>
      </c>
      <c r="J121" s="38">
        <f t="shared" si="15"/>
        <v>0.94982915098069665</v>
      </c>
      <c r="M121" s="38">
        <f t="shared" si="16"/>
        <v>1.1809308390187951E-4</v>
      </c>
      <c r="N121" s="38">
        <f t="shared" si="17"/>
        <v>4.6822818922279273E-5</v>
      </c>
    </row>
    <row r="122" spans="1:14">
      <c r="A122" s="38" t="s">
        <v>46</v>
      </c>
      <c r="B122" s="42">
        <v>6.5129447527955006E-2</v>
      </c>
      <c r="C122" s="42">
        <v>0.51254077086058125</v>
      </c>
      <c r="D122" s="38">
        <f t="shared" si="14"/>
        <v>2.6118745515682659E-2</v>
      </c>
      <c r="E122" s="38">
        <f t="shared" si="18"/>
        <v>1.5644391852231387E-2</v>
      </c>
      <c r="F122" s="38">
        <f t="shared" si="18"/>
        <v>9.3705494499806124E-3</v>
      </c>
      <c r="G122" s="38">
        <f t="shared" si="18"/>
        <v>5.6126948125508553E-3</v>
      </c>
      <c r="H122" s="38">
        <f t="shared" si="18"/>
        <v>3.3618458796885664E-3</v>
      </c>
      <c r="I122" s="38">
        <f t="shared" si="18"/>
        <v>2.0136508568942601E-3</v>
      </c>
      <c r="J122" s="38">
        <f t="shared" si="15"/>
        <v>0.93787812163297168</v>
      </c>
      <c r="M122" s="38">
        <f t="shared" si="16"/>
        <v>0</v>
      </c>
      <c r="N122" s="38">
        <f t="shared" si="17"/>
        <v>0</v>
      </c>
    </row>
    <row r="123" spans="1:14">
      <c r="A123" s="38" t="s">
        <v>47</v>
      </c>
      <c r="B123" s="42">
        <v>0.20522098247216944</v>
      </c>
      <c r="C123" s="42">
        <v>0.59924620372631077</v>
      </c>
      <c r="D123" s="38">
        <f t="shared" si="14"/>
        <v>9.2508389001939348E-2</v>
      </c>
      <c r="E123" s="38">
        <f t="shared" si="18"/>
        <v>5.0807964743934071E-2</v>
      </c>
      <c r="F123" s="38">
        <f t="shared" si="18"/>
        <v>2.7905029038682402E-2</v>
      </c>
      <c r="G123" s="38">
        <f t="shared" si="18"/>
        <v>1.5326153085922939E-2</v>
      </c>
      <c r="H123" s="38">
        <f t="shared" si="18"/>
        <v>8.4175138498345722E-3</v>
      </c>
      <c r="I123" s="38">
        <f t="shared" si="18"/>
        <v>4.6231131200977407E-3</v>
      </c>
      <c r="J123" s="38">
        <f t="shared" si="15"/>
        <v>0.80041183715958886</v>
      </c>
      <c r="M123" s="38">
        <f t="shared" si="16"/>
        <v>2.5391315419861118E-3</v>
      </c>
      <c r="N123" s="38">
        <f t="shared" si="17"/>
        <v>1.394555750643723E-3</v>
      </c>
    </row>
    <row r="124" spans="1:14">
      <c r="A124" s="38" t="s">
        <v>48</v>
      </c>
      <c r="B124" s="42">
        <v>3.3047989744329501E-2</v>
      </c>
      <c r="C124" s="42">
        <v>0.71289318947094127</v>
      </c>
      <c r="D124" s="38">
        <f t="shared" si="14"/>
        <v>1.6847077528097443E-2</v>
      </c>
      <c r="E124" s="38">
        <f t="shared" si="18"/>
        <v>8.2588389261889737E-3</v>
      </c>
      <c r="F124" s="38">
        <f t="shared" si="18"/>
        <v>4.0486796772304674E-3</v>
      </c>
      <c r="G124" s="38">
        <f t="shared" si="18"/>
        <v>1.9847592712869365E-3</v>
      </c>
      <c r="H124" s="38">
        <f t="shared" si="18"/>
        <v>9.7297629820251386E-4</v>
      </c>
      <c r="I124" s="38">
        <f t="shared" si="18"/>
        <v>4.7697617064160577E-4</v>
      </c>
      <c r="J124" s="38">
        <f t="shared" si="15"/>
        <v>0.96741069212835207</v>
      </c>
      <c r="M124" s="38">
        <f t="shared" si="16"/>
        <v>2.338250867777847E-4</v>
      </c>
      <c r="N124" s="38">
        <f t="shared" si="17"/>
        <v>1.1462663036833344E-4</v>
      </c>
    </row>
    <row r="125" spans="1:14">
      <c r="A125" s="38" t="s">
        <v>49</v>
      </c>
      <c r="B125" s="42">
        <v>3.4999681815272479E-2</v>
      </c>
      <c r="C125" s="42">
        <v>0.84510778292483735</v>
      </c>
      <c r="D125" s="38">
        <f t="shared" si="14"/>
        <v>1.9966931317626637E-2</v>
      </c>
      <c r="E125" s="38">
        <f t="shared" si="18"/>
        <v>8.5760178702691849E-3</v>
      </c>
      <c r="F125" s="38">
        <f t="shared" si="18"/>
        <v>3.6834945411090168E-3</v>
      </c>
      <c r="G125" s="38">
        <f t="shared" si="18"/>
        <v>1.5821016513290055E-3</v>
      </c>
      <c r="H125" s="38">
        <f t="shared" si="18"/>
        <v>6.7953016007032095E-4</v>
      </c>
      <c r="I125" s="38">
        <f t="shared" si="18"/>
        <v>2.9186572054792139E-4</v>
      </c>
      <c r="J125" s="38">
        <f t="shared" si="15"/>
        <v>0.96522005873904793</v>
      </c>
      <c r="M125" s="38">
        <f t="shared" si="16"/>
        <v>0</v>
      </c>
      <c r="N125" s="38">
        <f t="shared" si="17"/>
        <v>0</v>
      </c>
    </row>
    <row r="126" spans="1:14">
      <c r="A126" s="38" t="s">
        <v>50</v>
      </c>
      <c r="B126" s="42">
        <v>3.836772309980313E-2</v>
      </c>
      <c r="C126" s="42">
        <v>0.61748415857454275</v>
      </c>
      <c r="D126" s="38">
        <f t="shared" si="14"/>
        <v>1.7676028280829367E-2</v>
      </c>
      <c r="E126" s="38">
        <f t="shared" si="18"/>
        <v>9.532673644643443E-3</v>
      </c>
      <c r="F126" s="38">
        <f t="shared" si="18"/>
        <v>5.1409663625530217E-3</v>
      </c>
      <c r="G126" s="38">
        <f t="shared" si="18"/>
        <v>2.7725207141390835E-3</v>
      </c>
      <c r="H126" s="38">
        <f t="shared" si="18"/>
        <v>1.4952191024476895E-3</v>
      </c>
      <c r="I126" s="38">
        <f t="shared" si="18"/>
        <v>8.0637095078248708E-4</v>
      </c>
      <c r="J126" s="38">
        <f t="shared" si="15"/>
        <v>0.96257622094460493</v>
      </c>
      <c r="M126" s="38">
        <f t="shared" si="16"/>
        <v>0</v>
      </c>
      <c r="N126" s="38">
        <f t="shared" si="17"/>
        <v>0</v>
      </c>
    </row>
    <row r="127" spans="1:14">
      <c r="A127" s="38" t="s">
        <v>51</v>
      </c>
      <c r="B127" s="42">
        <v>0.19078701166353443</v>
      </c>
      <c r="C127" s="42">
        <v>0.32845404586675575</v>
      </c>
      <c r="D127" s="38">
        <f t="shared" si="14"/>
        <v>5.3413491862351975E-2</v>
      </c>
      <c r="E127" s="38">
        <f t="shared" ref="E127:I136" si="19">IF(E52&gt;0, $B127*(EXP(-$C127*D$76)-EXP(-$C127*E$76)), )</f>
        <v>3.8459637886374826E-2</v>
      </c>
      <c r="F127" s="38">
        <f t="shared" si="19"/>
        <v>2.7692324444222309E-2</v>
      </c>
      <c r="G127" s="38">
        <f t="shared" si="19"/>
        <v>1.9939470969271681E-2</v>
      </c>
      <c r="H127" s="38">
        <f t="shared" si="19"/>
        <v>1.435713723978773E-2</v>
      </c>
      <c r="I127" s="38">
        <f t="shared" si="19"/>
        <v>1.0337655900688558E-2</v>
      </c>
      <c r="J127" s="38">
        <f t="shared" si="15"/>
        <v>0.83580028169730292</v>
      </c>
      <c r="M127" s="38">
        <f t="shared" si="16"/>
        <v>7.4434845705090629E-3</v>
      </c>
      <c r="N127" s="38">
        <f t="shared" si="17"/>
        <v>5.3595769760256791E-3</v>
      </c>
    </row>
    <row r="128" spans="1:14">
      <c r="A128" s="38" t="s">
        <v>52</v>
      </c>
      <c r="B128" s="42">
        <v>3.5764437121634796E-2</v>
      </c>
      <c r="C128" s="42">
        <v>0.69131761463015728</v>
      </c>
      <c r="D128" s="38">
        <f t="shared" si="14"/>
        <v>1.7849471916051147E-2</v>
      </c>
      <c r="E128" s="38">
        <f t="shared" si="19"/>
        <v>8.9410792969158871E-3</v>
      </c>
      <c r="F128" s="38">
        <f t="shared" si="19"/>
        <v>4.4787262821960093E-3</v>
      </c>
      <c r="G128" s="38">
        <f t="shared" si="19"/>
        <v>2.2434639538151048E-3</v>
      </c>
      <c r="H128" s="38">
        <f t="shared" si="19"/>
        <v>1.1237861380534869E-3</v>
      </c>
      <c r="I128" s="38">
        <f t="shared" si="19"/>
        <v>5.6292203043136239E-4</v>
      </c>
      <c r="J128" s="38">
        <f t="shared" si="15"/>
        <v>0.96480055038253698</v>
      </c>
      <c r="M128" s="38">
        <f t="shared" si="16"/>
        <v>2.8197643805594365E-4</v>
      </c>
      <c r="N128" s="38">
        <f t="shared" si="17"/>
        <v>1.4124640237972064E-4</v>
      </c>
    </row>
    <row r="129" spans="1:14">
      <c r="A129" s="38" t="s">
        <v>53</v>
      </c>
      <c r="B129" s="42">
        <v>1.2596668045434148E-2</v>
      </c>
      <c r="C129" s="42">
        <v>0.9165163965900377</v>
      </c>
      <c r="D129" s="38">
        <f t="shared" si="14"/>
        <v>7.5591377483803894E-3</v>
      </c>
      <c r="E129" s="38">
        <f t="shared" si="19"/>
        <v>3.0229728440666018E-3</v>
      </c>
      <c r="F129" s="38">
        <f t="shared" si="19"/>
        <v>1.2089162970898484E-3</v>
      </c>
      <c r="G129" s="38">
        <f t="shared" si="19"/>
        <v>4.8345740724663704E-4</v>
      </c>
      <c r="H129" s="38">
        <f t="shared" si="19"/>
        <v>1.9333932811087685E-4</v>
      </c>
      <c r="I129" s="38">
        <f t="shared" si="19"/>
        <v>7.7318281267528034E-5</v>
      </c>
      <c r="J129" s="38">
        <f t="shared" si="15"/>
        <v>0.98745485809383815</v>
      </c>
      <c r="M129" s="38">
        <f t="shared" si="16"/>
        <v>3.0920334091242019E-5</v>
      </c>
      <c r="N129" s="38">
        <f t="shared" si="17"/>
        <v>1.2365342900030948E-5</v>
      </c>
    </row>
    <row r="130" spans="1:14">
      <c r="A130" s="38" t="s">
        <v>54</v>
      </c>
      <c r="B130" s="42">
        <v>2.3600842547933526E-4</v>
      </c>
      <c r="C130" s="42">
        <v>5.0711198534832143E-2</v>
      </c>
      <c r="D130" s="38">
        <f t="shared" si="14"/>
        <v>1.1669872732376431E-5</v>
      </c>
      <c r="E130" s="38">
        <f t="shared" si="19"/>
        <v>1.1092834309645279E-5</v>
      </c>
      <c r="F130" s="38">
        <f t="shared" si="19"/>
        <v>1.0544328618070975E-5</v>
      </c>
      <c r="G130" s="38">
        <f t="shared" si="19"/>
        <v>1.0022944804034154E-5</v>
      </c>
      <c r="H130" s="38">
        <f t="shared" si="19"/>
        <v>9.5273417761797626E-6</v>
      </c>
      <c r="I130" s="38">
        <f t="shared" si="19"/>
        <v>9.0562447558930256E-6</v>
      </c>
      <c r="J130" s="38">
        <f t="shared" si="15"/>
        <v>0.99993808643300375</v>
      </c>
      <c r="M130" s="38">
        <f t="shared" si="16"/>
        <v>8.6084419983436918E-6</v>
      </c>
      <c r="N130" s="38">
        <f t="shared" si="17"/>
        <v>0</v>
      </c>
    </row>
    <row r="131" spans="1:14">
      <c r="A131" s="38" t="s">
        <v>55</v>
      </c>
      <c r="B131" s="42">
        <v>6.7980444214575747E-2</v>
      </c>
      <c r="C131" s="42">
        <v>0.9473236305953856</v>
      </c>
      <c r="D131" s="38">
        <f t="shared" si="14"/>
        <v>4.1619159436245404E-2</v>
      </c>
      <c r="E131" s="38">
        <f t="shared" si="19"/>
        <v>1.613897241787017E-2</v>
      </c>
      <c r="F131" s="38">
        <f t="shared" si="19"/>
        <v>6.2583299190309546E-3</v>
      </c>
      <c r="G131" s="38">
        <f t="shared" si="19"/>
        <v>2.4268393526758842E-3</v>
      </c>
      <c r="H131" s="38">
        <f t="shared" si="19"/>
        <v>9.4107362825132917E-4</v>
      </c>
      <c r="I131" s="38">
        <f t="shared" si="19"/>
        <v>0</v>
      </c>
      <c r="J131" s="38">
        <f t="shared" si="15"/>
        <v>0.93261562524592623</v>
      </c>
      <c r="M131" s="38">
        <f t="shared" si="16"/>
        <v>0</v>
      </c>
      <c r="N131" s="38">
        <f t="shared" si="17"/>
        <v>0</v>
      </c>
    </row>
    <row r="132" spans="1:14">
      <c r="A132" s="38" t="s">
        <v>56</v>
      </c>
      <c r="B132" s="42">
        <v>1.6872885183861472E-2</v>
      </c>
      <c r="C132" s="42">
        <v>2.6725639974912792E-2</v>
      </c>
      <c r="D132" s="38">
        <f t="shared" si="14"/>
        <v>4.4496616716324026E-4</v>
      </c>
      <c r="E132" s="38">
        <f t="shared" si="19"/>
        <v>4.3323166605318072E-4</v>
      </c>
      <c r="F132" s="38">
        <f t="shared" si="19"/>
        <v>4.2180662333897819E-4</v>
      </c>
      <c r="G132" s="38">
        <f t="shared" si="19"/>
        <v>4.1068287808581179E-4</v>
      </c>
      <c r="H132" s="38">
        <f t="shared" si="19"/>
        <v>3.9985248457633752E-4</v>
      </c>
      <c r="I132" s="38">
        <f t="shared" si="19"/>
        <v>3.8930770663504988E-4</v>
      </c>
      <c r="J132" s="38">
        <f t="shared" si="15"/>
        <v>0.99750015247414736</v>
      </c>
      <c r="M132" s="38">
        <f t="shared" si="16"/>
        <v>3.790410121023219E-4</v>
      </c>
      <c r="N132" s="38">
        <f t="shared" si="17"/>
        <v>3.6904506745415102E-4</v>
      </c>
    </row>
    <row r="133" spans="1:14">
      <c r="A133" s="38" t="s">
        <v>57</v>
      </c>
      <c r="B133" s="42">
        <v>1</v>
      </c>
      <c r="C133" s="42">
        <v>6.9857177652978917E-3</v>
      </c>
      <c r="D133" s="38">
        <f t="shared" si="14"/>
        <v>6.9613743573258002E-3</v>
      </c>
      <c r="E133" s="38">
        <f t="shared" si="19"/>
        <v>6.9129136243830658E-3</v>
      </c>
      <c r="F133" s="38">
        <f t="shared" si="19"/>
        <v>6.8647902447438458E-3</v>
      </c>
      <c r="G133" s="38">
        <f t="shared" si="19"/>
        <v>6.8170018699655888E-3</v>
      </c>
      <c r="H133" s="38">
        <f t="shared" si="19"/>
        <v>6.7695461679542213E-3</v>
      </c>
      <c r="I133" s="38">
        <f t="shared" si="19"/>
        <v>6.7224208228499061E-3</v>
      </c>
      <c r="J133" s="38">
        <f t="shared" si="15"/>
        <v>0.95895195291277757</v>
      </c>
      <c r="M133" s="38">
        <f t="shared" si="16"/>
        <v>6.6756235349145765E-3</v>
      </c>
      <c r="N133" s="38">
        <f t="shared" si="17"/>
        <v>6.6291520204193599E-3</v>
      </c>
    </row>
    <row r="134" spans="1:14">
      <c r="A134" s="38" t="s">
        <v>58</v>
      </c>
      <c r="B134" s="42">
        <v>2.7005669328938008E-2</v>
      </c>
      <c r="C134" s="42">
        <v>2.7908001184087851E-2</v>
      </c>
      <c r="D134" s="38">
        <f t="shared" si="14"/>
        <v>7.432546358789665E-4</v>
      </c>
      <c r="E134" s="38">
        <f t="shared" si="19"/>
        <v>7.2279865506150328E-4</v>
      </c>
      <c r="F134" s="38">
        <f t="shared" si="19"/>
        <v>7.0290566723594573E-4</v>
      </c>
      <c r="G134" s="38">
        <f t="shared" si="19"/>
        <v>6.8356017761318647E-4</v>
      </c>
      <c r="H134" s="38">
        <f t="shared" si="19"/>
        <v>6.6474711785432595E-4</v>
      </c>
      <c r="I134" s="38">
        <f t="shared" si="19"/>
        <v>6.4645183433387936E-4</v>
      </c>
      <c r="J134" s="38">
        <f t="shared" si="15"/>
        <v>0.99583628191202223</v>
      </c>
      <c r="M134" s="38">
        <f t="shared" si="16"/>
        <v>6.2866007672591909E-4</v>
      </c>
      <c r="N134" s="38">
        <f t="shared" si="17"/>
        <v>6.1135798690443934E-4</v>
      </c>
    </row>
    <row r="135" spans="1:14">
      <c r="A135" s="38" t="s">
        <v>59</v>
      </c>
      <c r="B135" s="42">
        <v>3.0262230106377571E-2</v>
      </c>
      <c r="C135" s="42">
        <v>0.63894956309451822</v>
      </c>
      <c r="D135" s="38">
        <f t="shared" si="14"/>
        <v>1.4288414761287631E-2</v>
      </c>
      <c r="E135" s="38">
        <f t="shared" si="19"/>
        <v>7.542091186556861E-3</v>
      </c>
      <c r="F135" s="38">
        <f t="shared" si="19"/>
        <v>3.9810672084110554E-3</v>
      </c>
      <c r="G135" s="38">
        <f t="shared" si="19"/>
        <v>2.1013928002004429E-3</v>
      </c>
      <c r="H135" s="38">
        <f t="shared" si="19"/>
        <v>1.1092130500596935E-3</v>
      </c>
      <c r="I135" s="38">
        <f t="shared" si="19"/>
        <v>5.854943398994083E-4</v>
      </c>
      <c r="J135" s="38">
        <f t="shared" si="15"/>
        <v>0.97039232665358488</v>
      </c>
      <c r="M135" s="38">
        <f t="shared" si="16"/>
        <v>3.0905119808660394E-4</v>
      </c>
      <c r="N135" s="38">
        <f t="shared" si="17"/>
        <v>1.6313162490208655E-4</v>
      </c>
    </row>
    <row r="136" spans="1:14">
      <c r="A136" s="38" t="s">
        <v>60</v>
      </c>
      <c r="B136" s="42">
        <v>1.118347824241709E-2</v>
      </c>
      <c r="C136" s="42">
        <v>1</v>
      </c>
      <c r="D136" s="38">
        <f t="shared" si="14"/>
        <v>7.0693065162437067E-3</v>
      </c>
      <c r="E136" s="38">
        <f t="shared" si="19"/>
        <v>2.6006525306653708E-3</v>
      </c>
      <c r="F136" s="38">
        <f t="shared" si="19"/>
        <v>9.567265996622738E-4</v>
      </c>
      <c r="G136" s="38">
        <f t="shared" si="19"/>
        <v>3.5196004683761155E-4</v>
      </c>
      <c r="H136" s="38">
        <f t="shared" si="19"/>
        <v>1.2947886534529519E-4</v>
      </c>
      <c r="I136" s="38">
        <f t="shared" si="19"/>
        <v>0</v>
      </c>
      <c r="J136" s="38">
        <f t="shared" si="15"/>
        <v>0.98889187544124579</v>
      </c>
      <c r="M136" s="38">
        <f t="shared" si="16"/>
        <v>0</v>
      </c>
      <c r="N136" s="38">
        <f t="shared" si="17"/>
        <v>0</v>
      </c>
    </row>
    <row r="137" spans="1:14">
      <c r="A137" s="38" t="s">
        <v>61</v>
      </c>
      <c r="B137" s="42">
        <v>1.2791221135424568E-3</v>
      </c>
      <c r="C137" s="42">
        <v>7.2747178890533309E-2</v>
      </c>
      <c r="D137" s="38">
        <f t="shared" si="14"/>
        <v>8.9748474334301866E-5</v>
      </c>
      <c r="E137" s="38">
        <f t="shared" ref="E137:I146" si="20">IF(E62&gt;0, $B137*(EXP(-$C137*D$76)-EXP(-$C137*E$76)), )</f>
        <v>8.3451351831253772E-5</v>
      </c>
      <c r="F137" s="38">
        <f t="shared" si="20"/>
        <v>7.7596061371730621E-5</v>
      </c>
      <c r="G137" s="38">
        <f t="shared" si="20"/>
        <v>7.2151602200293979E-5</v>
      </c>
      <c r="H137" s="38">
        <f t="shared" si="20"/>
        <v>6.7089148702153463E-5</v>
      </c>
      <c r="I137" s="38">
        <f t="shared" si="20"/>
        <v>6.2381897786343706E-5</v>
      </c>
      <c r="J137" s="38">
        <f t="shared" si="15"/>
        <v>0.99954758146377387</v>
      </c>
      <c r="M137" s="38">
        <f t="shared" si="16"/>
        <v>5.8004926977123976E-5</v>
      </c>
      <c r="N137" s="38">
        <f t="shared" si="17"/>
        <v>0</v>
      </c>
    </row>
    <row r="138" spans="1:14">
      <c r="A138" s="38" t="s">
        <v>62</v>
      </c>
      <c r="B138" s="42">
        <v>8.5765006104841515E-2</v>
      </c>
      <c r="C138" s="42">
        <v>0.42641207121680008</v>
      </c>
      <c r="D138" s="38">
        <f t="shared" si="14"/>
        <v>2.9773556254962415E-2</v>
      </c>
      <c r="E138" s="38">
        <f t="shared" si="20"/>
        <v>1.9437584833427477E-2</v>
      </c>
      <c r="F138" s="38">
        <f t="shared" si="20"/>
        <v>1.2689774137871689E-2</v>
      </c>
      <c r="G138" s="38">
        <f t="shared" si="20"/>
        <v>8.2844843662504639E-3</v>
      </c>
      <c r="H138" s="38">
        <f t="shared" si="20"/>
        <v>5.4085029779859725E-3</v>
      </c>
      <c r="I138" s="38">
        <f t="shared" si="20"/>
        <v>3.530926388376111E-3</v>
      </c>
      <c r="J138" s="38">
        <f t="shared" si="15"/>
        <v>0.92087517104112582</v>
      </c>
      <c r="M138" s="38">
        <f t="shared" si="16"/>
        <v>2.3051556430451329E-3</v>
      </c>
      <c r="N138" s="38">
        <f t="shared" si="17"/>
        <v>1.5049145618429725E-3</v>
      </c>
    </row>
    <row r="139" spans="1:14">
      <c r="A139" s="38" t="s">
        <v>63</v>
      </c>
      <c r="B139" s="42">
        <v>1.7881745208269347E-2</v>
      </c>
      <c r="C139" s="42">
        <v>0.83239707642973459</v>
      </c>
      <c r="D139" s="38">
        <f t="shared" si="14"/>
        <v>1.0103091365645337E-2</v>
      </c>
      <c r="E139" s="38">
        <f t="shared" si="20"/>
        <v>4.3948982360746099E-3</v>
      </c>
      <c r="F139" s="38">
        <f t="shared" si="20"/>
        <v>1.9118040020038908E-3</v>
      </c>
      <c r="G139" s="38">
        <f t="shared" si="20"/>
        <v>8.3164486314536961E-4</v>
      </c>
      <c r="H139" s="38">
        <f t="shared" si="20"/>
        <v>3.6176991871087876E-4</v>
      </c>
      <c r="I139" s="38">
        <f t="shared" si="20"/>
        <v>1.5737183007309528E-4</v>
      </c>
      <c r="J139" s="38">
        <f t="shared" si="15"/>
        <v>0.98223941978434681</v>
      </c>
      <c r="M139" s="38">
        <f t="shared" si="16"/>
        <v>6.8457579305668525E-5</v>
      </c>
      <c r="N139" s="38">
        <f t="shared" si="17"/>
        <v>2.9779409454761709E-5</v>
      </c>
    </row>
    <row r="140" spans="1:14">
      <c r="A140" s="38" t="s">
        <v>64</v>
      </c>
      <c r="B140" s="42">
        <v>1</v>
      </c>
      <c r="C140" s="42">
        <v>2.6435777631534036E-3</v>
      </c>
      <c r="D140" s="38">
        <f t="shared" si="14"/>
        <v>2.6400865885333191E-3</v>
      </c>
      <c r="E140" s="38">
        <f t="shared" si="20"/>
        <v>2.6331165313383531E-3</v>
      </c>
      <c r="F140" s="38">
        <f t="shared" si="20"/>
        <v>2.6261648756978895E-3</v>
      </c>
      <c r="G140" s="38">
        <f t="shared" si="20"/>
        <v>2.619231573030234E-3</v>
      </c>
      <c r="H140" s="38">
        <f t="shared" si="20"/>
        <v>2.6123165748821453E-3</v>
      </c>
      <c r="I140" s="38">
        <f t="shared" si="20"/>
        <v>2.6054198329277245E-3</v>
      </c>
      <c r="J140" s="38">
        <f t="shared" si="15"/>
        <v>0.98426366402359033</v>
      </c>
      <c r="M140" s="38">
        <f t="shared" si="16"/>
        <v>2.5985412989693035E-3</v>
      </c>
      <c r="N140" s="38">
        <f t="shared" si="17"/>
        <v>2.5916809249361128E-3</v>
      </c>
    </row>
    <row r="141" spans="1:14">
      <c r="A141" s="38" t="s">
        <v>65</v>
      </c>
      <c r="B141" s="42">
        <v>1.3528619434334711E-2</v>
      </c>
      <c r="C141" s="42">
        <v>1</v>
      </c>
      <c r="D141" s="38">
        <f t="shared" ref="D141:D148" si="21">IF($D66&gt;0, $B141*(1-EXP(-$C141*D$76)),0)</f>
        <v>8.5517184770105437E-3</v>
      </c>
      <c r="E141" s="38">
        <f t="shared" si="20"/>
        <v>3.1460014143781367E-3</v>
      </c>
      <c r="F141" s="38">
        <f t="shared" si="20"/>
        <v>1.1573492422459961E-3</v>
      </c>
      <c r="G141" s="38">
        <f t="shared" si="20"/>
        <v>4.257649924776493E-4</v>
      </c>
      <c r="H141" s="38">
        <f t="shared" si="20"/>
        <v>1.5663018750304092E-4</v>
      </c>
      <c r="I141" s="38">
        <f t="shared" si="20"/>
        <v>0</v>
      </c>
      <c r="J141" s="38">
        <f t="shared" ref="J141:J148" si="22">1-SUM(D141:I141)</f>
        <v>0.98656253568638463</v>
      </c>
      <c r="M141" s="38">
        <f t="shared" ref="M141:M148" si="23">IF(M66&gt;0, $B141*(EXP(-$C141*I$76)-EXP(-$C141*M$76)), )</f>
        <v>0</v>
      </c>
      <c r="N141" s="38">
        <f t="shared" ref="N141:N148" si="24">IF(N66&gt;0, $B141*(EXP(-$C141*M$76)-EXP(-$C141*N$76)), )</f>
        <v>0</v>
      </c>
    </row>
    <row r="142" spans="1:14">
      <c r="A142" s="38" t="s">
        <v>66</v>
      </c>
      <c r="B142" s="42">
        <v>1.0150594808515564E-2</v>
      </c>
      <c r="C142" s="42">
        <v>0.15581329489502027</v>
      </c>
      <c r="D142" s="38">
        <f t="shared" si="21"/>
        <v>1.4645385526959333E-3</v>
      </c>
      <c r="E142" s="38">
        <f t="shared" si="20"/>
        <v>1.253233381640015E-3</v>
      </c>
      <c r="F142" s="38">
        <f t="shared" si="20"/>
        <v>1.0724155441082148E-3</v>
      </c>
      <c r="G142" s="38">
        <f t="shared" si="20"/>
        <v>9.1768629538091246E-4</v>
      </c>
      <c r="H142" s="38">
        <f t="shared" si="20"/>
        <v>7.8528154627807711E-4</v>
      </c>
      <c r="I142" s="38">
        <f t="shared" si="20"/>
        <v>6.7198029438689721E-4</v>
      </c>
      <c r="J142" s="38">
        <f t="shared" si="22"/>
        <v>0.99383486438550994</v>
      </c>
      <c r="M142" s="38">
        <f t="shared" si="23"/>
        <v>5.7502626692872779E-4</v>
      </c>
      <c r="N142" s="38">
        <f t="shared" si="24"/>
        <v>4.9206086907603716E-4</v>
      </c>
    </row>
    <row r="143" spans="1:14">
      <c r="A143" s="38" t="s">
        <v>67</v>
      </c>
      <c r="B143" s="42">
        <v>6.3538453103185899E-2</v>
      </c>
      <c r="C143" s="42">
        <v>0.86830430394511138</v>
      </c>
      <c r="D143" s="38">
        <f t="shared" si="21"/>
        <v>3.6873742808752816E-2</v>
      </c>
      <c r="E143" s="38">
        <f t="shared" si="20"/>
        <v>1.5474529539931918E-2</v>
      </c>
      <c r="F143" s="38">
        <f t="shared" si="20"/>
        <v>6.494080780576038E-3</v>
      </c>
      <c r="G143" s="38">
        <f t="shared" si="20"/>
        <v>2.7253226067920017E-3</v>
      </c>
      <c r="H143" s="38">
        <f t="shared" si="20"/>
        <v>1.1437158794370163E-3</v>
      </c>
      <c r="I143" s="38">
        <f t="shared" si="20"/>
        <v>4.7997474119812391E-4</v>
      </c>
      <c r="J143" s="38">
        <f t="shared" si="22"/>
        <v>0.93680863364331213</v>
      </c>
      <c r="M143" s="38">
        <f t="shared" si="23"/>
        <v>2.0142743169886452E-4</v>
      </c>
      <c r="N143" s="38">
        <f t="shared" si="24"/>
        <v>8.4531552930309131E-5</v>
      </c>
    </row>
    <row r="144" spans="1:14">
      <c r="A144" s="38" t="s">
        <v>68</v>
      </c>
      <c r="B144" s="42">
        <v>3.5092312220600649E-2</v>
      </c>
      <c r="C144" s="42">
        <v>0.78666062791557367</v>
      </c>
      <c r="D144" s="38">
        <f t="shared" si="21"/>
        <v>1.9112575677900104E-2</v>
      </c>
      <c r="E144" s="38">
        <f t="shared" si="20"/>
        <v>8.7031576051571566E-3</v>
      </c>
      <c r="F144" s="38">
        <f t="shared" si="20"/>
        <v>3.9630949578286735E-3</v>
      </c>
      <c r="G144" s="38">
        <f t="shared" si="20"/>
        <v>1.8046463544978447E-3</v>
      </c>
      <c r="H144" s="38">
        <f t="shared" si="20"/>
        <v>8.2176897083149631E-4</v>
      </c>
      <c r="I144" s="38">
        <f t="shared" si="20"/>
        <v>3.74203089562866E-4</v>
      </c>
      <c r="J144" s="38">
        <f t="shared" si="22"/>
        <v>0.96522055334422185</v>
      </c>
      <c r="M144" s="38">
        <f t="shared" si="23"/>
        <v>1.7039819853104072E-4</v>
      </c>
      <c r="N144" s="38">
        <f t="shared" si="24"/>
        <v>7.7593015323690898E-5</v>
      </c>
    </row>
    <row r="145" spans="1:16">
      <c r="A145" s="38" t="s">
        <v>69</v>
      </c>
      <c r="B145" s="42">
        <v>4.8376854491375037E-3</v>
      </c>
      <c r="C145" s="42">
        <v>9.6118315291609482E-2</v>
      </c>
      <c r="D145" s="38">
        <f t="shared" si="21"/>
        <v>4.4334224629271907E-4</v>
      </c>
      <c r="E145" s="38">
        <f t="shared" si="20"/>
        <v>4.0271282765556572E-4</v>
      </c>
      <c r="F145" s="38">
        <f t="shared" si="20"/>
        <v>3.6580682963216309E-4</v>
      </c>
      <c r="G145" s="38">
        <f t="shared" si="20"/>
        <v>3.3228302506416358E-4</v>
      </c>
      <c r="H145" s="38">
        <f t="shared" si="20"/>
        <v>3.0183145803159623E-4</v>
      </c>
      <c r="I145" s="38">
        <f t="shared" si="20"/>
        <v>2.7417057804829934E-4</v>
      </c>
      <c r="J145" s="38">
        <f t="shared" si="22"/>
        <v>0.99787985303527549</v>
      </c>
      <c r="M145" s="38">
        <f t="shared" si="23"/>
        <v>2.4904463688960347E-4</v>
      </c>
      <c r="N145" s="38">
        <f t="shared" si="24"/>
        <v>2.2622132398374386E-4</v>
      </c>
    </row>
    <row r="146" spans="1:16">
      <c r="A146" s="38" t="s">
        <v>70</v>
      </c>
      <c r="B146" s="42">
        <v>9.2965660159070651E-2</v>
      </c>
      <c r="C146" s="42">
        <v>0.51154764370032579</v>
      </c>
      <c r="D146" s="38">
        <f t="shared" si="21"/>
        <v>3.7226523363776749E-2</v>
      </c>
      <c r="E146" s="38">
        <f t="shared" si="20"/>
        <v>2.2319792863691092E-2</v>
      </c>
      <c r="F146" s="38">
        <f t="shared" si="20"/>
        <v>1.3382210006826023E-2</v>
      </c>
      <c r="G146" s="38">
        <f t="shared" si="20"/>
        <v>8.0235307630529204E-3</v>
      </c>
      <c r="H146" s="38">
        <f t="shared" si="20"/>
        <v>4.8106438228677469E-3</v>
      </c>
      <c r="I146" s="38">
        <f t="shared" si="20"/>
        <v>2.8843030174523945E-3</v>
      </c>
      <c r="J146" s="38">
        <f t="shared" si="22"/>
        <v>0.91135299616233312</v>
      </c>
      <c r="M146" s="38">
        <f t="shared" si="23"/>
        <v>1.7293327468849435E-3</v>
      </c>
      <c r="N146" s="38">
        <f t="shared" si="24"/>
        <v>1.036850750893058E-3</v>
      </c>
    </row>
    <row r="147" spans="1:16">
      <c r="A147" s="38" t="s">
        <v>71</v>
      </c>
      <c r="B147" s="42">
        <v>9.9245285449159518E-2</v>
      </c>
      <c r="C147" s="42">
        <v>0.57418740549558245</v>
      </c>
      <c r="D147" s="38">
        <f t="shared" si="21"/>
        <v>4.3354081683514505E-2</v>
      </c>
      <c r="E147" s="38">
        <f t="shared" ref="E147:I148" si="25">IF(E72&gt;0, $B147*(EXP(-$C147*D$76)-EXP(-$C147*E$76)), )</f>
        <v>2.4415384594636658E-2</v>
      </c>
      <c r="F147" s="38">
        <f t="shared" si="25"/>
        <v>1.3749824278499112E-2</v>
      </c>
      <c r="G147" s="38">
        <f t="shared" si="25"/>
        <v>7.7433827411890928E-3</v>
      </c>
      <c r="H147" s="38">
        <f t="shared" si="25"/>
        <v>4.3607812770600825E-3</v>
      </c>
      <c r="I147" s="38">
        <f t="shared" si="25"/>
        <v>2.4558276378622585E-3</v>
      </c>
      <c r="J147" s="38">
        <f t="shared" si="22"/>
        <v>0.90392071778723826</v>
      </c>
      <c r="M147" s="38">
        <f t="shared" si="23"/>
        <v>1.3830295545008634E-3</v>
      </c>
      <c r="N147" s="38">
        <f t="shared" si="24"/>
        <v>7.7887011251647929E-4</v>
      </c>
    </row>
    <row r="148" spans="1:16">
      <c r="A148" s="38" t="s">
        <v>72</v>
      </c>
      <c r="B148" s="42">
        <v>1.6245917072232725E-2</v>
      </c>
      <c r="C148" s="42">
        <v>0.82446526379186669</v>
      </c>
      <c r="D148" s="38">
        <f t="shared" si="21"/>
        <v>9.122579638300014E-3</v>
      </c>
      <c r="E148" s="38">
        <f t="shared" si="25"/>
        <v>3.9999719771192932E-3</v>
      </c>
      <c r="F148" s="38">
        <f t="shared" si="25"/>
        <v>1.7538652938217788E-3</v>
      </c>
      <c r="G148" s="38">
        <f t="shared" si="25"/>
        <v>7.6901625473083058E-4</v>
      </c>
      <c r="H148" s="38">
        <f t="shared" si="25"/>
        <v>3.3719009214873506E-4</v>
      </c>
      <c r="I148" s="38">
        <f t="shared" si="25"/>
        <v>1.4784753578852292E-4</v>
      </c>
      <c r="J148" s="38">
        <f t="shared" si="22"/>
        <v>0.98386952920809079</v>
      </c>
      <c r="M148" s="38">
        <f t="shared" si="23"/>
        <v>0</v>
      </c>
      <c r="N148" s="38">
        <f t="shared" si="24"/>
        <v>0</v>
      </c>
    </row>
    <row r="149" spans="1:16">
      <c r="B149" s="42"/>
      <c r="C149" s="42"/>
    </row>
    <row r="150" spans="1:16">
      <c r="B150" s="42"/>
      <c r="C150" s="42"/>
    </row>
    <row r="151" spans="1:16" ht="14">
      <c r="A151" s="41" t="s">
        <v>110</v>
      </c>
      <c r="D151" s="39">
        <v>1</v>
      </c>
      <c r="E151" s="39">
        <v>2</v>
      </c>
      <c r="F151" s="39">
        <v>3</v>
      </c>
      <c r="G151" s="39">
        <v>4</v>
      </c>
      <c r="H151" s="39">
        <v>5</v>
      </c>
      <c r="I151" s="39">
        <v>6</v>
      </c>
      <c r="J151" s="39" t="s">
        <v>117</v>
      </c>
      <c r="M151" s="39">
        <v>7</v>
      </c>
      <c r="N151" s="39">
        <v>8</v>
      </c>
      <c r="O151" s="39" t="s">
        <v>118</v>
      </c>
      <c r="P151" s="39" t="s">
        <v>119</v>
      </c>
    </row>
    <row r="152" spans="1:16">
      <c r="A152" s="38" t="s">
        <v>1</v>
      </c>
      <c r="D152" s="38">
        <f t="shared" ref="D152:J161" si="26">$Q$1*D77</f>
        <v>3674424.6692390498</v>
      </c>
      <c r="E152" s="38">
        <f t="shared" si="26"/>
        <v>1351745.2939462236</v>
      </c>
      <c r="F152" s="38">
        <f t="shared" si="26"/>
        <v>497279.30334306374</v>
      </c>
      <c r="G152" s="38">
        <f t="shared" si="26"/>
        <v>182938.83221997047</v>
      </c>
      <c r="H152" s="38">
        <f t="shared" si="26"/>
        <v>67299.435365638958</v>
      </c>
      <c r="I152" s="38">
        <f t="shared" si="26"/>
        <v>24758.078673464868</v>
      </c>
      <c r="J152" s="38">
        <f t="shared" si="26"/>
        <v>494201554.38721257</v>
      </c>
      <c r="M152" s="38">
        <f t="shared" ref="M152:N171" si="27">$Q$1*M77</f>
        <v>9107.9881468728581</v>
      </c>
      <c r="N152" s="38">
        <f t="shared" si="27"/>
        <v>3350.6415896677076</v>
      </c>
      <c r="O152" s="38">
        <f t="shared" ref="O152:O183" si="28">IF(M2&gt;0, ABS(M152-M2)/M2,"")</f>
        <v>0.24511116156840165</v>
      </c>
      <c r="P152" s="38">
        <f t="shared" ref="P152:P183" si="29">IF(N2&gt;0, ABS(N152-N2)/N2,"")</f>
        <v>0.68576933417727581</v>
      </c>
    </row>
    <row r="153" spans="1:16">
      <c r="A153" s="38" t="s">
        <v>2</v>
      </c>
      <c r="D153" s="38">
        <f t="shared" si="26"/>
        <v>808195.8711615738</v>
      </c>
      <c r="E153" s="38">
        <f t="shared" si="26"/>
        <v>671533.25913514791</v>
      </c>
      <c r="F153" s="38">
        <f t="shared" si="26"/>
        <v>557979.73513096431</v>
      </c>
      <c r="G153" s="38">
        <f t="shared" si="26"/>
        <v>463627.64700260788</v>
      </c>
      <c r="H153" s="38">
        <f t="shared" si="26"/>
        <v>385230.11057869939</v>
      </c>
      <c r="I153" s="38">
        <f t="shared" si="26"/>
        <v>320089.27650434512</v>
      </c>
      <c r="J153" s="38">
        <f t="shared" si="26"/>
        <v>496793344.10048664</v>
      </c>
      <c r="M153" s="38">
        <f t="shared" si="27"/>
        <v>265963.49070212233</v>
      </c>
      <c r="N153" s="38">
        <f t="shared" si="27"/>
        <v>220990.15361889987</v>
      </c>
      <c r="O153" s="38">
        <f t="shared" si="28"/>
        <v>1.7659008163868044</v>
      </c>
      <c r="P153" s="38">
        <f t="shared" si="29"/>
        <v>2.7403973057597892</v>
      </c>
    </row>
    <row r="154" spans="1:16">
      <c r="A154" s="38" t="s">
        <v>3</v>
      </c>
      <c r="D154" s="38">
        <f t="shared" si="26"/>
        <v>63942.556035133755</v>
      </c>
      <c r="E154" s="38">
        <f t="shared" si="26"/>
        <v>58743.79352859925</v>
      </c>
      <c r="F154" s="38">
        <f t="shared" si="26"/>
        <v>53967.709333274332</v>
      </c>
      <c r="G154" s="38">
        <f t="shared" si="26"/>
        <v>49579.938164239145</v>
      </c>
      <c r="H154" s="38">
        <f t="shared" si="26"/>
        <v>45548.908759300844</v>
      </c>
      <c r="I154" s="38">
        <f t="shared" si="26"/>
        <v>41845.616714777221</v>
      </c>
      <c r="J154" s="38">
        <f t="shared" si="26"/>
        <v>499686371.47746468</v>
      </c>
      <c r="M154" s="38">
        <f t="shared" si="27"/>
        <v>38443.415790559251</v>
      </c>
      <c r="N154" s="38">
        <f t="shared" si="27"/>
        <v>35317.826182829747</v>
      </c>
      <c r="O154" s="38">
        <f t="shared" si="28"/>
        <v>0.10306768879495927</v>
      </c>
      <c r="P154" s="38">
        <f t="shared" si="29"/>
        <v>0.11832513798897272</v>
      </c>
    </row>
    <row r="155" spans="1:16">
      <c r="A155" s="38" t="s">
        <v>4</v>
      </c>
      <c r="D155" s="38">
        <f t="shared" si="26"/>
        <v>2146114.049479675</v>
      </c>
      <c r="E155" s="38">
        <f t="shared" si="26"/>
        <v>2136902.4384529367</v>
      </c>
      <c r="F155" s="38">
        <f t="shared" si="26"/>
        <v>2127730.3657618598</v>
      </c>
      <c r="G155" s="38">
        <f t="shared" si="26"/>
        <v>2118597.6616989733</v>
      </c>
      <c r="H155" s="38">
        <f t="shared" si="26"/>
        <v>2109504.1572850025</v>
      </c>
      <c r="I155" s="38">
        <f t="shared" si="26"/>
        <v>2100449.6842662035</v>
      </c>
      <c r="J155" s="38">
        <f t="shared" si="26"/>
        <v>487260701.64305532</v>
      </c>
      <c r="M155" s="38">
        <f t="shared" si="27"/>
        <v>2091434.0751109761</v>
      </c>
      <c r="N155" s="38">
        <f t="shared" si="27"/>
        <v>2082457.1630066456</v>
      </c>
      <c r="O155" s="38">
        <f t="shared" si="28"/>
        <v>3.5806419345329221</v>
      </c>
      <c r="P155" s="38">
        <f t="shared" si="29"/>
        <v>3.2006195925499661</v>
      </c>
    </row>
    <row r="156" spans="1:16">
      <c r="A156" s="38" t="s">
        <v>5</v>
      </c>
      <c r="D156" s="38">
        <f t="shared" si="26"/>
        <v>15211201.168058023</v>
      </c>
      <c r="E156" s="38">
        <f t="shared" si="26"/>
        <v>10888621.362129178</v>
      </c>
      <c r="F156" s="38">
        <f t="shared" si="26"/>
        <v>7794392.6885132678</v>
      </c>
      <c r="G156" s="38">
        <f t="shared" si="26"/>
        <v>5579453.5747241182</v>
      </c>
      <c r="H156" s="38">
        <f t="shared" si="26"/>
        <v>3993935.5683707087</v>
      </c>
      <c r="I156" s="38">
        <f t="shared" si="26"/>
        <v>2858975.5449458021</v>
      </c>
      <c r="J156" s="38">
        <f t="shared" si="26"/>
        <v>453673420.09325892</v>
      </c>
      <c r="M156" s="38">
        <f t="shared" si="27"/>
        <v>2046538.0641912883</v>
      </c>
      <c r="N156" s="38">
        <f t="shared" si="27"/>
        <v>1464971.6243946517</v>
      </c>
      <c r="O156" s="38">
        <f t="shared" si="28"/>
        <v>0.23858382492947092</v>
      </c>
      <c r="P156" s="38">
        <f t="shared" si="29"/>
        <v>0.12383663348380895</v>
      </c>
    </row>
    <row r="157" spans="1:16">
      <c r="A157" s="38" t="s">
        <v>6</v>
      </c>
      <c r="D157" s="38">
        <f t="shared" si="26"/>
        <v>7075994.4824201474</v>
      </c>
      <c r="E157" s="38">
        <f t="shared" si="26"/>
        <v>3238524.3449921282</v>
      </c>
      <c r="F157" s="38">
        <f t="shared" si="26"/>
        <v>1482200.1287824004</v>
      </c>
      <c r="G157" s="38">
        <f t="shared" si="26"/>
        <v>678369.83382871724</v>
      </c>
      <c r="H157" s="38">
        <f t="shared" si="26"/>
        <v>310474.69401236321</v>
      </c>
      <c r="I157" s="38">
        <f t="shared" si="26"/>
        <v>142097.32039235887</v>
      </c>
      <c r="J157" s="38">
        <f t="shared" si="26"/>
        <v>487072339.19557184</v>
      </c>
      <c r="M157" s="38">
        <f t="shared" si="27"/>
        <v>65034.76403099281</v>
      </c>
      <c r="N157" s="38">
        <f t="shared" si="27"/>
        <v>29764.956305216478</v>
      </c>
      <c r="O157" s="38">
        <f t="shared" si="28"/>
        <v>2.7147863158161201</v>
      </c>
      <c r="P157" s="38">
        <f t="shared" si="29"/>
        <v>1.0691662360247811</v>
      </c>
    </row>
    <row r="158" spans="1:16">
      <c r="A158" s="38" t="s">
        <v>7</v>
      </c>
      <c r="D158" s="38">
        <f t="shared" si="26"/>
        <v>29901468.363910213</v>
      </c>
      <c r="E158" s="38">
        <f t="shared" si="26"/>
        <v>20825876.362683102</v>
      </c>
      <c r="F158" s="38">
        <f t="shared" si="26"/>
        <v>14504877.185136527</v>
      </c>
      <c r="G158" s="38">
        <f t="shared" si="26"/>
        <v>10102406.184110677</v>
      </c>
      <c r="H158" s="38">
        <f t="shared" si="26"/>
        <v>7036158.2112077046</v>
      </c>
      <c r="I158" s="38">
        <f t="shared" si="26"/>
        <v>4900567.3966081757</v>
      </c>
      <c r="J158" s="38">
        <f t="shared" si="26"/>
        <v>412728646.29634356</v>
      </c>
      <c r="M158" s="38">
        <f t="shared" si="27"/>
        <v>3413163.8442190387</v>
      </c>
      <c r="N158" s="38">
        <f t="shared" si="27"/>
        <v>2377211.9603022193</v>
      </c>
      <c r="O158" s="38">
        <f t="shared" si="28"/>
        <v>1.2108274459911901</v>
      </c>
      <c r="P158" s="38">
        <f t="shared" si="29"/>
        <v>2.8399976097899406</v>
      </c>
    </row>
    <row r="159" spans="1:16">
      <c r="A159" s="38" t="s">
        <v>8</v>
      </c>
      <c r="D159" s="38">
        <f t="shared" si="26"/>
        <v>42353953.621946588</v>
      </c>
      <c r="E159" s="38">
        <f t="shared" si="26"/>
        <v>26165227.650359657</v>
      </c>
      <c r="F159" s="38">
        <f t="shared" si="26"/>
        <v>16164232.13063151</v>
      </c>
      <c r="G159" s="38">
        <f t="shared" si="26"/>
        <v>9985863.8290635552</v>
      </c>
      <c r="H159" s="38">
        <f t="shared" si="26"/>
        <v>6169020.3163831932</v>
      </c>
      <c r="I159" s="38">
        <f t="shared" si="26"/>
        <v>3811068.5580535806</v>
      </c>
      <c r="J159" s="38">
        <f t="shared" si="26"/>
        <v>395350633.89356196</v>
      </c>
      <c r="M159" s="38">
        <f t="shared" si="27"/>
        <v>2354384.1338327657</v>
      </c>
      <c r="N159" s="38">
        <f t="shared" si="27"/>
        <v>1454480.4338220793</v>
      </c>
      <c r="O159" s="38">
        <f t="shared" si="28"/>
        <v>0.48834331694312066</v>
      </c>
      <c r="P159" s="38">
        <f t="shared" si="29"/>
        <v>0.51557800404059695</v>
      </c>
    </row>
    <row r="160" spans="1:16">
      <c r="A160" s="38" t="s">
        <v>9</v>
      </c>
      <c r="D160" s="38">
        <f t="shared" si="26"/>
        <v>10061274.370892335</v>
      </c>
      <c r="E160" s="38">
        <f t="shared" si="26"/>
        <v>3759193.100774053</v>
      </c>
      <c r="F160" s="38">
        <f t="shared" si="26"/>
        <v>1404547.0034879802</v>
      </c>
      <c r="G160" s="38">
        <f t="shared" si="26"/>
        <v>524780.77931161749</v>
      </c>
      <c r="H160" s="38">
        <f t="shared" si="26"/>
        <v>196073.7986347251</v>
      </c>
      <c r="I160" s="38">
        <f t="shared" si="26"/>
        <v>73259.036966790169</v>
      </c>
      <c r="J160" s="38">
        <f t="shared" si="26"/>
        <v>483980871.90993249</v>
      </c>
      <c r="M160" s="38">
        <f t="shared" si="27"/>
        <v>27371.767847981257</v>
      </c>
      <c r="N160" s="38">
        <f t="shared" si="27"/>
        <v>10226.911329225029</v>
      </c>
      <c r="O160" s="38">
        <f t="shared" si="28"/>
        <v>0.24641352766969724</v>
      </c>
      <c r="P160" s="38">
        <f t="shared" si="29"/>
        <v>6.9434819906730713E-2</v>
      </c>
    </row>
    <row r="161" spans="1:16">
      <c r="A161" s="38" t="s">
        <v>10</v>
      </c>
      <c r="D161" s="38">
        <f t="shared" si="26"/>
        <v>23042.046219636493</v>
      </c>
      <c r="E161" s="38">
        <f t="shared" si="26"/>
        <v>22358.477313540847</v>
      </c>
      <c r="F161" s="38">
        <f t="shared" si="26"/>
        <v>21695.18726831246</v>
      </c>
      <c r="G161" s="38">
        <f t="shared" si="26"/>
        <v>21051.574488128845</v>
      </c>
      <c r="H161" s="38">
        <f t="shared" si="26"/>
        <v>0</v>
      </c>
      <c r="I161" s="38">
        <f t="shared" si="26"/>
        <v>0</v>
      </c>
      <c r="J161" s="38">
        <f t="shared" si="26"/>
        <v>499911852.71471041</v>
      </c>
      <c r="M161" s="38">
        <f t="shared" si="27"/>
        <v>0</v>
      </c>
      <c r="N161" s="38">
        <f t="shared" si="27"/>
        <v>0</v>
      </c>
      <c r="O161" s="38" t="str">
        <f t="shared" si="28"/>
        <v/>
      </c>
      <c r="P161" s="38" t="str">
        <f t="shared" si="29"/>
        <v/>
      </c>
    </row>
    <row r="162" spans="1:16">
      <c r="A162" s="38" t="s">
        <v>11</v>
      </c>
      <c r="D162" s="38">
        <f t="shared" ref="D162:J171" si="30">$Q$1*D87</f>
        <v>45130.676859375504</v>
      </c>
      <c r="E162" s="38">
        <f t="shared" si="30"/>
        <v>41298.844067188911</v>
      </c>
      <c r="F162" s="38">
        <f t="shared" si="30"/>
        <v>37792.354114264883</v>
      </c>
      <c r="G162" s="38">
        <f t="shared" si="30"/>
        <v>34583.583675474358</v>
      </c>
      <c r="H162" s="38">
        <f t="shared" si="30"/>
        <v>31647.254791865278</v>
      </c>
      <c r="I162" s="38">
        <f t="shared" si="30"/>
        <v>28960.235736688715</v>
      </c>
      <c r="J162" s="38">
        <f t="shared" si="30"/>
        <v>499780587.05075514</v>
      </c>
      <c r="M162" s="38">
        <f t="shared" si="27"/>
        <v>26501.358788951416</v>
      </c>
      <c r="N162" s="38">
        <f t="shared" si="27"/>
        <v>24251.253478955117</v>
      </c>
      <c r="O162" s="38">
        <f t="shared" si="28"/>
        <v>0.58804882484128818</v>
      </c>
      <c r="P162" s="38">
        <f t="shared" si="29"/>
        <v>1.4390278063919457</v>
      </c>
    </row>
    <row r="163" spans="1:16">
      <c r="A163" s="38" t="s">
        <v>12</v>
      </c>
      <c r="D163" s="38">
        <f t="shared" si="30"/>
        <v>44039.811768540014</v>
      </c>
      <c r="E163" s="38">
        <f t="shared" si="30"/>
        <v>42218.684114106865</v>
      </c>
      <c r="F163" s="38">
        <f t="shared" si="30"/>
        <v>40472.86345578816</v>
      </c>
      <c r="G163" s="38">
        <f t="shared" si="30"/>
        <v>38799.235710038229</v>
      </c>
      <c r="H163" s="38">
        <f t="shared" si="30"/>
        <v>37194.815566424164</v>
      </c>
      <c r="I163" s="38">
        <f t="shared" si="30"/>
        <v>35656.741162619597</v>
      </c>
      <c r="J163" s="38">
        <f t="shared" si="30"/>
        <v>499761617.84822249</v>
      </c>
      <c r="M163" s="38">
        <f t="shared" si="27"/>
        <v>34182.26897959815</v>
      </c>
      <c r="N163" s="38">
        <f t="shared" si="27"/>
        <v>32768.768947918048</v>
      </c>
      <c r="O163" s="38">
        <f t="shared" si="28"/>
        <v>4.1885654188825363</v>
      </c>
      <c r="P163" s="38">
        <f t="shared" si="29"/>
        <v>2.1157905246665445</v>
      </c>
    </row>
    <row r="164" spans="1:16">
      <c r="A164" s="38" t="s">
        <v>13</v>
      </c>
      <c r="D164" s="38">
        <f t="shared" si="30"/>
        <v>10411954.780583201</v>
      </c>
      <c r="E164" s="38">
        <f t="shared" si="30"/>
        <v>5016479.3090452207</v>
      </c>
      <c r="F164" s="38">
        <f t="shared" si="30"/>
        <v>2416939.4881552923</v>
      </c>
      <c r="G164" s="38">
        <f t="shared" si="30"/>
        <v>1164481.3283434419</v>
      </c>
      <c r="H164" s="38">
        <f t="shared" si="30"/>
        <v>561047.04760129272</v>
      </c>
      <c r="I164" s="38">
        <f t="shared" si="30"/>
        <v>270312.44036339794</v>
      </c>
      <c r="J164" s="38">
        <f t="shared" si="30"/>
        <v>480158785.60590816</v>
      </c>
      <c r="M164" s="38">
        <f t="shared" si="27"/>
        <v>130236.52067614469</v>
      </c>
      <c r="N164" s="38">
        <f t="shared" si="27"/>
        <v>0</v>
      </c>
      <c r="O164" s="38">
        <f t="shared" si="28"/>
        <v>5.2171338875379361</v>
      </c>
      <c r="P164" s="38" t="str">
        <f t="shared" si="29"/>
        <v/>
      </c>
    </row>
    <row r="165" spans="1:16">
      <c r="A165" s="38" t="s">
        <v>14</v>
      </c>
      <c r="D165" s="38">
        <f t="shared" si="30"/>
        <v>3716569.1185279475</v>
      </c>
      <c r="E165" s="38">
        <f t="shared" si="30"/>
        <v>1367249.3703991012</v>
      </c>
      <c r="F165" s="38">
        <f t="shared" si="30"/>
        <v>502982.93432442774</v>
      </c>
      <c r="G165" s="38">
        <f t="shared" si="30"/>
        <v>185037.08079804276</v>
      </c>
      <c r="H165" s="38">
        <f t="shared" si="30"/>
        <v>0</v>
      </c>
      <c r="I165" s="38">
        <f t="shared" si="30"/>
        <v>0</v>
      </c>
      <c r="J165" s="38">
        <f t="shared" si="30"/>
        <v>494228161.49595052</v>
      </c>
      <c r="M165" s="38">
        <f t="shared" si="27"/>
        <v>0</v>
      </c>
      <c r="N165" s="38">
        <f t="shared" si="27"/>
        <v>0</v>
      </c>
      <c r="O165" s="38" t="str">
        <f t="shared" si="28"/>
        <v/>
      </c>
      <c r="P165" s="38" t="str">
        <f t="shared" si="29"/>
        <v/>
      </c>
    </row>
    <row r="166" spans="1:16">
      <c r="A166" s="38" t="s">
        <v>15</v>
      </c>
      <c r="D166" s="38">
        <f t="shared" si="30"/>
        <v>20602196.361349445</v>
      </c>
      <c r="E166" s="38">
        <f t="shared" si="30"/>
        <v>10724786.793082634</v>
      </c>
      <c r="F166" s="38">
        <f t="shared" si="30"/>
        <v>5582950.9504561238</v>
      </c>
      <c r="G166" s="38">
        <f t="shared" si="30"/>
        <v>2906290.0658596638</v>
      </c>
      <c r="H166" s="38">
        <f t="shared" si="30"/>
        <v>1512913.5150693888</v>
      </c>
      <c r="I166" s="38">
        <f t="shared" si="30"/>
        <v>787570.15033272933</v>
      </c>
      <c r="J166" s="38">
        <f t="shared" si="30"/>
        <v>457883292.16385007</v>
      </c>
      <c r="M166" s="38">
        <f t="shared" si="27"/>
        <v>409981.62519995106</v>
      </c>
      <c r="N166" s="38">
        <f t="shared" si="27"/>
        <v>213422.17316207473</v>
      </c>
      <c r="O166" s="38">
        <f t="shared" si="28"/>
        <v>0.22193630505651279</v>
      </c>
      <c r="P166" s="38">
        <f t="shared" si="29"/>
        <v>0.34829939337046056</v>
      </c>
    </row>
    <row r="167" spans="1:16">
      <c r="A167" s="38" t="s">
        <v>16</v>
      </c>
      <c r="D167" s="38">
        <f t="shared" si="30"/>
        <v>11333616.082586393</v>
      </c>
      <c r="E167" s="38">
        <f t="shared" si="30"/>
        <v>5688365.5783627518</v>
      </c>
      <c r="F167" s="38">
        <f t="shared" si="30"/>
        <v>2855002.5620523798</v>
      </c>
      <c r="G167" s="38">
        <f t="shared" si="30"/>
        <v>1432931.7476236671</v>
      </c>
      <c r="H167" s="38">
        <f t="shared" si="30"/>
        <v>719191.43633684295</v>
      </c>
      <c r="I167" s="38">
        <f t="shared" si="30"/>
        <v>360963.68369116029</v>
      </c>
      <c r="J167" s="38">
        <f t="shared" si="30"/>
        <v>477609928.90934676</v>
      </c>
      <c r="M167" s="38">
        <f t="shared" si="27"/>
        <v>181168.42659798687</v>
      </c>
      <c r="N167" s="38">
        <f t="shared" si="27"/>
        <v>90928.811619931847</v>
      </c>
      <c r="O167" s="38">
        <f t="shared" si="28"/>
        <v>0.79326740968243015</v>
      </c>
      <c r="P167" s="38">
        <f t="shared" si="29"/>
        <v>1.7858091795322257</v>
      </c>
    </row>
    <row r="168" spans="1:16">
      <c r="A168" s="38" t="s">
        <v>17</v>
      </c>
      <c r="D168" s="38">
        <f t="shared" si="30"/>
        <v>100811.31001631523</v>
      </c>
      <c r="E168" s="38">
        <f t="shared" si="30"/>
        <v>91560.008932335011</v>
      </c>
      <c r="F168" s="38">
        <f t="shared" si="30"/>
        <v>83157.68572328375</v>
      </c>
      <c r="G168" s="38">
        <f t="shared" si="30"/>
        <v>75526.430976682561</v>
      </c>
      <c r="H168" s="38">
        <f t="shared" si="30"/>
        <v>68595.484908719911</v>
      </c>
      <c r="I168" s="38">
        <f t="shared" si="30"/>
        <v>62300.581253668854</v>
      </c>
      <c r="J168" s="38">
        <f t="shared" si="30"/>
        <v>499518048.49818897</v>
      </c>
      <c r="M168" s="38">
        <f t="shared" si="27"/>
        <v>56583.351363576374</v>
      </c>
      <c r="N168" s="38">
        <f t="shared" si="27"/>
        <v>51390.7829928215</v>
      </c>
      <c r="O168" s="38">
        <f t="shared" si="28"/>
        <v>2.1151371594129253</v>
      </c>
      <c r="P168" s="38">
        <f t="shared" si="29"/>
        <v>4.3062243668375322</v>
      </c>
    </row>
    <row r="169" spans="1:16">
      <c r="A169" s="38" t="s">
        <v>18</v>
      </c>
      <c r="D169" s="38">
        <f t="shared" si="30"/>
        <v>10294576.832408216</v>
      </c>
      <c r="E169" s="38">
        <f t="shared" si="30"/>
        <v>6278383.3374647591</v>
      </c>
      <c r="F169" s="38">
        <f t="shared" si="30"/>
        <v>3829015.7986935005</v>
      </c>
      <c r="G169" s="38">
        <f t="shared" si="30"/>
        <v>2335212.935972902</v>
      </c>
      <c r="H169" s="38">
        <f t="shared" si="30"/>
        <v>1424183.0650570495</v>
      </c>
      <c r="I169" s="38">
        <f t="shared" si="30"/>
        <v>868570.64362323808</v>
      </c>
      <c r="J169" s="38">
        <f t="shared" si="30"/>
        <v>474970057.38678032</v>
      </c>
      <c r="M169" s="38">
        <f t="shared" si="27"/>
        <v>529717.68972260982</v>
      </c>
      <c r="N169" s="38">
        <f t="shared" si="27"/>
        <v>323060.45900254464</v>
      </c>
      <c r="O169" s="38">
        <f t="shared" si="28"/>
        <v>4.5609318971058279</v>
      </c>
      <c r="P169" s="38">
        <f t="shared" si="29"/>
        <v>5.009644492857575</v>
      </c>
    </row>
    <row r="170" spans="1:16">
      <c r="A170" s="38" t="s">
        <v>19</v>
      </c>
      <c r="D170" s="38">
        <f t="shared" si="30"/>
        <v>7800142.9944136301</v>
      </c>
      <c r="E170" s="38">
        <f t="shared" si="30"/>
        <v>4322186.8741384549</v>
      </c>
      <c r="F170" s="38">
        <f t="shared" si="30"/>
        <v>2394994.4748902763</v>
      </c>
      <c r="G170" s="38">
        <f t="shared" si="30"/>
        <v>1327105.6300401902</v>
      </c>
      <c r="H170" s="38">
        <f t="shared" si="30"/>
        <v>735370.94625867845</v>
      </c>
      <c r="I170" s="38">
        <f t="shared" si="30"/>
        <v>407481.07487495709</v>
      </c>
      <c r="J170" s="38">
        <f t="shared" si="30"/>
        <v>483012718.00538379</v>
      </c>
      <c r="M170" s="38">
        <f t="shared" si="27"/>
        <v>225791.93157686057</v>
      </c>
      <c r="N170" s="38">
        <f t="shared" si="27"/>
        <v>125115.00412836175</v>
      </c>
      <c r="O170" s="38">
        <f t="shared" si="28"/>
        <v>0.84521788386365959</v>
      </c>
      <c r="P170" s="38">
        <f t="shared" si="29"/>
        <v>0.48002039519685985</v>
      </c>
    </row>
    <row r="171" spans="1:16">
      <c r="A171" s="38" t="s">
        <v>20</v>
      </c>
      <c r="D171" s="38">
        <f t="shared" si="30"/>
        <v>20108171.924406558</v>
      </c>
      <c r="E171" s="38">
        <f t="shared" si="30"/>
        <v>12682622.890286075</v>
      </c>
      <c r="F171" s="38">
        <f t="shared" si="30"/>
        <v>7999181.8242798988</v>
      </c>
      <c r="G171" s="38">
        <f t="shared" si="30"/>
        <v>5045242.6451076586</v>
      </c>
      <c r="H171" s="38">
        <f t="shared" si="30"/>
        <v>3182134.611661288</v>
      </c>
      <c r="I171" s="38">
        <f t="shared" si="30"/>
        <v>2007035.4191094926</v>
      </c>
      <c r="J171" s="38">
        <f t="shared" si="30"/>
        <v>448975610.68514901</v>
      </c>
      <c r="M171" s="38">
        <f t="shared" si="27"/>
        <v>1265877.049574916</v>
      </c>
      <c r="N171" s="38">
        <f t="shared" si="27"/>
        <v>0</v>
      </c>
      <c r="O171" s="38">
        <f t="shared" si="28"/>
        <v>4.1624833286770606</v>
      </c>
      <c r="P171" s="38" t="str">
        <f t="shared" si="29"/>
        <v/>
      </c>
    </row>
    <row r="172" spans="1:16">
      <c r="A172" s="38" t="s">
        <v>21</v>
      </c>
      <c r="D172" s="38">
        <f t="shared" ref="D172:J181" si="31">$Q$1*D97</f>
        <v>5992569.5056088986</v>
      </c>
      <c r="E172" s="38">
        <f t="shared" si="31"/>
        <v>2362836.9391196077</v>
      </c>
      <c r="F172" s="38">
        <f t="shared" si="31"/>
        <v>931653.50783876085</v>
      </c>
      <c r="G172" s="38">
        <f t="shared" si="31"/>
        <v>367345.81396534143</v>
      </c>
      <c r="H172" s="38">
        <f t="shared" si="31"/>
        <v>144842.41824076662</v>
      </c>
      <c r="I172" s="38">
        <f t="shared" si="31"/>
        <v>57110.5626476869</v>
      </c>
      <c r="J172" s="38">
        <f t="shared" si="31"/>
        <v>490143641.25257891</v>
      </c>
      <c r="M172" s="38">
        <f t="shared" ref="M172:N191" si="32">$Q$1*M97</f>
        <v>22518.378286902804</v>
      </c>
      <c r="N172" s="38">
        <f t="shared" si="32"/>
        <v>8878.8717386693843</v>
      </c>
      <c r="O172" s="38">
        <f t="shared" si="28"/>
        <v>0.58905069189534265</v>
      </c>
      <c r="P172" s="38">
        <f t="shared" si="29"/>
        <v>0.44448027662707973</v>
      </c>
    </row>
    <row r="173" spans="1:16">
      <c r="A173" s="38" t="s">
        <v>22</v>
      </c>
      <c r="D173" s="38">
        <f t="shared" si="31"/>
        <v>1043768.1173094634</v>
      </c>
      <c r="E173" s="38">
        <f t="shared" si="31"/>
        <v>821013.94039790635</v>
      </c>
      <c r="F173" s="38">
        <f t="shared" si="31"/>
        <v>645798.50557731243</v>
      </c>
      <c r="G173" s="38">
        <f t="shared" si="31"/>
        <v>507976.40488755028</v>
      </c>
      <c r="H173" s="38">
        <f t="shared" si="31"/>
        <v>399567.39709672338</v>
      </c>
      <c r="I173" s="38">
        <f t="shared" si="31"/>
        <v>314294.33195424284</v>
      </c>
      <c r="J173" s="38">
        <f t="shared" si="31"/>
        <v>496267581.30277681</v>
      </c>
      <c r="M173" s="38">
        <f t="shared" si="32"/>
        <v>247219.68763295261</v>
      </c>
      <c r="N173" s="38">
        <f t="shared" si="32"/>
        <v>194459.67597733339</v>
      </c>
      <c r="O173" s="38">
        <f t="shared" si="28"/>
        <v>4.4773388198283506</v>
      </c>
      <c r="P173" s="38">
        <f t="shared" si="29"/>
        <v>4.7071486507596454</v>
      </c>
    </row>
    <row r="174" spans="1:16">
      <c r="A174" s="38" t="s">
        <v>23</v>
      </c>
      <c r="D174" s="38">
        <f t="shared" si="31"/>
        <v>193557.20451816526</v>
      </c>
      <c r="E174" s="38">
        <f t="shared" si="31"/>
        <v>185908.17851896796</v>
      </c>
      <c r="F174" s="38">
        <f t="shared" si="31"/>
        <v>178561.42800924272</v>
      </c>
      <c r="G174" s="38">
        <f t="shared" si="31"/>
        <v>171505.00761560976</v>
      </c>
      <c r="H174" s="38">
        <f t="shared" si="31"/>
        <v>164727.4440239587</v>
      </c>
      <c r="I174" s="38">
        <f t="shared" si="31"/>
        <v>158217.71732451991</v>
      </c>
      <c r="J174" s="38">
        <f t="shared" si="31"/>
        <v>498947523.01998949</v>
      </c>
      <c r="M174" s="38">
        <f t="shared" si="32"/>
        <v>151965.24309416799</v>
      </c>
      <c r="N174" s="38">
        <f t="shared" si="32"/>
        <v>145959.855186778</v>
      </c>
      <c r="O174" s="38">
        <f t="shared" si="28"/>
        <v>0.47725813154722957</v>
      </c>
      <c r="P174" s="38">
        <f t="shared" si="29"/>
        <v>0.37308661435176937</v>
      </c>
    </row>
    <row r="175" spans="1:16">
      <c r="A175" s="38" t="s">
        <v>24</v>
      </c>
      <c r="D175" s="38">
        <f t="shared" si="31"/>
        <v>44247570.10712786</v>
      </c>
      <c r="E175" s="38">
        <f t="shared" si="31"/>
        <v>29780621.468336135</v>
      </c>
      <c r="F175" s="38">
        <f t="shared" si="31"/>
        <v>20043708.906344093</v>
      </c>
      <c r="G175" s="38">
        <f t="shared" si="31"/>
        <v>13490325.148164326</v>
      </c>
      <c r="H175" s="38">
        <f t="shared" si="31"/>
        <v>9079600.6594165321</v>
      </c>
      <c r="I175" s="38">
        <f t="shared" si="31"/>
        <v>6110983.0362906335</v>
      </c>
      <c r="J175" s="38">
        <f t="shared" si="31"/>
        <v>377247190.67432046</v>
      </c>
      <c r="M175" s="38">
        <f t="shared" si="32"/>
        <v>4112968.7384545943</v>
      </c>
      <c r="N175" s="38">
        <f t="shared" si="32"/>
        <v>2768214.4988857755</v>
      </c>
      <c r="O175" s="38">
        <f t="shared" si="28"/>
        <v>0.46236974805503367</v>
      </c>
      <c r="P175" s="38">
        <f t="shared" si="29"/>
        <v>0.30871750090629518</v>
      </c>
    </row>
    <row r="176" spans="1:16">
      <c r="A176" s="38" t="s">
        <v>25</v>
      </c>
      <c r="D176" s="38">
        <f t="shared" si="31"/>
        <v>1687367.3412680414</v>
      </c>
      <c r="E176" s="38">
        <f t="shared" si="31"/>
        <v>620747.75455662946</v>
      </c>
      <c r="F176" s="38">
        <f t="shared" si="31"/>
        <v>228360.3370547205</v>
      </c>
      <c r="G176" s="38">
        <f t="shared" si="31"/>
        <v>84009.073181412794</v>
      </c>
      <c r="H176" s="38">
        <f t="shared" si="31"/>
        <v>30905.210895308937</v>
      </c>
      <c r="I176" s="38">
        <f t="shared" si="31"/>
        <v>0</v>
      </c>
      <c r="J176" s="38">
        <f t="shared" si="31"/>
        <v>497348610.28304386</v>
      </c>
      <c r="M176" s="38">
        <f t="shared" si="32"/>
        <v>0</v>
      </c>
      <c r="N176" s="38">
        <f t="shared" si="32"/>
        <v>0</v>
      </c>
      <c r="O176" s="38" t="str">
        <f t="shared" si="28"/>
        <v/>
      </c>
      <c r="P176" s="38" t="str">
        <f t="shared" si="29"/>
        <v/>
      </c>
    </row>
    <row r="177" spans="1:16">
      <c r="A177" s="38" t="s">
        <v>26</v>
      </c>
      <c r="D177" s="38">
        <f t="shared" si="31"/>
        <v>5746915.2934675273</v>
      </c>
      <c r="E177" s="38">
        <f t="shared" si="31"/>
        <v>2355812.0634993655</v>
      </c>
      <c r="F177" s="38">
        <f t="shared" si="31"/>
        <v>965709.462402832</v>
      </c>
      <c r="G177" s="38">
        <f t="shared" si="31"/>
        <v>395869.76407153357</v>
      </c>
      <c r="H177" s="38">
        <f t="shared" si="31"/>
        <v>162277.4511457372</v>
      </c>
      <c r="I177" s="38">
        <f t="shared" si="31"/>
        <v>66521.804745862304</v>
      </c>
      <c r="J177" s="38">
        <f t="shared" si="31"/>
        <v>490306894.16066712</v>
      </c>
      <c r="M177" s="38">
        <f t="shared" si="32"/>
        <v>0</v>
      </c>
      <c r="N177" s="38">
        <f t="shared" si="32"/>
        <v>0</v>
      </c>
      <c r="O177" s="38" t="str">
        <f t="shared" si="28"/>
        <v/>
      </c>
      <c r="P177" s="38" t="str">
        <f t="shared" si="29"/>
        <v/>
      </c>
    </row>
    <row r="178" spans="1:16">
      <c r="A178" s="38" t="s">
        <v>27</v>
      </c>
      <c r="D178" s="38">
        <f t="shared" si="31"/>
        <v>400892.0012989692</v>
      </c>
      <c r="E178" s="38">
        <f t="shared" si="31"/>
        <v>207160.83100081387</v>
      </c>
      <c r="F178" s="38">
        <f t="shared" si="31"/>
        <v>107050.3022307572</v>
      </c>
      <c r="G178" s="38">
        <f t="shared" si="31"/>
        <v>55318.214125388607</v>
      </c>
      <c r="H178" s="38">
        <f t="shared" si="31"/>
        <v>28585.671878123172</v>
      </c>
      <c r="I178" s="38">
        <f t="shared" si="31"/>
        <v>14771.638051646541</v>
      </c>
      <c r="J178" s="38">
        <f t="shared" si="31"/>
        <v>499186221.34141433</v>
      </c>
      <c r="M178" s="38">
        <f t="shared" si="32"/>
        <v>7633.2398853232344</v>
      </c>
      <c r="N178" s="38">
        <f t="shared" si="32"/>
        <v>3944.4746035050948</v>
      </c>
      <c r="O178" s="38">
        <f t="shared" si="28"/>
        <v>2.3552702792629603</v>
      </c>
      <c r="P178" s="38">
        <f t="shared" si="29"/>
        <v>0.19856414570194311</v>
      </c>
    </row>
    <row r="179" spans="1:16">
      <c r="A179" s="38" t="s">
        <v>28</v>
      </c>
      <c r="D179" s="38">
        <f t="shared" si="31"/>
        <v>29074616.584598646</v>
      </c>
      <c r="E179" s="38">
        <f t="shared" si="31"/>
        <v>14051523.254594162</v>
      </c>
      <c r="F179" s="38">
        <f t="shared" si="31"/>
        <v>6790985.7108482355</v>
      </c>
      <c r="G179" s="38">
        <f t="shared" si="31"/>
        <v>3282027.5844376325</v>
      </c>
      <c r="H179" s="38">
        <f t="shared" si="31"/>
        <v>1586176.9592302784</v>
      </c>
      <c r="I179" s="38">
        <f t="shared" si="31"/>
        <v>766586.28889132792</v>
      </c>
      <c r="J179" s="38">
        <f t="shared" si="31"/>
        <v>444448083.61739975</v>
      </c>
      <c r="M179" s="38">
        <f t="shared" si="32"/>
        <v>370484.85346890148</v>
      </c>
      <c r="N179" s="38">
        <f t="shared" si="32"/>
        <v>179052.28496635906</v>
      </c>
      <c r="O179" s="38">
        <f t="shared" si="28"/>
        <v>1.2396888698261463</v>
      </c>
      <c r="P179" s="38">
        <f t="shared" si="29"/>
        <v>1.8494722053306023</v>
      </c>
    </row>
    <row r="180" spans="1:16">
      <c r="A180" s="38" t="s">
        <v>29</v>
      </c>
      <c r="D180" s="38">
        <f t="shared" si="31"/>
        <v>18025241.134075947</v>
      </c>
      <c r="E180" s="38">
        <f t="shared" si="31"/>
        <v>6908620.2671916708</v>
      </c>
      <c r="F180" s="38">
        <f t="shared" si="31"/>
        <v>2647899.8888964546</v>
      </c>
      <c r="G180" s="38">
        <f t="shared" si="31"/>
        <v>1014873.2381361522</v>
      </c>
      <c r="H180" s="38">
        <f t="shared" si="31"/>
        <v>388975.3135320422</v>
      </c>
      <c r="I180" s="38">
        <f t="shared" si="31"/>
        <v>149084.42636168178</v>
      </c>
      <c r="J180" s="38">
        <f t="shared" si="31"/>
        <v>470865305.7318061</v>
      </c>
      <c r="M180" s="38">
        <f t="shared" si="32"/>
        <v>57140.300194811207</v>
      </c>
      <c r="N180" s="38">
        <f t="shared" si="32"/>
        <v>21900.435786848411</v>
      </c>
      <c r="O180" s="38">
        <f t="shared" si="28"/>
        <v>0.703059293276458</v>
      </c>
      <c r="P180" s="38">
        <f t="shared" si="29"/>
        <v>0.81123080421965399</v>
      </c>
    </row>
    <row r="181" spans="1:16">
      <c r="A181" s="38" t="s">
        <v>30</v>
      </c>
      <c r="D181" s="38">
        <f t="shared" si="31"/>
        <v>168406.16572184963</v>
      </c>
      <c r="E181" s="38">
        <f t="shared" si="31"/>
        <v>162625.38187171594</v>
      </c>
      <c r="F181" s="38">
        <f t="shared" si="31"/>
        <v>157043.0317415031</v>
      </c>
      <c r="G181" s="38">
        <f t="shared" si="31"/>
        <v>151652.30380837759</v>
      </c>
      <c r="H181" s="38">
        <f t="shared" si="31"/>
        <v>146446.62036482085</v>
      </c>
      <c r="I181" s="38">
        <f t="shared" si="31"/>
        <v>141419.62949258662</v>
      </c>
      <c r="J181" s="38">
        <f t="shared" si="31"/>
        <v>499072406.86699915</v>
      </c>
      <c r="M181" s="38">
        <f t="shared" si="32"/>
        <v>136565.19731215847</v>
      </c>
      <c r="N181" s="38">
        <f t="shared" si="32"/>
        <v>131877.40049825539</v>
      </c>
      <c r="O181" s="38">
        <f t="shared" si="28"/>
        <v>0.16998798234918938</v>
      </c>
      <c r="P181" s="38">
        <f t="shared" si="29"/>
        <v>6.8570335356211848E-2</v>
      </c>
    </row>
    <row r="182" spans="1:16">
      <c r="A182" s="38" t="s">
        <v>31</v>
      </c>
      <c r="D182" s="38">
        <f t="shared" ref="D182:J191" si="33">$Q$1*D107</f>
        <v>21666575.560431205</v>
      </c>
      <c r="E182" s="38">
        <f t="shared" si="33"/>
        <v>10608629.398968419</v>
      </c>
      <c r="F182" s="38">
        <f t="shared" si="33"/>
        <v>5194314.9673448987</v>
      </c>
      <c r="G182" s="38">
        <f t="shared" si="33"/>
        <v>2543298.1929415753</v>
      </c>
      <c r="H182" s="38">
        <f t="shared" si="33"/>
        <v>1245277.9122722743</v>
      </c>
      <c r="I182" s="38">
        <f t="shared" si="33"/>
        <v>609726.80399683514</v>
      </c>
      <c r="J182" s="38">
        <f t="shared" si="33"/>
        <v>458132177.1640448</v>
      </c>
      <c r="M182" s="38">
        <f t="shared" si="32"/>
        <v>298541.21063934086</v>
      </c>
      <c r="N182" s="38">
        <f t="shared" si="32"/>
        <v>0</v>
      </c>
      <c r="O182" s="38">
        <f t="shared" si="28"/>
        <v>0.8230188361118016</v>
      </c>
      <c r="P182" s="38" t="str">
        <f t="shared" si="29"/>
        <v/>
      </c>
    </row>
    <row r="183" spans="1:16">
      <c r="A183" s="38" t="s">
        <v>32</v>
      </c>
      <c r="D183" s="38">
        <f t="shared" si="33"/>
        <v>4253791.1060821488</v>
      </c>
      <c r="E183" s="38">
        <f t="shared" si="33"/>
        <v>4217601.6285337396</v>
      </c>
      <c r="F183" s="38">
        <f t="shared" si="33"/>
        <v>4181720.0359408604</v>
      </c>
      <c r="G183" s="38">
        <f t="shared" si="33"/>
        <v>4146143.7089468357</v>
      </c>
      <c r="H183" s="38">
        <f t="shared" si="33"/>
        <v>4110870.0504795527</v>
      </c>
      <c r="I183" s="38">
        <f t="shared" si="33"/>
        <v>4075896.485561558</v>
      </c>
      <c r="J183" s="38">
        <f t="shared" si="33"/>
        <v>475013976.98445529</v>
      </c>
      <c r="M183" s="38">
        <f t="shared" si="32"/>
        <v>4041220.4611223182</v>
      </c>
      <c r="N183" s="38">
        <f t="shared" si="32"/>
        <v>4006839.4458119264</v>
      </c>
      <c r="O183" s="38">
        <f t="shared" si="28"/>
        <v>5.4363424013946698E-2</v>
      </c>
      <c r="P183" s="38">
        <f t="shared" si="29"/>
        <v>0.20719787685302701</v>
      </c>
    </row>
    <row r="184" spans="1:16">
      <c r="A184" s="38" t="s">
        <v>33</v>
      </c>
      <c r="D184" s="38">
        <f t="shared" si="33"/>
        <v>3789485.0431764456</v>
      </c>
      <c r="E184" s="38">
        <f t="shared" si="33"/>
        <v>2733810.9291777257</v>
      </c>
      <c r="F184" s="38">
        <f t="shared" si="33"/>
        <v>1972226.3345382977</v>
      </c>
      <c r="G184" s="38">
        <f t="shared" si="33"/>
        <v>1422803.8497952395</v>
      </c>
      <c r="H184" s="38">
        <f t="shared" si="33"/>
        <v>1026439.3896079189</v>
      </c>
      <c r="I184" s="38">
        <f t="shared" si="33"/>
        <v>740494.07491433388</v>
      </c>
      <c r="J184" s="38">
        <f t="shared" si="33"/>
        <v>488314740.37879002</v>
      </c>
      <c r="M184" s="38">
        <f t="shared" si="32"/>
        <v>534207.35850042407</v>
      </c>
      <c r="N184" s="38">
        <f t="shared" si="32"/>
        <v>0</v>
      </c>
      <c r="O184" s="38">
        <f t="shared" ref="O184:O215" si="34">IF(M34&gt;0, ABS(M184-M34)/M34,"")</f>
        <v>0.76276388627796665</v>
      </c>
      <c r="P184" s="38" t="str">
        <f t="shared" ref="P184:P215" si="35">IF(N34&gt;0, ABS(N184-N34)/N34,"")</f>
        <v/>
      </c>
    </row>
    <row r="185" spans="1:16">
      <c r="A185" s="38" t="s">
        <v>34</v>
      </c>
      <c r="D185" s="38">
        <f t="shared" si="33"/>
        <v>25677094.458885252</v>
      </c>
      <c r="E185" s="38">
        <f t="shared" si="33"/>
        <v>10898783.694805672</v>
      </c>
      <c r="F185" s="38">
        <f t="shared" si="33"/>
        <v>4626048.56699658</v>
      </c>
      <c r="G185" s="38">
        <f t="shared" si="33"/>
        <v>1963551.7084727949</v>
      </c>
      <c r="H185" s="38">
        <f t="shared" si="33"/>
        <v>833440.30137357593</v>
      </c>
      <c r="I185" s="38">
        <f t="shared" si="33"/>
        <v>353758.31100161828</v>
      </c>
      <c r="J185" s="38">
        <f t="shared" si="33"/>
        <v>455647322.9584645</v>
      </c>
      <c r="M185" s="38">
        <f t="shared" si="32"/>
        <v>150154.65702398692</v>
      </c>
      <c r="N185" s="38">
        <f t="shared" si="32"/>
        <v>63733.96843215933</v>
      </c>
      <c r="O185" s="38">
        <f t="shared" si="34"/>
        <v>0.17363497413947376</v>
      </c>
      <c r="P185" s="38">
        <f t="shared" si="35"/>
        <v>0.39631571459001347</v>
      </c>
    </row>
    <row r="186" spans="1:16">
      <c r="A186" s="38" t="s">
        <v>35</v>
      </c>
      <c r="D186" s="38">
        <f t="shared" si="33"/>
        <v>22204464.062795285</v>
      </c>
      <c r="E186" s="38">
        <f t="shared" si="33"/>
        <v>11792896.355254091</v>
      </c>
      <c r="F186" s="38">
        <f t="shared" si="33"/>
        <v>6263263.2813141495</v>
      </c>
      <c r="G186" s="38">
        <f t="shared" si="33"/>
        <v>3326448.8849323774</v>
      </c>
      <c r="H186" s="38">
        <f t="shared" si="33"/>
        <v>1766692.8064608139</v>
      </c>
      <c r="I186" s="38">
        <f t="shared" si="33"/>
        <v>938298.94291727105</v>
      </c>
      <c r="J186" s="38">
        <f t="shared" si="33"/>
        <v>453707935.66632599</v>
      </c>
      <c r="M186" s="38">
        <f t="shared" si="32"/>
        <v>498335.02636113012</v>
      </c>
      <c r="N186" s="38">
        <f t="shared" si="32"/>
        <v>264668.10004734714</v>
      </c>
      <c r="O186" s="38">
        <f t="shared" si="34"/>
        <v>0.37359369997318809</v>
      </c>
      <c r="P186" s="38">
        <f t="shared" si="35"/>
        <v>0.4140193991428483</v>
      </c>
    </row>
    <row r="187" spans="1:16">
      <c r="A187" s="38" t="s">
        <v>36</v>
      </c>
      <c r="D187" s="38">
        <f t="shared" si="33"/>
        <v>4067380.9238327113</v>
      </c>
      <c r="E187" s="38">
        <f t="shared" si="33"/>
        <v>2487035.0054126144</v>
      </c>
      <c r="F187" s="38">
        <f t="shared" si="33"/>
        <v>1520718.9181384188</v>
      </c>
      <c r="G187" s="38">
        <f t="shared" si="33"/>
        <v>929856.6457452859</v>
      </c>
      <c r="H187" s="38">
        <f t="shared" si="33"/>
        <v>568568.83367710817</v>
      </c>
      <c r="I187" s="38">
        <f t="shared" si="33"/>
        <v>347656.29746060842</v>
      </c>
      <c r="J187" s="38">
        <f t="shared" si="33"/>
        <v>490078783.37573326</v>
      </c>
      <c r="M187" s="38">
        <f t="shared" si="32"/>
        <v>212577.42951253412</v>
      </c>
      <c r="N187" s="38">
        <f t="shared" si="32"/>
        <v>129982.29535386634</v>
      </c>
      <c r="O187" s="38">
        <f t="shared" si="34"/>
        <v>1.1254554768038205</v>
      </c>
      <c r="P187" s="38">
        <f t="shared" si="35"/>
        <v>2.520933319442705</v>
      </c>
    </row>
    <row r="188" spans="1:16">
      <c r="A188" s="38" t="s">
        <v>37</v>
      </c>
      <c r="D188" s="38">
        <f t="shared" si="33"/>
        <v>23399976.904740669</v>
      </c>
      <c r="E188" s="38">
        <f t="shared" si="33"/>
        <v>16150009.152795013</v>
      </c>
      <c r="F188" s="38">
        <f t="shared" si="33"/>
        <v>11146284.318875626</v>
      </c>
      <c r="G188" s="38">
        <f t="shared" si="33"/>
        <v>7692853.480253973</v>
      </c>
      <c r="H188" s="38">
        <f t="shared" si="33"/>
        <v>5309392.1683334047</v>
      </c>
      <c r="I188" s="38">
        <f t="shared" si="33"/>
        <v>3664393.8779696445</v>
      </c>
      <c r="J188" s="38">
        <f t="shared" si="33"/>
        <v>432637090.09703165</v>
      </c>
      <c r="M188" s="38">
        <f t="shared" si="32"/>
        <v>2529062.0973504572</v>
      </c>
      <c r="N188" s="38">
        <f t="shared" si="32"/>
        <v>1745487.8774654709</v>
      </c>
      <c r="O188" s="38">
        <f t="shared" si="34"/>
        <v>0.79591933498680056</v>
      </c>
      <c r="P188" s="38">
        <f t="shared" si="35"/>
        <v>7.6672884057911643</v>
      </c>
    </row>
    <row r="189" spans="1:16">
      <c r="A189" s="38" t="s">
        <v>38</v>
      </c>
      <c r="D189" s="38">
        <f t="shared" si="33"/>
        <v>134437128.65625769</v>
      </c>
      <c r="E189" s="38">
        <f t="shared" si="33"/>
        <v>69008137.47075595</v>
      </c>
      <c r="F189" s="38">
        <f t="shared" si="33"/>
        <v>35422677.386684068</v>
      </c>
      <c r="G189" s="38">
        <f t="shared" si="33"/>
        <v>18182871.16896667</v>
      </c>
      <c r="H189" s="38">
        <f t="shared" si="33"/>
        <v>9333478.6735099759</v>
      </c>
      <c r="I189" s="38">
        <f t="shared" si="33"/>
        <v>4790982.861801588</v>
      </c>
      <c r="J189" s="38">
        <f t="shared" si="33"/>
        <v>228824723.78202406</v>
      </c>
      <c r="M189" s="38">
        <f t="shared" si="32"/>
        <v>2459267.0734034623</v>
      </c>
      <c r="N189" s="38">
        <f t="shared" si="32"/>
        <v>1262370.313729773</v>
      </c>
      <c r="O189" s="38">
        <f t="shared" si="34"/>
        <v>0.52818467647258172</v>
      </c>
      <c r="P189" s="38">
        <f t="shared" si="35"/>
        <v>0.68276254536527559</v>
      </c>
    </row>
    <row r="190" spans="1:16">
      <c r="A190" s="38" t="s">
        <v>39</v>
      </c>
      <c r="D190" s="38">
        <f t="shared" si="33"/>
        <v>8194839.9578966983</v>
      </c>
      <c r="E190" s="38">
        <f t="shared" si="33"/>
        <v>3553715.1440854915</v>
      </c>
      <c r="F190" s="38">
        <f t="shared" si="33"/>
        <v>1541078.4579304853</v>
      </c>
      <c r="G190" s="38">
        <f t="shared" si="33"/>
        <v>668292.96024191089</v>
      </c>
      <c r="H190" s="38">
        <f t="shared" si="33"/>
        <v>289807.10126118857</v>
      </c>
      <c r="I190" s="38">
        <f t="shared" si="33"/>
        <v>125675.65564510877</v>
      </c>
      <c r="J190" s="38">
        <f t="shared" si="33"/>
        <v>485626590.72293913</v>
      </c>
      <c r="M190" s="38">
        <f t="shared" si="32"/>
        <v>54499.597674086304</v>
      </c>
      <c r="N190" s="38">
        <f t="shared" si="32"/>
        <v>23633.902137934634</v>
      </c>
      <c r="O190" s="38">
        <f t="shared" si="34"/>
        <v>0.59210551691400237</v>
      </c>
      <c r="P190" s="38">
        <f t="shared" si="35"/>
        <v>0.50570133357173497</v>
      </c>
    </row>
    <row r="191" spans="1:16">
      <c r="A191" s="38" t="s">
        <v>40</v>
      </c>
      <c r="D191" s="38">
        <f t="shared" si="33"/>
        <v>166723.67214172872</v>
      </c>
      <c r="E191" s="38">
        <f t="shared" si="33"/>
        <v>161198.60578527971</v>
      </c>
      <c r="F191" s="38">
        <f t="shared" si="33"/>
        <v>155856.63495360708</v>
      </c>
      <c r="G191" s="38">
        <f t="shared" si="33"/>
        <v>150691.69203248725</v>
      </c>
      <c r="H191" s="38">
        <f t="shared" si="33"/>
        <v>145697.91048275499</v>
      </c>
      <c r="I191" s="38">
        <f t="shared" si="33"/>
        <v>140869.61817685713</v>
      </c>
      <c r="J191" s="38">
        <f t="shared" si="33"/>
        <v>499078961.8664273</v>
      </c>
      <c r="M191" s="38">
        <f t="shared" si="32"/>
        <v>136201.33095623291</v>
      </c>
      <c r="N191" s="38">
        <f t="shared" si="32"/>
        <v>131687.74640220456</v>
      </c>
      <c r="O191" s="38">
        <f t="shared" si="34"/>
        <v>0.40322605891259189</v>
      </c>
      <c r="P191" s="38">
        <f t="shared" si="35"/>
        <v>1.3220028283145762</v>
      </c>
    </row>
    <row r="192" spans="1:16">
      <c r="A192" s="38" t="s">
        <v>41</v>
      </c>
      <c r="D192" s="38">
        <f t="shared" ref="D192:J201" si="36">$Q$1*D117</f>
        <v>1326487.2540533675</v>
      </c>
      <c r="E192" s="38">
        <f t="shared" si="36"/>
        <v>1096421.4192751446</v>
      </c>
      <c r="F192" s="38">
        <f t="shared" si="36"/>
        <v>906258.18301074824</v>
      </c>
      <c r="G192" s="38">
        <f t="shared" si="36"/>
        <v>749076.84202021093</v>
      </c>
      <c r="H192" s="38">
        <f t="shared" si="36"/>
        <v>619157.01923578384</v>
      </c>
      <c r="I192" s="38">
        <f t="shared" si="36"/>
        <v>511770.47929429525</v>
      </c>
      <c r="J192" s="38">
        <f t="shared" si="36"/>
        <v>494790828.80311042</v>
      </c>
      <c r="M192" s="38">
        <f t="shared" ref="M192:N211" si="37">$Q$1*M117</f>
        <v>0</v>
      </c>
      <c r="N192" s="38">
        <f t="shared" si="37"/>
        <v>0</v>
      </c>
      <c r="O192" s="38" t="str">
        <f t="shared" si="34"/>
        <v/>
      </c>
      <c r="P192" s="38" t="str">
        <f t="shared" si="35"/>
        <v/>
      </c>
    </row>
    <row r="193" spans="1:16">
      <c r="A193" s="38" t="s">
        <v>42</v>
      </c>
      <c r="D193" s="38">
        <f t="shared" si="36"/>
        <v>33594000.422624715</v>
      </c>
      <c r="E193" s="38">
        <f t="shared" si="36"/>
        <v>15140912.750402635</v>
      </c>
      <c r="F193" s="38">
        <f t="shared" si="36"/>
        <v>6824052.9865836659</v>
      </c>
      <c r="G193" s="38">
        <f t="shared" si="36"/>
        <v>3075620.3361955904</v>
      </c>
      <c r="H193" s="38">
        <f t="shared" si="36"/>
        <v>1386190.9441526136</v>
      </c>
      <c r="I193" s="38">
        <f t="shared" si="36"/>
        <v>624760.25113930623</v>
      </c>
      <c r="J193" s="38">
        <f t="shared" si="36"/>
        <v>439354462.30890149</v>
      </c>
      <c r="M193" s="38">
        <f t="shared" si="37"/>
        <v>281581.24466918758</v>
      </c>
      <c r="N193" s="38">
        <f t="shared" si="37"/>
        <v>0</v>
      </c>
      <c r="O193" s="38">
        <f t="shared" si="34"/>
        <v>5.2403157063238191E-2</v>
      </c>
      <c r="P193" s="38" t="str">
        <f t="shared" si="35"/>
        <v/>
      </c>
    </row>
    <row r="194" spans="1:16">
      <c r="A194" s="38" t="s">
        <v>43</v>
      </c>
      <c r="D194" s="38">
        <f t="shared" si="36"/>
        <v>8598933.0483770259</v>
      </c>
      <c r="E194" s="38">
        <f t="shared" si="36"/>
        <v>3324628.555421419</v>
      </c>
      <c r="F194" s="38">
        <f t="shared" si="36"/>
        <v>1285410.0583571468</v>
      </c>
      <c r="G194" s="38">
        <f t="shared" si="36"/>
        <v>496981.53961632133</v>
      </c>
      <c r="H194" s="38">
        <f t="shared" si="36"/>
        <v>192149.30606275355</v>
      </c>
      <c r="I194" s="38">
        <f t="shared" si="36"/>
        <v>74291.20173940809</v>
      </c>
      <c r="J194" s="38">
        <f t="shared" si="36"/>
        <v>486027606.2904259</v>
      </c>
      <c r="M194" s="38">
        <f t="shared" si="37"/>
        <v>28723.406651715548</v>
      </c>
      <c r="N194" s="38">
        <f t="shared" si="37"/>
        <v>11105.407778619563</v>
      </c>
      <c r="O194" s="38">
        <f t="shared" si="34"/>
        <v>5.121864795813081E-2</v>
      </c>
      <c r="P194" s="38">
        <f t="shared" si="35"/>
        <v>0.18736317530413377</v>
      </c>
    </row>
    <row r="195" spans="1:16">
      <c r="A195" s="38" t="s">
        <v>44</v>
      </c>
      <c r="D195" s="38">
        <f t="shared" si="36"/>
        <v>3052678.3382135485</v>
      </c>
      <c r="E195" s="38">
        <f t="shared" si="36"/>
        <v>1787893.5767815486</v>
      </c>
      <c r="F195" s="38">
        <f t="shared" si="36"/>
        <v>1047134.0533596391</v>
      </c>
      <c r="G195" s="38">
        <f t="shared" si="36"/>
        <v>613285.79057776905</v>
      </c>
      <c r="H195" s="38">
        <f t="shared" si="36"/>
        <v>359189.40819263057</v>
      </c>
      <c r="I195" s="38">
        <f t="shared" si="36"/>
        <v>210370.16174176632</v>
      </c>
      <c r="J195" s="38">
        <f t="shared" si="36"/>
        <v>492929448.6711331</v>
      </c>
      <c r="M195" s="38">
        <f t="shared" si="37"/>
        <v>123209.66025680496</v>
      </c>
      <c r="N195" s="38">
        <f t="shared" si="37"/>
        <v>72161.471260510021</v>
      </c>
      <c r="O195" s="38">
        <f t="shared" si="34"/>
        <v>0.24684680021458813</v>
      </c>
      <c r="P195" s="38">
        <f t="shared" si="35"/>
        <v>0.37696964585181125</v>
      </c>
    </row>
    <row r="196" spans="1:16">
      <c r="A196" s="38" t="s">
        <v>45</v>
      </c>
      <c r="D196" s="38">
        <f t="shared" si="36"/>
        <v>15198331.526786353</v>
      </c>
      <c r="E196" s="38">
        <f t="shared" si="36"/>
        <v>6025998.3183330223</v>
      </c>
      <c r="F196" s="38">
        <f t="shared" si="36"/>
        <v>2389252.7721581189</v>
      </c>
      <c r="G196" s="38">
        <f t="shared" si="36"/>
        <v>947316.69471232302</v>
      </c>
      <c r="H196" s="38">
        <f t="shared" si="36"/>
        <v>375602.33498027321</v>
      </c>
      <c r="I196" s="38">
        <f t="shared" si="36"/>
        <v>148922.86268160306</v>
      </c>
      <c r="J196" s="38">
        <f t="shared" si="36"/>
        <v>474914575.49034834</v>
      </c>
      <c r="M196" s="38">
        <f t="shared" si="37"/>
        <v>59046.541950939754</v>
      </c>
      <c r="N196" s="38">
        <f t="shared" si="37"/>
        <v>23411.409461139636</v>
      </c>
      <c r="O196" s="38">
        <f t="shared" si="34"/>
        <v>0.18899910790254021</v>
      </c>
      <c r="P196" s="38">
        <f t="shared" si="35"/>
        <v>0.53522047485379209</v>
      </c>
    </row>
    <row r="197" spans="1:16">
      <c r="A197" s="38" t="s">
        <v>46</v>
      </c>
      <c r="D197" s="38">
        <f t="shared" si="36"/>
        <v>13059372.75784133</v>
      </c>
      <c r="E197" s="38">
        <f t="shared" si="36"/>
        <v>7822195.9261156935</v>
      </c>
      <c r="F197" s="38">
        <f t="shared" si="36"/>
        <v>4685274.7249903064</v>
      </c>
      <c r="G197" s="38">
        <f t="shared" si="36"/>
        <v>2806347.4062754274</v>
      </c>
      <c r="H197" s="38">
        <f t="shared" si="36"/>
        <v>1680922.9398442833</v>
      </c>
      <c r="I197" s="38">
        <f t="shared" si="36"/>
        <v>1006825.42844713</v>
      </c>
      <c r="J197" s="38">
        <f t="shared" si="36"/>
        <v>468939060.81648582</v>
      </c>
      <c r="M197" s="38">
        <f t="shared" si="37"/>
        <v>0</v>
      </c>
      <c r="N197" s="38">
        <f t="shared" si="37"/>
        <v>0</v>
      </c>
      <c r="O197" s="38" t="str">
        <f t="shared" si="34"/>
        <v/>
      </c>
      <c r="P197" s="38" t="str">
        <f t="shared" si="35"/>
        <v/>
      </c>
    </row>
    <row r="198" spans="1:16">
      <c r="A198" s="38" t="s">
        <v>47</v>
      </c>
      <c r="D198" s="38">
        <f t="shared" si="36"/>
        <v>46254194.500969671</v>
      </c>
      <c r="E198" s="38">
        <f t="shared" si="36"/>
        <v>25403982.371967036</v>
      </c>
      <c r="F198" s="38">
        <f t="shared" si="36"/>
        <v>13952514.519341201</v>
      </c>
      <c r="G198" s="38">
        <f t="shared" si="36"/>
        <v>7663076.5429614699</v>
      </c>
      <c r="H198" s="38">
        <f t="shared" si="36"/>
        <v>4208756.9249172863</v>
      </c>
      <c r="I198" s="38">
        <f t="shared" si="36"/>
        <v>2311556.5600488703</v>
      </c>
      <c r="J198" s="38">
        <f t="shared" si="36"/>
        <v>400205918.57979441</v>
      </c>
      <c r="M198" s="38">
        <f t="shared" si="37"/>
        <v>1269565.770993056</v>
      </c>
      <c r="N198" s="38">
        <f t="shared" si="37"/>
        <v>697277.87532186147</v>
      </c>
      <c r="O198" s="38">
        <f t="shared" si="34"/>
        <v>0.3568308317182462</v>
      </c>
      <c r="P198" s="38">
        <f t="shared" si="35"/>
        <v>0.41051928421272577</v>
      </c>
    </row>
    <row r="199" spans="1:16">
      <c r="A199" s="38" t="s">
        <v>48</v>
      </c>
      <c r="D199" s="38">
        <f t="shared" si="36"/>
        <v>8423538.7640487216</v>
      </c>
      <c r="E199" s="38">
        <f t="shared" si="36"/>
        <v>4129419.4630944869</v>
      </c>
      <c r="F199" s="38">
        <f t="shared" si="36"/>
        <v>2024339.8386152338</v>
      </c>
      <c r="G199" s="38">
        <f t="shared" si="36"/>
        <v>992379.63564346824</v>
      </c>
      <c r="H199" s="38">
        <f t="shared" si="36"/>
        <v>486488.14910125692</v>
      </c>
      <c r="I199" s="38">
        <f t="shared" si="36"/>
        <v>238488.08532080287</v>
      </c>
      <c r="J199" s="38">
        <f t="shared" si="36"/>
        <v>483705346.06417602</v>
      </c>
      <c r="M199" s="38">
        <f t="shared" si="37"/>
        <v>116912.54338889234</v>
      </c>
      <c r="N199" s="38">
        <f t="shared" si="37"/>
        <v>57313.31518416672</v>
      </c>
      <c r="O199" s="38">
        <f t="shared" si="34"/>
        <v>0.59793609833898242</v>
      </c>
      <c r="P199" s="38">
        <f t="shared" si="35"/>
        <v>0.70407631722997832</v>
      </c>
    </row>
    <row r="200" spans="1:16">
      <c r="A200" s="38" t="s">
        <v>49</v>
      </c>
      <c r="D200" s="38">
        <f t="shared" si="36"/>
        <v>9983465.6588133182</v>
      </c>
      <c r="E200" s="38">
        <f t="shared" si="36"/>
        <v>4288008.9351345925</v>
      </c>
      <c r="F200" s="38">
        <f t="shared" si="36"/>
        <v>1841747.2705545083</v>
      </c>
      <c r="G200" s="38">
        <f t="shared" si="36"/>
        <v>791050.8256645028</v>
      </c>
      <c r="H200" s="38">
        <f t="shared" si="36"/>
        <v>339765.08003516047</v>
      </c>
      <c r="I200" s="38">
        <f t="shared" si="36"/>
        <v>145932.86027396069</v>
      </c>
      <c r="J200" s="38">
        <f t="shared" si="36"/>
        <v>482610029.36952394</v>
      </c>
      <c r="M200" s="38">
        <f t="shared" si="37"/>
        <v>0</v>
      </c>
      <c r="N200" s="38">
        <f t="shared" si="37"/>
        <v>0</v>
      </c>
      <c r="O200" s="38" t="str">
        <f t="shared" si="34"/>
        <v/>
      </c>
      <c r="P200" s="38" t="str">
        <f t="shared" si="35"/>
        <v/>
      </c>
    </row>
    <row r="201" spans="1:16">
      <c r="A201" s="38" t="s">
        <v>50</v>
      </c>
      <c r="D201" s="38">
        <f t="shared" si="36"/>
        <v>8838014.1404146831</v>
      </c>
      <c r="E201" s="38">
        <f t="shared" si="36"/>
        <v>4766336.8223217214</v>
      </c>
      <c r="F201" s="38">
        <f t="shared" si="36"/>
        <v>2570483.1812765109</v>
      </c>
      <c r="G201" s="38">
        <f t="shared" si="36"/>
        <v>1386260.3570695417</v>
      </c>
      <c r="H201" s="38">
        <f t="shared" si="36"/>
        <v>747609.55122384476</v>
      </c>
      <c r="I201" s="38">
        <f t="shared" si="36"/>
        <v>403185.47539124353</v>
      </c>
      <c r="J201" s="38">
        <f t="shared" si="36"/>
        <v>481288110.47230244</v>
      </c>
      <c r="M201" s="38">
        <f t="shared" si="37"/>
        <v>0</v>
      </c>
      <c r="N201" s="38">
        <f t="shared" si="37"/>
        <v>0</v>
      </c>
      <c r="O201" s="38" t="str">
        <f t="shared" si="34"/>
        <v/>
      </c>
      <c r="P201" s="38" t="str">
        <f t="shared" si="35"/>
        <v/>
      </c>
    </row>
    <row r="202" spans="1:16">
      <c r="A202" s="38" t="s">
        <v>51</v>
      </c>
      <c r="D202" s="38">
        <f t="shared" ref="D202:J211" si="38">$Q$1*D127</f>
        <v>26706745.931175988</v>
      </c>
      <c r="E202" s="38">
        <f t="shared" si="38"/>
        <v>19229818.943187412</v>
      </c>
      <c r="F202" s="38">
        <f t="shared" si="38"/>
        <v>13846162.222111154</v>
      </c>
      <c r="G202" s="38">
        <f t="shared" si="38"/>
        <v>9969735.4846358411</v>
      </c>
      <c r="H202" s="38">
        <f t="shared" si="38"/>
        <v>7178568.6198938647</v>
      </c>
      <c r="I202" s="38">
        <f t="shared" si="38"/>
        <v>5168827.9503442785</v>
      </c>
      <c r="J202" s="38">
        <f t="shared" si="38"/>
        <v>417900140.84865147</v>
      </c>
      <c r="M202" s="38">
        <f t="shared" si="37"/>
        <v>3721742.2852545315</v>
      </c>
      <c r="N202" s="38">
        <f t="shared" si="37"/>
        <v>2679788.4880128396</v>
      </c>
      <c r="O202" s="38">
        <f t="shared" si="34"/>
        <v>0.43952170117240241</v>
      </c>
      <c r="P202" s="38">
        <f t="shared" si="35"/>
        <v>0.56792090034598763</v>
      </c>
    </row>
    <row r="203" spans="1:16">
      <c r="A203" s="38" t="s">
        <v>52</v>
      </c>
      <c r="D203" s="38">
        <f t="shared" si="38"/>
        <v>8924735.9580255728</v>
      </c>
      <c r="E203" s="38">
        <f t="shared" si="38"/>
        <v>4470539.6484579435</v>
      </c>
      <c r="F203" s="38">
        <f t="shared" si="38"/>
        <v>2239363.1410980048</v>
      </c>
      <c r="G203" s="38">
        <f t="shared" si="38"/>
        <v>1121731.9769075525</v>
      </c>
      <c r="H203" s="38">
        <f t="shared" si="38"/>
        <v>561893.06902674341</v>
      </c>
      <c r="I203" s="38">
        <f t="shared" si="38"/>
        <v>281461.01521568117</v>
      </c>
      <c r="J203" s="38">
        <f t="shared" si="38"/>
        <v>482400275.1912685</v>
      </c>
      <c r="M203" s="38">
        <f t="shared" si="37"/>
        <v>140988.21902797182</v>
      </c>
      <c r="N203" s="38">
        <f t="shared" si="37"/>
        <v>70623.201189860323</v>
      </c>
      <c r="O203" s="38">
        <f t="shared" si="34"/>
        <v>1.306933142894082</v>
      </c>
      <c r="P203" s="38">
        <f t="shared" si="35"/>
        <v>1.3595336336861557</v>
      </c>
    </row>
    <row r="204" spans="1:16">
      <c r="A204" s="38" t="s">
        <v>53</v>
      </c>
      <c r="D204" s="38">
        <f t="shared" si="38"/>
        <v>3779568.8741901945</v>
      </c>
      <c r="E204" s="38">
        <f t="shared" si="38"/>
        <v>1511486.4220333009</v>
      </c>
      <c r="F204" s="38">
        <f t="shared" si="38"/>
        <v>604458.14854492422</v>
      </c>
      <c r="G204" s="38">
        <f t="shared" si="38"/>
        <v>241728.70362331852</v>
      </c>
      <c r="H204" s="38">
        <f t="shared" si="38"/>
        <v>96669.664055438421</v>
      </c>
      <c r="I204" s="38">
        <f t="shared" si="38"/>
        <v>38659.140633764015</v>
      </c>
      <c r="J204" s="38">
        <f t="shared" si="38"/>
        <v>493727429.04691905</v>
      </c>
      <c r="M204" s="38">
        <f t="shared" si="37"/>
        <v>15460.167045621009</v>
      </c>
      <c r="N204" s="38">
        <f t="shared" si="37"/>
        <v>6182.671450015474</v>
      </c>
      <c r="O204" s="38">
        <f t="shared" si="34"/>
        <v>0.16422494077083963</v>
      </c>
      <c r="P204" s="38">
        <f t="shared" si="35"/>
        <v>0.43609344673335698</v>
      </c>
    </row>
    <row r="205" spans="1:16">
      <c r="A205" s="38" t="s">
        <v>54</v>
      </c>
      <c r="D205" s="38">
        <f t="shared" si="38"/>
        <v>5834.9363661882153</v>
      </c>
      <c r="E205" s="38">
        <f t="shared" si="38"/>
        <v>5546.4171548226395</v>
      </c>
      <c r="F205" s="38">
        <f t="shared" si="38"/>
        <v>5272.1643090354873</v>
      </c>
      <c r="G205" s="38">
        <f t="shared" si="38"/>
        <v>5011.472402017077</v>
      </c>
      <c r="H205" s="38">
        <f t="shared" si="38"/>
        <v>4763.6708880898814</v>
      </c>
      <c r="I205" s="38">
        <f t="shared" si="38"/>
        <v>4528.1223779465126</v>
      </c>
      <c r="J205" s="38">
        <f t="shared" si="38"/>
        <v>499969043.21650189</v>
      </c>
      <c r="M205" s="38">
        <f t="shared" si="37"/>
        <v>4304.2209991718455</v>
      </c>
      <c r="N205" s="38">
        <f t="shared" si="37"/>
        <v>0</v>
      </c>
      <c r="O205" s="38">
        <f t="shared" si="34"/>
        <v>0.61090028935347629</v>
      </c>
      <c r="P205" s="38" t="str">
        <f t="shared" si="35"/>
        <v/>
      </c>
    </row>
    <row r="206" spans="1:16">
      <c r="A206" s="38" t="s">
        <v>55</v>
      </c>
      <c r="D206" s="38">
        <f t="shared" si="38"/>
        <v>20809579.718122702</v>
      </c>
      <c r="E206" s="38">
        <f t="shared" si="38"/>
        <v>8069486.2089350857</v>
      </c>
      <c r="F206" s="38">
        <f t="shared" si="38"/>
        <v>3129164.9595154775</v>
      </c>
      <c r="G206" s="38">
        <f t="shared" si="38"/>
        <v>1213419.676337942</v>
      </c>
      <c r="H206" s="38">
        <f t="shared" si="38"/>
        <v>470536.81412566459</v>
      </c>
      <c r="I206" s="38">
        <f t="shared" si="38"/>
        <v>0</v>
      </c>
      <c r="J206" s="38">
        <f t="shared" si="38"/>
        <v>466307812.62296313</v>
      </c>
      <c r="M206" s="38">
        <f t="shared" si="37"/>
        <v>0</v>
      </c>
      <c r="N206" s="38">
        <f t="shared" si="37"/>
        <v>0</v>
      </c>
      <c r="O206" s="38" t="str">
        <f t="shared" si="34"/>
        <v/>
      </c>
      <c r="P206" s="38" t="str">
        <f t="shared" si="35"/>
        <v/>
      </c>
    </row>
    <row r="207" spans="1:16">
      <c r="A207" s="38" t="s">
        <v>56</v>
      </c>
      <c r="D207" s="38">
        <f t="shared" si="38"/>
        <v>222483.08358162013</v>
      </c>
      <c r="E207" s="38">
        <f t="shared" si="38"/>
        <v>216615.83302659035</v>
      </c>
      <c r="F207" s="38">
        <f t="shared" si="38"/>
        <v>210903.31166948911</v>
      </c>
      <c r="G207" s="38">
        <f t="shared" si="38"/>
        <v>205341.4390429059</v>
      </c>
      <c r="H207" s="38">
        <f t="shared" si="38"/>
        <v>199926.24228816875</v>
      </c>
      <c r="I207" s="38">
        <f t="shared" si="38"/>
        <v>194653.85331752495</v>
      </c>
      <c r="J207" s="38">
        <f t="shared" si="38"/>
        <v>498750076.23707366</v>
      </c>
      <c r="M207" s="38">
        <f t="shared" si="37"/>
        <v>189520.50605116095</v>
      </c>
      <c r="N207" s="38">
        <f t="shared" si="37"/>
        <v>184522.5337270755</v>
      </c>
      <c r="O207" s="38">
        <f t="shared" si="34"/>
        <v>3.8547750084157548E-2</v>
      </c>
      <c r="P207" s="38">
        <f t="shared" si="35"/>
        <v>1.328653883481518</v>
      </c>
    </row>
    <row r="208" spans="1:16">
      <c r="A208" s="38" t="s">
        <v>57</v>
      </c>
      <c r="D208" s="38">
        <f t="shared" si="38"/>
        <v>3480687.1786629003</v>
      </c>
      <c r="E208" s="38">
        <f t="shared" si="38"/>
        <v>3456456.8121915329</v>
      </c>
      <c r="F208" s="38">
        <f t="shared" si="38"/>
        <v>3432395.1223719227</v>
      </c>
      <c r="G208" s="38">
        <f t="shared" si="38"/>
        <v>3408500.9349827943</v>
      </c>
      <c r="H208" s="38">
        <f t="shared" si="38"/>
        <v>3384773.0839771107</v>
      </c>
      <c r="I208" s="38">
        <f t="shared" si="38"/>
        <v>3361210.411424953</v>
      </c>
      <c r="J208" s="38">
        <f t="shared" si="38"/>
        <v>479475976.45638877</v>
      </c>
      <c r="M208" s="38">
        <f t="shared" si="37"/>
        <v>3337811.7674572882</v>
      </c>
      <c r="N208" s="38">
        <f t="shared" si="37"/>
        <v>3314576.0102096801</v>
      </c>
      <c r="O208" s="38">
        <f t="shared" si="34"/>
        <v>0.22018342805969227</v>
      </c>
      <c r="P208" s="38">
        <f t="shared" si="35"/>
        <v>0.75730967874479704</v>
      </c>
    </row>
    <row r="209" spans="1:16">
      <c r="A209" s="38" t="s">
        <v>58</v>
      </c>
      <c r="D209" s="38">
        <f t="shared" si="38"/>
        <v>371627.31793948327</v>
      </c>
      <c r="E209" s="38">
        <f t="shared" si="38"/>
        <v>361399.32753075165</v>
      </c>
      <c r="F209" s="38">
        <f t="shared" si="38"/>
        <v>351452.83361797285</v>
      </c>
      <c r="G209" s="38">
        <f t="shared" si="38"/>
        <v>341780.08880659321</v>
      </c>
      <c r="H209" s="38">
        <f t="shared" si="38"/>
        <v>332373.55892716296</v>
      </c>
      <c r="I209" s="38">
        <f t="shared" si="38"/>
        <v>323225.9171669397</v>
      </c>
      <c r="J209" s="38">
        <f t="shared" si="38"/>
        <v>497918140.95601112</v>
      </c>
      <c r="M209" s="38">
        <f t="shared" si="37"/>
        <v>314330.03836295952</v>
      </c>
      <c r="N209" s="38">
        <f t="shared" si="37"/>
        <v>305678.99345221964</v>
      </c>
      <c r="O209" s="38">
        <f t="shared" si="34"/>
        <v>0.67148818085741069</v>
      </c>
      <c r="P209" s="38">
        <f t="shared" si="35"/>
        <v>2.0719963162878212</v>
      </c>
    </row>
    <row r="210" spans="1:16">
      <c r="A210" s="38" t="s">
        <v>59</v>
      </c>
      <c r="D210" s="38">
        <f t="shared" si="38"/>
        <v>7144207.3806438157</v>
      </c>
      <c r="E210" s="38">
        <f t="shared" si="38"/>
        <v>3771045.5932784304</v>
      </c>
      <c r="F210" s="38">
        <f t="shared" si="38"/>
        <v>1990533.6042055276</v>
      </c>
      <c r="G210" s="38">
        <f t="shared" si="38"/>
        <v>1050696.4001002214</v>
      </c>
      <c r="H210" s="38">
        <f t="shared" si="38"/>
        <v>554606.52502984682</v>
      </c>
      <c r="I210" s="38">
        <f t="shared" si="38"/>
        <v>292747.16994970414</v>
      </c>
      <c r="J210" s="38">
        <f t="shared" si="38"/>
        <v>485196163.32679242</v>
      </c>
      <c r="M210" s="38">
        <f t="shared" si="37"/>
        <v>154525.59904330198</v>
      </c>
      <c r="N210" s="38">
        <f t="shared" si="37"/>
        <v>81565.812451043268</v>
      </c>
      <c r="O210" s="38">
        <f t="shared" si="34"/>
        <v>0.50485074785316231</v>
      </c>
      <c r="P210" s="38">
        <f t="shared" si="35"/>
        <v>0.25298880825603742</v>
      </c>
    </row>
    <row r="211" spans="1:16">
      <c r="A211" s="38" t="s">
        <v>60</v>
      </c>
      <c r="D211" s="38">
        <f t="shared" si="38"/>
        <v>3534653.2581218532</v>
      </c>
      <c r="E211" s="38">
        <f t="shared" si="38"/>
        <v>1300326.2653326853</v>
      </c>
      <c r="F211" s="38">
        <f t="shared" si="38"/>
        <v>478363.29983113689</v>
      </c>
      <c r="G211" s="38">
        <f t="shared" si="38"/>
        <v>175980.02341880577</v>
      </c>
      <c r="H211" s="38">
        <f t="shared" si="38"/>
        <v>64739.432672647592</v>
      </c>
      <c r="I211" s="38">
        <f t="shared" si="38"/>
        <v>0</v>
      </c>
      <c r="J211" s="38">
        <f t="shared" si="38"/>
        <v>494445937.7206229</v>
      </c>
      <c r="M211" s="38">
        <f t="shared" si="37"/>
        <v>0</v>
      </c>
      <c r="N211" s="38">
        <f t="shared" si="37"/>
        <v>0</v>
      </c>
      <c r="O211" s="38" t="str">
        <f t="shared" si="34"/>
        <v/>
      </c>
      <c r="P211" s="38" t="str">
        <f t="shared" si="35"/>
        <v/>
      </c>
    </row>
    <row r="212" spans="1:16">
      <c r="A212" s="38" t="s">
        <v>61</v>
      </c>
      <c r="D212" s="38">
        <f t="shared" ref="D212:J221" si="39">$Q$1*D137</f>
        <v>44874.237167150932</v>
      </c>
      <c r="E212" s="38">
        <f t="shared" si="39"/>
        <v>41725.675915626889</v>
      </c>
      <c r="F212" s="38">
        <f t="shared" si="39"/>
        <v>38798.030685865313</v>
      </c>
      <c r="G212" s="38">
        <f t="shared" si="39"/>
        <v>36075.801100146986</v>
      </c>
      <c r="H212" s="38">
        <f t="shared" si="39"/>
        <v>33544.574351076728</v>
      </c>
      <c r="I212" s="38">
        <f t="shared" si="39"/>
        <v>31190.948893171852</v>
      </c>
      <c r="J212" s="38">
        <f t="shared" si="39"/>
        <v>499773790.73188692</v>
      </c>
      <c r="M212" s="38">
        <f t="shared" ref="M212:N223" si="40">$Q$1*M137</f>
        <v>29002.463488561989</v>
      </c>
      <c r="N212" s="38">
        <f t="shared" si="40"/>
        <v>0</v>
      </c>
      <c r="O212" s="38">
        <f t="shared" si="34"/>
        <v>0.28477290194746119</v>
      </c>
      <c r="P212" s="38" t="str">
        <f t="shared" si="35"/>
        <v/>
      </c>
    </row>
    <row r="213" spans="1:16">
      <c r="A213" s="38" t="s">
        <v>62</v>
      </c>
      <c r="D213" s="38">
        <f t="shared" si="39"/>
        <v>14886778.127481207</v>
      </c>
      <c r="E213" s="38">
        <f t="shared" si="39"/>
        <v>9718792.4167137388</v>
      </c>
      <c r="F213" s="38">
        <f t="shared" si="39"/>
        <v>6344887.0689358441</v>
      </c>
      <c r="G213" s="38">
        <f t="shared" si="39"/>
        <v>4142242.1831252319</v>
      </c>
      <c r="H213" s="38">
        <f t="shared" si="39"/>
        <v>2704251.4889929863</v>
      </c>
      <c r="I213" s="38">
        <f t="shared" si="39"/>
        <v>1765463.1941880556</v>
      </c>
      <c r="J213" s="38">
        <f t="shared" si="39"/>
        <v>460437585.52056289</v>
      </c>
      <c r="M213" s="38">
        <f t="shared" si="40"/>
        <v>1152577.8215225665</v>
      </c>
      <c r="N213" s="38">
        <f t="shared" si="40"/>
        <v>752457.28092148621</v>
      </c>
      <c r="O213" s="38">
        <f t="shared" si="34"/>
        <v>2.3415995150226041</v>
      </c>
      <c r="P213" s="38">
        <f t="shared" si="35"/>
        <v>4.3592678284757893</v>
      </c>
    </row>
    <row r="214" spans="1:16">
      <c r="A214" s="38" t="s">
        <v>63</v>
      </c>
      <c r="D214" s="38">
        <f t="shared" si="39"/>
        <v>5051545.682822668</v>
      </c>
      <c r="E214" s="38">
        <f t="shared" si="39"/>
        <v>2197449.1180373048</v>
      </c>
      <c r="F214" s="38">
        <f t="shared" si="39"/>
        <v>955902.00100194535</v>
      </c>
      <c r="G214" s="38">
        <f t="shared" si="39"/>
        <v>415822.43157268479</v>
      </c>
      <c r="H214" s="38">
        <f t="shared" si="39"/>
        <v>180884.95935543938</v>
      </c>
      <c r="I214" s="38">
        <f t="shared" si="39"/>
        <v>78685.915036547638</v>
      </c>
      <c r="J214" s="38">
        <f t="shared" si="39"/>
        <v>491119709.89217341</v>
      </c>
      <c r="M214" s="38">
        <f t="shared" si="40"/>
        <v>34228.789652834261</v>
      </c>
      <c r="N214" s="38">
        <f t="shared" si="40"/>
        <v>14889.704727380855</v>
      </c>
      <c r="O214" s="38">
        <f t="shared" si="34"/>
        <v>0.76315206650497336</v>
      </c>
      <c r="P214" s="38">
        <f t="shared" si="35"/>
        <v>0.70114197086867536</v>
      </c>
    </row>
    <row r="215" spans="1:16">
      <c r="A215" s="38" t="s">
        <v>64</v>
      </c>
      <c r="D215" s="38">
        <f t="shared" si="39"/>
        <v>1320043.2942666595</v>
      </c>
      <c r="E215" s="38">
        <f t="shared" si="39"/>
        <v>1316558.2656691766</v>
      </c>
      <c r="F215" s="38">
        <f t="shared" si="39"/>
        <v>1313082.4378489447</v>
      </c>
      <c r="G215" s="38">
        <f t="shared" si="39"/>
        <v>1309615.7865151169</v>
      </c>
      <c r="H215" s="38">
        <f t="shared" si="39"/>
        <v>1306158.2874410728</v>
      </c>
      <c r="I215" s="38">
        <f t="shared" si="39"/>
        <v>1302709.9164638622</v>
      </c>
      <c r="J215" s="38">
        <f t="shared" si="39"/>
        <v>492131832.01179516</v>
      </c>
      <c r="M215" s="38">
        <f t="shared" si="40"/>
        <v>1299270.6494846519</v>
      </c>
      <c r="N215" s="38">
        <f t="shared" si="40"/>
        <v>1295840.4624680565</v>
      </c>
      <c r="O215" s="38">
        <f t="shared" si="34"/>
        <v>0.52129193691041109</v>
      </c>
      <c r="P215" s="38">
        <f t="shared" si="35"/>
        <v>0.41142678334747879</v>
      </c>
    </row>
    <row r="216" spans="1:16">
      <c r="A216" s="38" t="s">
        <v>65</v>
      </c>
      <c r="D216" s="38">
        <f t="shared" si="39"/>
        <v>4275859.2385052722</v>
      </c>
      <c r="E216" s="38">
        <f t="shared" si="39"/>
        <v>1573000.7071890684</v>
      </c>
      <c r="F216" s="38">
        <f t="shared" si="39"/>
        <v>578674.62112299807</v>
      </c>
      <c r="G216" s="38">
        <f t="shared" si="39"/>
        <v>212882.49623882465</v>
      </c>
      <c r="H216" s="38">
        <f t="shared" si="39"/>
        <v>78315.093751520457</v>
      </c>
      <c r="I216" s="38">
        <f t="shared" si="39"/>
        <v>0</v>
      </c>
      <c r="J216" s="38">
        <f t="shared" si="39"/>
        <v>493281267.84319234</v>
      </c>
      <c r="M216" s="38">
        <f t="shared" si="40"/>
        <v>0</v>
      </c>
      <c r="N216" s="38">
        <f t="shared" si="40"/>
        <v>0</v>
      </c>
      <c r="O216" s="38" t="str">
        <f t="shared" ref="O216:P223" si="41">IF(M66&gt;0, ABS(M216-M66)/M66,"")</f>
        <v/>
      </c>
      <c r="P216" s="38" t="str">
        <f t="shared" si="41"/>
        <v/>
      </c>
    </row>
    <row r="217" spans="1:16">
      <c r="A217" s="38" t="s">
        <v>66</v>
      </c>
      <c r="D217" s="38">
        <f t="shared" si="39"/>
        <v>732269.27634796663</v>
      </c>
      <c r="E217" s="38">
        <f t="shared" si="39"/>
        <v>626616.69082000747</v>
      </c>
      <c r="F217" s="38">
        <f t="shared" si="39"/>
        <v>536207.77205410739</v>
      </c>
      <c r="G217" s="38">
        <f t="shared" si="39"/>
        <v>458843.14769045624</v>
      </c>
      <c r="H217" s="38">
        <f t="shared" si="39"/>
        <v>392640.77313903853</v>
      </c>
      <c r="I217" s="38">
        <f t="shared" si="39"/>
        <v>335990.14719344862</v>
      </c>
      <c r="J217" s="38">
        <f t="shared" si="39"/>
        <v>496917432.19275498</v>
      </c>
      <c r="M217" s="38">
        <f t="shared" si="40"/>
        <v>287513.13346436387</v>
      </c>
      <c r="N217" s="38">
        <f t="shared" si="40"/>
        <v>246030.43453801857</v>
      </c>
      <c r="O217" s="38">
        <f t="shared" si="41"/>
        <v>2.0073022693830227</v>
      </c>
      <c r="P217" s="38">
        <f t="shared" si="41"/>
        <v>4.2369185725419021</v>
      </c>
    </row>
    <row r="218" spans="1:16">
      <c r="A218" s="38" t="s">
        <v>67</v>
      </c>
      <c r="D218" s="38">
        <f t="shared" si="39"/>
        <v>18436871.404376406</v>
      </c>
      <c r="E218" s="38">
        <f t="shared" si="39"/>
        <v>7737264.7699659588</v>
      </c>
      <c r="F218" s="38">
        <f t="shared" si="39"/>
        <v>3247040.3902880191</v>
      </c>
      <c r="G218" s="38">
        <f t="shared" si="39"/>
        <v>1362661.3033960008</v>
      </c>
      <c r="H218" s="38">
        <f t="shared" si="39"/>
        <v>571857.93971850816</v>
      </c>
      <c r="I218" s="38">
        <f t="shared" si="39"/>
        <v>239987.37059906195</v>
      </c>
      <c r="J218" s="38">
        <f t="shared" si="39"/>
        <v>468404316.82165605</v>
      </c>
      <c r="M218" s="38">
        <f t="shared" si="40"/>
        <v>100713.71584943226</v>
      </c>
      <c r="N218" s="38">
        <f t="shared" si="40"/>
        <v>42265.776465154566</v>
      </c>
      <c r="O218" s="38">
        <f t="shared" si="41"/>
        <v>1.2248324611078967</v>
      </c>
      <c r="P218" s="38">
        <f t="shared" si="41"/>
        <v>1.4061127442305912</v>
      </c>
    </row>
    <row r="219" spans="1:16">
      <c r="A219" s="38" t="s">
        <v>68</v>
      </c>
      <c r="D219" s="38">
        <f t="shared" si="39"/>
        <v>9556287.838950051</v>
      </c>
      <c r="E219" s="38">
        <f t="shared" si="39"/>
        <v>4351578.8025785787</v>
      </c>
      <c r="F219" s="38">
        <f t="shared" si="39"/>
        <v>1981547.4789143368</v>
      </c>
      <c r="G219" s="38">
        <f t="shared" si="39"/>
        <v>902323.17724892241</v>
      </c>
      <c r="H219" s="38">
        <f t="shared" si="39"/>
        <v>410884.48541574815</v>
      </c>
      <c r="I219" s="38">
        <f t="shared" si="39"/>
        <v>187101.54478143301</v>
      </c>
      <c r="J219" s="38">
        <f t="shared" si="39"/>
        <v>482610276.67211092</v>
      </c>
      <c r="M219" s="38">
        <f t="shared" si="40"/>
        <v>85199.099265520359</v>
      </c>
      <c r="N219" s="38">
        <f t="shared" si="40"/>
        <v>38796.507661845448</v>
      </c>
      <c r="O219" s="38">
        <f t="shared" si="41"/>
        <v>2.0176064059474519</v>
      </c>
      <c r="P219" s="38">
        <f t="shared" si="41"/>
        <v>1.0528338886631805</v>
      </c>
    </row>
    <row r="220" spans="1:16">
      <c r="A220" s="38" t="s">
        <v>69</v>
      </c>
      <c r="D220" s="38">
        <f t="shared" si="39"/>
        <v>221671.12314635955</v>
      </c>
      <c r="E220" s="38">
        <f t="shared" si="39"/>
        <v>201356.41382778288</v>
      </c>
      <c r="F220" s="38">
        <f t="shared" si="39"/>
        <v>182903.41481608155</v>
      </c>
      <c r="G220" s="38">
        <f t="shared" si="39"/>
        <v>166141.5125320818</v>
      </c>
      <c r="H220" s="38">
        <f t="shared" si="39"/>
        <v>150915.7290157981</v>
      </c>
      <c r="I220" s="38">
        <f t="shared" si="39"/>
        <v>137085.28902414968</v>
      </c>
      <c r="J220" s="38">
        <f t="shared" si="39"/>
        <v>498939926.51763773</v>
      </c>
      <c r="M220" s="38">
        <f t="shared" si="40"/>
        <v>124522.31844480174</v>
      </c>
      <c r="N220" s="38">
        <f t="shared" si="40"/>
        <v>113110.66199187194</v>
      </c>
      <c r="O220" s="38">
        <f t="shared" si="41"/>
        <v>28.285587592850835</v>
      </c>
      <c r="P220" s="38">
        <f t="shared" si="41"/>
        <v>132.38521461305652</v>
      </c>
    </row>
    <row r="221" spans="1:16">
      <c r="A221" s="38" t="s">
        <v>70</v>
      </c>
      <c r="D221" s="38">
        <f t="shared" si="39"/>
        <v>18613261.681888375</v>
      </c>
      <c r="E221" s="38">
        <f t="shared" si="39"/>
        <v>11159896.431845546</v>
      </c>
      <c r="F221" s="38">
        <f t="shared" si="39"/>
        <v>6691105.0034130113</v>
      </c>
      <c r="G221" s="38">
        <f t="shared" si="39"/>
        <v>4011765.3815264604</v>
      </c>
      <c r="H221" s="38">
        <f t="shared" si="39"/>
        <v>2405321.9114338732</v>
      </c>
      <c r="I221" s="38">
        <f t="shared" si="39"/>
        <v>1442151.5087261973</v>
      </c>
      <c r="J221" s="38">
        <f t="shared" si="39"/>
        <v>455676498.08116657</v>
      </c>
      <c r="M221" s="38">
        <f t="shared" si="40"/>
        <v>864666.37344247173</v>
      </c>
      <c r="N221" s="38">
        <f t="shared" si="40"/>
        <v>518425.37544652901</v>
      </c>
      <c r="O221" s="38">
        <f t="shared" si="41"/>
        <v>1.3297014768798292</v>
      </c>
      <c r="P221" s="38">
        <f t="shared" si="41"/>
        <v>2.2912971256302868</v>
      </c>
    </row>
    <row r="222" spans="1:16">
      <c r="A222" s="38" t="s">
        <v>71</v>
      </c>
      <c r="D222" s="38">
        <f t="shared" ref="D222:J223" si="42">$Q$1*D147</f>
        <v>21677040.841757253</v>
      </c>
      <c r="E222" s="38">
        <f t="shared" si="42"/>
        <v>12207692.297318328</v>
      </c>
      <c r="F222" s="38">
        <f t="shared" si="42"/>
        <v>6874912.1392495558</v>
      </c>
      <c r="G222" s="38">
        <f t="shared" si="42"/>
        <v>3871691.3705945462</v>
      </c>
      <c r="H222" s="38">
        <f t="shared" si="42"/>
        <v>2180390.6385300411</v>
      </c>
      <c r="I222" s="38">
        <f t="shared" si="42"/>
        <v>1227913.8189311293</v>
      </c>
      <c r="J222" s="38">
        <f t="shared" si="42"/>
        <v>451960358.89361912</v>
      </c>
      <c r="M222" s="38">
        <f t="shared" si="40"/>
        <v>691514.77725043171</v>
      </c>
      <c r="N222" s="38">
        <f t="shared" si="40"/>
        <v>389435.05625823967</v>
      </c>
      <c r="O222" s="38">
        <f t="shared" si="41"/>
        <v>0.19886059057650129</v>
      </c>
      <c r="P222" s="38">
        <f t="shared" si="41"/>
        <v>1.4125903425845431E-2</v>
      </c>
    </row>
    <row r="223" spans="1:16">
      <c r="A223" s="38" t="s">
        <v>72</v>
      </c>
      <c r="D223" s="38">
        <f t="shared" si="42"/>
        <v>4561289.8191500073</v>
      </c>
      <c r="E223" s="38">
        <f t="shared" si="42"/>
        <v>1999985.9885596465</v>
      </c>
      <c r="F223" s="38">
        <f t="shared" si="42"/>
        <v>876932.64691088942</v>
      </c>
      <c r="G223" s="38">
        <f t="shared" si="42"/>
        <v>384508.12736541528</v>
      </c>
      <c r="H223" s="38">
        <f t="shared" si="42"/>
        <v>168595.04607436754</v>
      </c>
      <c r="I223" s="38">
        <f t="shared" si="42"/>
        <v>73923.767894261458</v>
      </c>
      <c r="J223" s="38">
        <f t="shared" si="42"/>
        <v>491934764.60404539</v>
      </c>
      <c r="M223" s="38">
        <f t="shared" si="40"/>
        <v>0</v>
      </c>
      <c r="N223" s="38">
        <f t="shared" si="40"/>
        <v>0</v>
      </c>
      <c r="O223" s="38" t="str">
        <f t="shared" si="41"/>
        <v/>
      </c>
      <c r="P223" s="38" t="str">
        <f t="shared" si="41"/>
        <v/>
      </c>
    </row>
    <row r="225" spans="1:14" ht="14">
      <c r="A225" s="41" t="s">
        <v>105</v>
      </c>
      <c r="D225" s="39">
        <v>1</v>
      </c>
      <c r="E225" s="39">
        <v>2</v>
      </c>
      <c r="F225" s="39">
        <v>3</v>
      </c>
      <c r="G225" s="39">
        <v>4</v>
      </c>
      <c r="H225" s="39">
        <v>5</v>
      </c>
      <c r="I225" s="39">
        <v>6</v>
      </c>
      <c r="J225" s="39" t="s">
        <v>117</v>
      </c>
      <c r="M225" s="39">
        <v>7</v>
      </c>
      <c r="N225" s="39">
        <v>8</v>
      </c>
    </row>
    <row r="226" spans="1:14">
      <c r="A226" s="38" t="s">
        <v>1</v>
      </c>
      <c r="D226" s="38">
        <f t="shared" ref="D226:J235" si="43">(D152-D2)^2</f>
        <v>2218535359.4524355</v>
      </c>
      <c r="E226" s="38">
        <f t="shared" si="43"/>
        <v>62820262250.723457</v>
      </c>
      <c r="F226" s="38">
        <f t="shared" si="43"/>
        <v>41220898015.969795</v>
      </c>
      <c r="G226" s="38">
        <f t="shared" si="43"/>
        <v>13023107867.249771</v>
      </c>
      <c r="H226" s="38">
        <f t="shared" si="43"/>
        <v>1313876570.5861738</v>
      </c>
      <c r="I226" s="38">
        <f t="shared" si="43"/>
        <v>123967707.9069052</v>
      </c>
      <c r="J226" s="38">
        <f t="shared" si="43"/>
        <v>4460718798.0686598</v>
      </c>
      <c r="M226" s="38">
        <f t="shared" ref="M226:N245" si="44">(M152-M2)^2</f>
        <v>3214806.494826566</v>
      </c>
      <c r="N226" s="38">
        <f t="shared" si="44"/>
        <v>53470585.521157406</v>
      </c>
    </row>
    <row r="227" spans="1:14">
      <c r="A227" s="38" t="s">
        <v>2</v>
      </c>
      <c r="D227" s="38">
        <f t="shared" si="43"/>
        <v>173492135247.42334</v>
      </c>
      <c r="E227" s="38">
        <f t="shared" si="43"/>
        <v>353898562920.1778</v>
      </c>
      <c r="F227" s="38">
        <f t="shared" si="43"/>
        <v>14412066095.125624</v>
      </c>
      <c r="G227" s="38">
        <f t="shared" si="43"/>
        <v>100287265.95637664</v>
      </c>
      <c r="H227" s="38">
        <f t="shared" si="43"/>
        <v>16660384170.903475</v>
      </c>
      <c r="I227" s="38">
        <f t="shared" si="43"/>
        <v>35011004018.638504</v>
      </c>
      <c r="J227" s="38">
        <f t="shared" si="43"/>
        <v>60107450.864317238</v>
      </c>
      <c r="M227" s="38">
        <f t="shared" si="44"/>
        <v>28833904672.588554</v>
      </c>
      <c r="N227" s="38">
        <f t="shared" si="44"/>
        <v>26214250208.281281</v>
      </c>
    </row>
    <row r="228" spans="1:14">
      <c r="A228" s="38" t="s">
        <v>3</v>
      </c>
      <c r="D228" s="38">
        <f t="shared" si="43"/>
        <v>937985934.57318783</v>
      </c>
      <c r="E228" s="38">
        <f t="shared" si="43"/>
        <v>75252042.763827428</v>
      </c>
      <c r="F228" s="38">
        <f t="shared" si="43"/>
        <v>279501242.81712657</v>
      </c>
      <c r="G228" s="38">
        <f t="shared" si="43"/>
        <v>23736986.531477429</v>
      </c>
      <c r="H228" s="38">
        <f t="shared" si="43"/>
        <v>10830080.462043023</v>
      </c>
      <c r="I228" s="38">
        <f t="shared" si="43"/>
        <v>554337984.28147781</v>
      </c>
      <c r="J228" s="38">
        <f t="shared" si="43"/>
        <v>6464191.6583848093</v>
      </c>
      <c r="M228" s="38">
        <f t="shared" si="44"/>
        <v>19515050.247500248</v>
      </c>
      <c r="N228" s="38">
        <f t="shared" si="44"/>
        <v>13963869.92068194</v>
      </c>
    </row>
    <row r="229" spans="1:14">
      <c r="A229" s="38" t="s">
        <v>4</v>
      </c>
      <c r="D229" s="38">
        <f t="shared" si="43"/>
        <v>3086216412017.127</v>
      </c>
      <c r="E229" s="38">
        <f t="shared" si="43"/>
        <v>1482713990668.5364</v>
      </c>
      <c r="F229" s="38">
        <f t="shared" si="43"/>
        <v>11767401523831.77</v>
      </c>
      <c r="G229" s="38">
        <f t="shared" si="43"/>
        <v>617865701775.099</v>
      </c>
      <c r="H229" s="38">
        <f t="shared" si="43"/>
        <v>19774309876.17342</v>
      </c>
      <c r="I229" s="38">
        <f t="shared" si="43"/>
        <v>1207481617133.7778</v>
      </c>
      <c r="J229" s="38">
        <f t="shared" si="43"/>
        <v>6263222.2623403538</v>
      </c>
      <c r="M229" s="38">
        <f t="shared" si="44"/>
        <v>2672744577199.8149</v>
      </c>
      <c r="N229" s="38">
        <f t="shared" si="44"/>
        <v>2517639621136.5977</v>
      </c>
    </row>
    <row r="230" spans="1:14">
      <c r="A230" s="38" t="s">
        <v>5</v>
      </c>
      <c r="D230" s="38">
        <f t="shared" si="43"/>
        <v>371688768651.51147</v>
      </c>
      <c r="E230" s="38">
        <f t="shared" si="43"/>
        <v>1408350313626.7681</v>
      </c>
      <c r="F230" s="38">
        <f t="shared" si="43"/>
        <v>45271365890.410027</v>
      </c>
      <c r="G230" s="38">
        <f t="shared" si="43"/>
        <v>5399078981.0233421</v>
      </c>
      <c r="H230" s="38">
        <f t="shared" si="43"/>
        <v>805548310323.61914</v>
      </c>
      <c r="I230" s="38">
        <f t="shared" si="43"/>
        <v>20702474506.170647</v>
      </c>
      <c r="J230" s="38">
        <f t="shared" si="43"/>
        <v>1389134392.7149129</v>
      </c>
      <c r="M230" s="38">
        <f t="shared" si="44"/>
        <v>155407093699.59833</v>
      </c>
      <c r="N230" s="38">
        <f t="shared" si="44"/>
        <v>26058555063.451969</v>
      </c>
    </row>
    <row r="231" spans="1:14">
      <c r="A231" s="38" t="s">
        <v>6</v>
      </c>
      <c r="D231" s="38">
        <f t="shared" si="43"/>
        <v>2004037948.273366</v>
      </c>
      <c r="E231" s="38">
        <f t="shared" si="43"/>
        <v>175891037860.86179</v>
      </c>
      <c r="F231" s="38">
        <f t="shared" si="43"/>
        <v>6581611024.4761791</v>
      </c>
      <c r="G231" s="38">
        <f t="shared" si="43"/>
        <v>23408949151.615089</v>
      </c>
      <c r="H231" s="38">
        <f t="shared" si="43"/>
        <v>11490488036.016151</v>
      </c>
      <c r="I231" s="38">
        <f t="shared" si="43"/>
        <v>8604291519.6522846</v>
      </c>
      <c r="J231" s="38">
        <f t="shared" si="43"/>
        <v>3534635954.373064</v>
      </c>
      <c r="M231" s="38">
        <f t="shared" si="44"/>
        <v>2258888353.7857337</v>
      </c>
      <c r="N231" s="38">
        <f t="shared" si="44"/>
        <v>236543055.95036808</v>
      </c>
    </row>
    <row r="232" spans="1:14">
      <c r="A232" s="38" t="s">
        <v>7</v>
      </c>
      <c r="D232" s="38">
        <f t="shared" si="43"/>
        <v>11874952968097.961</v>
      </c>
      <c r="E232" s="38">
        <f t="shared" si="43"/>
        <v>55413487912932.695</v>
      </c>
      <c r="F232" s="38">
        <f t="shared" si="43"/>
        <v>9603375723.3858376</v>
      </c>
      <c r="G232" s="38">
        <f t="shared" si="43"/>
        <v>40964066289.504784</v>
      </c>
      <c r="H232" s="38">
        <f t="shared" si="43"/>
        <v>5241408272826.9512</v>
      </c>
      <c r="I232" s="38">
        <f t="shared" si="43"/>
        <v>5424107766219.0361</v>
      </c>
      <c r="J232" s="38">
        <f t="shared" si="43"/>
        <v>102382531085.20879</v>
      </c>
      <c r="M232" s="38">
        <f t="shared" si="44"/>
        <v>3494371634565.8452</v>
      </c>
      <c r="N232" s="38">
        <f t="shared" si="44"/>
        <v>3091077217727.0127</v>
      </c>
    </row>
    <row r="233" spans="1:14">
      <c r="A233" s="38" t="s">
        <v>8</v>
      </c>
      <c r="D233" s="38">
        <f t="shared" si="43"/>
        <v>2312825406918.3975</v>
      </c>
      <c r="E233" s="38">
        <f t="shared" si="43"/>
        <v>21350372688444.629</v>
      </c>
      <c r="F233" s="38">
        <f t="shared" si="43"/>
        <v>1105362329726.0286</v>
      </c>
      <c r="G233" s="38">
        <f t="shared" si="43"/>
        <v>1122872595381.0288</v>
      </c>
      <c r="H233" s="38">
        <f t="shared" si="43"/>
        <v>293088315940.63538</v>
      </c>
      <c r="I233" s="38">
        <f t="shared" si="43"/>
        <v>445354097936.19324</v>
      </c>
      <c r="J233" s="38">
        <f t="shared" si="43"/>
        <v>48353857835.397263</v>
      </c>
      <c r="M233" s="38">
        <f t="shared" si="44"/>
        <v>5049493762190.6611</v>
      </c>
      <c r="N233" s="38">
        <f t="shared" si="44"/>
        <v>2396386249592.604</v>
      </c>
    </row>
    <row r="234" spans="1:14">
      <c r="A234" s="38" t="s">
        <v>9</v>
      </c>
      <c r="D234" s="38">
        <f t="shared" si="43"/>
        <v>20269.470984187119</v>
      </c>
      <c r="E234" s="38">
        <f t="shared" si="43"/>
        <v>62071685949.911919</v>
      </c>
      <c r="F234" s="38">
        <f t="shared" si="43"/>
        <v>7967526743.6812181</v>
      </c>
      <c r="G234" s="38">
        <f t="shared" si="43"/>
        <v>20894638699.037319</v>
      </c>
      <c r="H234" s="38">
        <f t="shared" si="43"/>
        <v>1399044152.3070631</v>
      </c>
      <c r="I234" s="38">
        <f t="shared" si="43"/>
        <v>529599870.43485087</v>
      </c>
      <c r="J234" s="38">
        <f t="shared" si="43"/>
        <v>2045580131.1544201</v>
      </c>
      <c r="M234" s="38">
        <f t="shared" si="44"/>
        <v>80106655.575030059</v>
      </c>
      <c r="N234" s="38">
        <f t="shared" si="44"/>
        <v>582304.31946511136</v>
      </c>
    </row>
    <row r="235" spans="1:14">
      <c r="A235" s="38" t="s">
        <v>10</v>
      </c>
      <c r="D235" s="38">
        <f t="shared" si="43"/>
        <v>735383417.23393142</v>
      </c>
      <c r="E235" s="38">
        <f t="shared" si="43"/>
        <v>10952940.412187811</v>
      </c>
      <c r="F235" s="38">
        <f t="shared" si="43"/>
        <v>178414451.72076848</v>
      </c>
      <c r="G235" s="38">
        <f t="shared" si="43"/>
        <v>318714415.85418886</v>
      </c>
      <c r="H235" s="38">
        <f t="shared" si="43"/>
        <v>0</v>
      </c>
      <c r="I235" s="38">
        <f t="shared" si="43"/>
        <v>0</v>
      </c>
      <c r="J235" s="38">
        <f t="shared" si="43"/>
        <v>611970.27430201101</v>
      </c>
      <c r="M235" s="38">
        <f t="shared" si="44"/>
        <v>0</v>
      </c>
      <c r="N235" s="38">
        <f t="shared" si="44"/>
        <v>0</v>
      </c>
    </row>
    <row r="236" spans="1:14">
      <c r="A236" s="38" t="s">
        <v>11</v>
      </c>
      <c r="D236" s="38">
        <f t="shared" ref="D236:J245" si="45">(D162-D12)^2</f>
        <v>442106264.81396115</v>
      </c>
      <c r="E236" s="38">
        <f t="shared" si="45"/>
        <v>28999904.420690469</v>
      </c>
      <c r="F236" s="38">
        <f t="shared" si="45"/>
        <v>1414563.209118804</v>
      </c>
      <c r="G236" s="38">
        <f t="shared" si="45"/>
        <v>29447810.386924788</v>
      </c>
      <c r="H236" s="38">
        <f t="shared" si="45"/>
        <v>237013870.1064508</v>
      </c>
      <c r="I236" s="38">
        <f t="shared" si="45"/>
        <v>40605388.283932775</v>
      </c>
      <c r="J236" s="38">
        <f t="shared" si="45"/>
        <v>3888583.8242914393</v>
      </c>
      <c r="M236" s="38">
        <f t="shared" si="44"/>
        <v>96302010.720690012</v>
      </c>
      <c r="N236" s="38">
        <f t="shared" si="44"/>
        <v>204726117.6180312</v>
      </c>
    </row>
    <row r="237" spans="1:14">
      <c r="A237" s="38" t="s">
        <v>12</v>
      </c>
      <c r="D237" s="38">
        <f t="shared" si="45"/>
        <v>698026346.18577671</v>
      </c>
      <c r="E237" s="38">
        <f t="shared" si="45"/>
        <v>272722629.17906237</v>
      </c>
      <c r="F237" s="38">
        <f t="shared" si="45"/>
        <v>42261225.670801975</v>
      </c>
      <c r="G237" s="38">
        <f t="shared" si="45"/>
        <v>30186626.03745928</v>
      </c>
      <c r="H237" s="38">
        <f t="shared" si="45"/>
        <v>232526376.17881989</v>
      </c>
      <c r="I237" s="38">
        <f t="shared" si="45"/>
        <v>293530819.7453199</v>
      </c>
      <c r="J237" s="38">
        <f t="shared" si="45"/>
        <v>2079801.7493633537</v>
      </c>
      <c r="M237" s="38">
        <f t="shared" si="44"/>
        <v>761443680.51841271</v>
      </c>
      <c r="N237" s="38">
        <f t="shared" si="44"/>
        <v>495141221.31152987</v>
      </c>
    </row>
    <row r="238" spans="1:14">
      <c r="A238" s="38" t="s">
        <v>13</v>
      </c>
      <c r="D238" s="38">
        <f t="shared" si="45"/>
        <v>2062269672.3594983</v>
      </c>
      <c r="E238" s="38">
        <f t="shared" si="45"/>
        <v>12582402572.918417</v>
      </c>
      <c r="F238" s="38">
        <f t="shared" si="45"/>
        <v>69319260747.329697</v>
      </c>
      <c r="G238" s="38">
        <f t="shared" si="45"/>
        <v>3926735745.4809175</v>
      </c>
      <c r="H238" s="38">
        <f t="shared" si="45"/>
        <v>17759039855.984409</v>
      </c>
      <c r="I238" s="38">
        <f t="shared" si="45"/>
        <v>23016967986.898304</v>
      </c>
      <c r="J238" s="38">
        <f t="shared" si="45"/>
        <v>664938120.25991595</v>
      </c>
      <c r="M238" s="38">
        <f t="shared" si="44"/>
        <v>11943980751.580105</v>
      </c>
      <c r="N238" s="38">
        <f t="shared" si="44"/>
        <v>0</v>
      </c>
    </row>
    <row r="239" spans="1:14">
      <c r="A239" s="38" t="s">
        <v>14</v>
      </c>
      <c r="D239" s="38">
        <f t="shared" si="45"/>
        <v>2600783914.6375198</v>
      </c>
      <c r="E239" s="38">
        <f t="shared" si="45"/>
        <v>2823580132.9312735</v>
      </c>
      <c r="F239" s="38">
        <f t="shared" si="45"/>
        <v>987149434.08270359</v>
      </c>
      <c r="G239" s="38">
        <f t="shared" si="45"/>
        <v>241209451.25772402</v>
      </c>
      <c r="H239" s="38">
        <f t="shared" si="45"/>
        <v>0</v>
      </c>
      <c r="I239" s="38">
        <f t="shared" si="45"/>
        <v>0</v>
      </c>
      <c r="J239" s="38">
        <f t="shared" si="45"/>
        <v>324990902.2540164</v>
      </c>
      <c r="M239" s="38">
        <f t="shared" si="44"/>
        <v>0</v>
      </c>
      <c r="N239" s="38">
        <f t="shared" si="44"/>
        <v>0</v>
      </c>
    </row>
    <row r="240" spans="1:14">
      <c r="A240" s="38" t="s">
        <v>15</v>
      </c>
      <c r="D240" s="38">
        <f t="shared" si="45"/>
        <v>750451033.74395716</v>
      </c>
      <c r="E240" s="38">
        <f t="shared" si="45"/>
        <v>49713483495.703842</v>
      </c>
      <c r="F240" s="38">
        <f t="shared" si="45"/>
        <v>190725275114.70477</v>
      </c>
      <c r="G240" s="38">
        <f t="shared" si="45"/>
        <v>4770103258.6772623</v>
      </c>
      <c r="H240" s="38">
        <f t="shared" si="45"/>
        <v>591683278073.2843</v>
      </c>
      <c r="I240" s="38">
        <f t="shared" si="45"/>
        <v>105928358.4715005</v>
      </c>
      <c r="J240" s="38">
        <f t="shared" si="45"/>
        <v>6106459128.2272558</v>
      </c>
      <c r="M240" s="38">
        <f t="shared" si="44"/>
        <v>5544831477.918786</v>
      </c>
      <c r="N240" s="38">
        <f t="shared" si="44"/>
        <v>13010328466.258526</v>
      </c>
    </row>
    <row r="241" spans="1:14">
      <c r="A241" s="38" t="s">
        <v>16</v>
      </c>
      <c r="D241" s="38">
        <f t="shared" si="45"/>
        <v>5495985979.9223661</v>
      </c>
      <c r="E241" s="38">
        <f t="shared" si="45"/>
        <v>174120577404.28244</v>
      </c>
      <c r="F241" s="38">
        <f t="shared" si="45"/>
        <v>115399973.05846989</v>
      </c>
      <c r="G241" s="38">
        <f t="shared" si="45"/>
        <v>20092000062.735054</v>
      </c>
      <c r="H241" s="38">
        <f t="shared" si="45"/>
        <v>48184887559.716927</v>
      </c>
      <c r="I241" s="38">
        <f t="shared" si="45"/>
        <v>476126203.81781632</v>
      </c>
      <c r="J241" s="38">
        <f t="shared" si="45"/>
        <v>2568149140.939662</v>
      </c>
      <c r="M241" s="38">
        <f t="shared" si="44"/>
        <v>6422648257.1605167</v>
      </c>
      <c r="N241" s="38">
        <f t="shared" si="44"/>
        <v>3397585560.0639019</v>
      </c>
    </row>
    <row r="242" spans="1:14">
      <c r="A242" s="38" t="s">
        <v>17</v>
      </c>
      <c r="D242" s="38">
        <f t="shared" si="45"/>
        <v>1730502593.8335044</v>
      </c>
      <c r="E242" s="38">
        <f t="shared" si="45"/>
        <v>719902081.67311847</v>
      </c>
      <c r="F242" s="38">
        <f t="shared" si="45"/>
        <v>4208546905.2455964</v>
      </c>
      <c r="G242" s="38">
        <f t="shared" si="45"/>
        <v>41440.347254416076</v>
      </c>
      <c r="H242" s="38">
        <f t="shared" si="45"/>
        <v>385002670.0231232</v>
      </c>
      <c r="I242" s="38">
        <f t="shared" si="45"/>
        <v>1003785954.8953291</v>
      </c>
      <c r="J242" s="38">
        <f t="shared" si="45"/>
        <v>991023.85575908574</v>
      </c>
      <c r="M242" s="38">
        <f t="shared" si="44"/>
        <v>1476046559.1979377</v>
      </c>
      <c r="N242" s="38">
        <f t="shared" si="44"/>
        <v>1739372335.0443192</v>
      </c>
    </row>
    <row r="243" spans="1:14">
      <c r="A243" s="38" t="s">
        <v>18</v>
      </c>
      <c r="D243" s="38">
        <f t="shared" si="45"/>
        <v>2439059215.3171992</v>
      </c>
      <c r="E243" s="38">
        <f t="shared" si="45"/>
        <v>4688505514.664979</v>
      </c>
      <c r="F243" s="38">
        <f t="shared" si="45"/>
        <v>348857028680.78491</v>
      </c>
      <c r="G243" s="38">
        <f t="shared" si="45"/>
        <v>226920816044.15701</v>
      </c>
      <c r="H243" s="38">
        <f t="shared" si="45"/>
        <v>365550912332.02942</v>
      </c>
      <c r="I243" s="38">
        <f t="shared" si="45"/>
        <v>312822802988.80463</v>
      </c>
      <c r="J243" s="38">
        <f t="shared" si="45"/>
        <v>6056670422.7925425</v>
      </c>
      <c r="M243" s="38">
        <f t="shared" si="44"/>
        <v>188756090914.24585</v>
      </c>
      <c r="N243" s="38">
        <f t="shared" si="44"/>
        <v>72524353030.735245</v>
      </c>
    </row>
    <row r="244" spans="1:14">
      <c r="A244" s="38" t="s">
        <v>19</v>
      </c>
      <c r="D244" s="38">
        <f t="shared" si="45"/>
        <v>9330013384.8027496</v>
      </c>
      <c r="E244" s="38">
        <f t="shared" si="45"/>
        <v>164896195694.21796</v>
      </c>
      <c r="F244" s="38">
        <f t="shared" si="45"/>
        <v>94366018717.187775</v>
      </c>
      <c r="G244" s="38">
        <f t="shared" si="45"/>
        <v>7542163457.0775833</v>
      </c>
      <c r="H244" s="38">
        <f t="shared" si="45"/>
        <v>132917078898.19583</v>
      </c>
      <c r="I244" s="38">
        <f t="shared" si="45"/>
        <v>57270269180.957069</v>
      </c>
      <c r="J244" s="38">
        <f t="shared" si="45"/>
        <v>5485327171.5208197</v>
      </c>
      <c r="M244" s="38">
        <f t="shared" si="44"/>
        <v>10696923322.541445</v>
      </c>
      <c r="N244" s="38">
        <f t="shared" si="44"/>
        <v>1646655576.0495996</v>
      </c>
    </row>
    <row r="245" spans="1:14">
      <c r="A245" s="38" t="s">
        <v>20</v>
      </c>
      <c r="D245" s="38">
        <f t="shared" si="45"/>
        <v>1674045039188.0078</v>
      </c>
      <c r="E245" s="38">
        <f t="shared" si="45"/>
        <v>15397015614422.611</v>
      </c>
      <c r="F245" s="38">
        <f t="shared" si="45"/>
        <v>1966220435603.5503</v>
      </c>
      <c r="G245" s="38">
        <f t="shared" si="45"/>
        <v>505823013751.50983</v>
      </c>
      <c r="H245" s="38">
        <f t="shared" si="45"/>
        <v>953108212279.9519</v>
      </c>
      <c r="I245" s="38">
        <f t="shared" si="45"/>
        <v>1372804541002.6992</v>
      </c>
      <c r="J245" s="38">
        <f t="shared" si="45"/>
        <v>43636416989.433167</v>
      </c>
      <c r="M245" s="38">
        <f t="shared" si="44"/>
        <v>1041767350099.2615</v>
      </c>
      <c r="N245" s="38">
        <f t="shared" si="44"/>
        <v>0</v>
      </c>
    </row>
    <row r="246" spans="1:14">
      <c r="A246" s="38" t="s">
        <v>21</v>
      </c>
      <c r="D246" s="38">
        <f t="shared" ref="D246:J255" si="46">(D172-D22)^2</f>
        <v>135710719.56830326</v>
      </c>
      <c r="E246" s="38">
        <f t="shared" si="46"/>
        <v>120910677.12211843</v>
      </c>
      <c r="F246" s="38">
        <f t="shared" si="46"/>
        <v>11538947296.178518</v>
      </c>
      <c r="G246" s="38">
        <f t="shared" si="46"/>
        <v>5113224443.4739475</v>
      </c>
      <c r="H246" s="38">
        <f t="shared" si="46"/>
        <v>1578744525.0956857</v>
      </c>
      <c r="I246" s="38">
        <f t="shared" si="46"/>
        <v>66317612.596801274</v>
      </c>
      <c r="J246" s="38">
        <f t="shared" si="46"/>
        <v>127933007.22359985</v>
      </c>
      <c r="M246" s="38">
        <f t="shared" ref="M246:N265" si="47">(M172-M22)^2</f>
        <v>1041844863.4538035</v>
      </c>
      <c r="N246" s="38">
        <f t="shared" si="47"/>
        <v>50468638.353436358</v>
      </c>
    </row>
    <row r="247" spans="1:14">
      <c r="A247" s="38" t="s">
        <v>22</v>
      </c>
      <c r="D247" s="38">
        <f t="shared" si="46"/>
        <v>451256281142.68561</v>
      </c>
      <c r="E247" s="38">
        <f t="shared" si="46"/>
        <v>1216734876738.0168</v>
      </c>
      <c r="F247" s="38">
        <f t="shared" si="46"/>
        <v>40463130626.447044</v>
      </c>
      <c r="G247" s="38">
        <f t="shared" si="46"/>
        <v>28146237678.513004</v>
      </c>
      <c r="H247" s="38">
        <f t="shared" si="46"/>
        <v>51351818852.540459</v>
      </c>
      <c r="I247" s="38">
        <f t="shared" si="46"/>
        <v>66965189979.692482</v>
      </c>
      <c r="J247" s="38">
        <f t="shared" si="46"/>
        <v>428436066.73714823</v>
      </c>
      <c r="M247" s="38">
        <f t="shared" si="47"/>
        <v>40838220975.708031</v>
      </c>
      <c r="N247" s="38">
        <f t="shared" si="47"/>
        <v>25723885831.058132</v>
      </c>
    </row>
    <row r="248" spans="1:14">
      <c r="A248" s="38" t="s">
        <v>23</v>
      </c>
      <c r="D248" s="38">
        <f t="shared" si="46"/>
        <v>19480958566.878624</v>
      </c>
      <c r="E248" s="38">
        <f t="shared" si="46"/>
        <v>16807613023.858034</v>
      </c>
      <c r="F248" s="38">
        <f t="shared" si="46"/>
        <v>1036876836.5319421</v>
      </c>
      <c r="G248" s="38">
        <f t="shared" si="46"/>
        <v>3888519214.2116709</v>
      </c>
      <c r="H248" s="38">
        <f t="shared" si="46"/>
        <v>3857969609.876864</v>
      </c>
      <c r="I248" s="38">
        <f t="shared" si="46"/>
        <v>14615427583.618885</v>
      </c>
      <c r="J248" s="38">
        <f t="shared" si="46"/>
        <v>69672742.704954132</v>
      </c>
      <c r="M248" s="38">
        <f t="shared" si="47"/>
        <v>19249552593.830795</v>
      </c>
      <c r="N248" s="38">
        <f t="shared" si="47"/>
        <v>7545205926.8427753</v>
      </c>
    </row>
    <row r="249" spans="1:14">
      <c r="A249" s="38" t="s">
        <v>24</v>
      </c>
      <c r="D249" s="38">
        <f t="shared" si="46"/>
        <v>7366545664563.6035</v>
      </c>
      <c r="E249" s="38">
        <f t="shared" si="46"/>
        <v>52670210832796.469</v>
      </c>
      <c r="F249" s="38">
        <f t="shared" si="46"/>
        <v>6241457452721.5918</v>
      </c>
      <c r="G249" s="38">
        <f t="shared" si="46"/>
        <v>343293045366.53546</v>
      </c>
      <c r="H249" s="38">
        <f t="shared" si="46"/>
        <v>520100101156.14532</v>
      </c>
      <c r="I249" s="38">
        <f t="shared" si="46"/>
        <v>897773373852.40503</v>
      </c>
      <c r="J249" s="38">
        <f t="shared" si="46"/>
        <v>43934392553.226295</v>
      </c>
      <c r="M249" s="38">
        <f t="shared" si="47"/>
        <v>12511870583227.164</v>
      </c>
      <c r="N249" s="38">
        <f t="shared" si="47"/>
        <v>1528307884011.1646</v>
      </c>
    </row>
    <row r="250" spans="1:14">
      <c r="A250" s="38" t="s">
        <v>25</v>
      </c>
      <c r="D250" s="38">
        <f t="shared" si="46"/>
        <v>79038383157.287216</v>
      </c>
      <c r="E250" s="38">
        <f t="shared" si="46"/>
        <v>15622938707.144701</v>
      </c>
      <c r="F250" s="38">
        <f t="shared" si="46"/>
        <v>34343627326.075211</v>
      </c>
      <c r="G250" s="38">
        <f t="shared" si="46"/>
        <v>5452947144.0218487</v>
      </c>
      <c r="H250" s="38">
        <f t="shared" si="46"/>
        <v>784291837.29073036</v>
      </c>
      <c r="I250" s="38">
        <f t="shared" si="46"/>
        <v>0</v>
      </c>
      <c r="J250" s="38">
        <f t="shared" si="46"/>
        <v>17167214405.002325</v>
      </c>
      <c r="M250" s="38">
        <f t="shared" si="47"/>
        <v>0</v>
      </c>
      <c r="N250" s="38">
        <f t="shared" si="47"/>
        <v>0</v>
      </c>
    </row>
    <row r="251" spans="1:14">
      <c r="A251" s="38" t="s">
        <v>26</v>
      </c>
      <c r="D251" s="38">
        <f t="shared" si="46"/>
        <v>1288891.2574100595</v>
      </c>
      <c r="E251" s="38">
        <f t="shared" si="46"/>
        <v>634640063.35606194</v>
      </c>
      <c r="F251" s="38">
        <f t="shared" si="46"/>
        <v>51832258.889791459</v>
      </c>
      <c r="G251" s="38">
        <f t="shared" si="46"/>
        <v>218455374.10112983</v>
      </c>
      <c r="H251" s="38">
        <f t="shared" si="46"/>
        <v>198459032.72124115</v>
      </c>
      <c r="I251" s="38">
        <f t="shared" si="46"/>
        <v>129577134.19382297</v>
      </c>
      <c r="J251" s="38">
        <f t="shared" si="46"/>
        <v>45214336.677262649</v>
      </c>
      <c r="M251" s="38">
        <f t="shared" si="47"/>
        <v>0</v>
      </c>
      <c r="N251" s="38">
        <f t="shared" si="47"/>
        <v>0</v>
      </c>
    </row>
    <row r="252" spans="1:14">
      <c r="A252" s="38" t="s">
        <v>27</v>
      </c>
      <c r="D252" s="38">
        <f t="shared" si="46"/>
        <v>2711701340.7149572</v>
      </c>
      <c r="E252" s="38">
        <f t="shared" si="46"/>
        <v>739885207.13483667</v>
      </c>
      <c r="F252" s="38">
        <f t="shared" si="46"/>
        <v>1561744.5144504418</v>
      </c>
      <c r="G252" s="38">
        <f t="shared" si="46"/>
        <v>281273623.23963434</v>
      </c>
      <c r="H252" s="38">
        <f t="shared" si="46"/>
        <v>327815354.15826029</v>
      </c>
      <c r="I252" s="38">
        <f t="shared" si="46"/>
        <v>128587391.14235017</v>
      </c>
      <c r="J252" s="38">
        <f t="shared" si="46"/>
        <v>403755115.35737365</v>
      </c>
      <c r="M252" s="38">
        <f t="shared" si="47"/>
        <v>28710734.668668747</v>
      </c>
      <c r="N252" s="38">
        <f t="shared" si="47"/>
        <v>427029.05742614088</v>
      </c>
    </row>
    <row r="253" spans="1:14">
      <c r="A253" s="38" t="s">
        <v>28</v>
      </c>
      <c r="D253" s="38">
        <f t="shared" si="46"/>
        <v>5272877896.4338541</v>
      </c>
      <c r="E253" s="38">
        <f t="shared" si="46"/>
        <v>306716310401.38708</v>
      </c>
      <c r="F253" s="38">
        <f t="shared" si="46"/>
        <v>75085705858.507217</v>
      </c>
      <c r="G253" s="38">
        <f t="shared" si="46"/>
        <v>2214965084.3960986</v>
      </c>
      <c r="H253" s="38">
        <f t="shared" si="46"/>
        <v>2424770548.8363986</v>
      </c>
      <c r="I253" s="38">
        <f t="shared" si="46"/>
        <v>73501330964.317062</v>
      </c>
      <c r="J253" s="38">
        <f t="shared" si="46"/>
        <v>4369524985.4295511</v>
      </c>
      <c r="M253" s="38">
        <f t="shared" si="47"/>
        <v>42052414391.63591</v>
      </c>
      <c r="N253" s="38">
        <f t="shared" si="47"/>
        <v>13505992459.812042</v>
      </c>
    </row>
    <row r="254" spans="1:14">
      <c r="A254" s="38" t="s">
        <v>29</v>
      </c>
      <c r="D254" s="38">
        <f t="shared" si="46"/>
        <v>366908888.56844276</v>
      </c>
      <c r="E254" s="38">
        <f t="shared" si="46"/>
        <v>55533153094.965012</v>
      </c>
      <c r="F254" s="38">
        <f t="shared" si="46"/>
        <v>4005764744.7213287</v>
      </c>
      <c r="G254" s="38">
        <f t="shared" si="46"/>
        <v>32201311274.692902</v>
      </c>
      <c r="H254" s="38">
        <f t="shared" si="46"/>
        <v>24177548583.919849</v>
      </c>
      <c r="I254" s="38">
        <f t="shared" si="46"/>
        <v>2306921856.4849358</v>
      </c>
      <c r="J254" s="38">
        <f t="shared" si="46"/>
        <v>4207892218.4758143</v>
      </c>
      <c r="M254" s="38">
        <f t="shared" si="47"/>
        <v>18303302873.378105</v>
      </c>
      <c r="N254" s="38">
        <f t="shared" si="47"/>
        <v>8857927659.2882862</v>
      </c>
    </row>
    <row r="255" spans="1:14">
      <c r="A255" s="38" t="s">
        <v>30</v>
      </c>
      <c r="D255" s="38">
        <f t="shared" si="46"/>
        <v>4963648560.2304068</v>
      </c>
      <c r="E255" s="38">
        <f t="shared" si="46"/>
        <v>6095609104.650527</v>
      </c>
      <c r="F255" s="38">
        <f t="shared" si="46"/>
        <v>6617329244.8489017</v>
      </c>
      <c r="G255" s="38">
        <f t="shared" si="46"/>
        <v>2332377680.2411079</v>
      </c>
      <c r="H255" s="38">
        <f t="shared" si="46"/>
        <v>707686602.2541945</v>
      </c>
      <c r="I255" s="38">
        <f t="shared" si="46"/>
        <v>28618535.707952622</v>
      </c>
      <c r="J255" s="38">
        <f t="shared" si="46"/>
        <v>5602059.391662119</v>
      </c>
      <c r="M255" s="38">
        <f t="shared" si="47"/>
        <v>782253923.7914114</v>
      </c>
      <c r="N255" s="38">
        <f t="shared" si="47"/>
        <v>94256904.285275713</v>
      </c>
    </row>
    <row r="256" spans="1:14">
      <c r="A256" s="38" t="s">
        <v>31</v>
      </c>
      <c r="D256" s="38">
        <f t="shared" ref="D256:J265" si="48">(D182-D32)^2</f>
        <v>2851513054.2458863</v>
      </c>
      <c r="E256" s="38">
        <f t="shared" si="48"/>
        <v>173454425117.22278</v>
      </c>
      <c r="F256" s="38">
        <f t="shared" si="48"/>
        <v>4909800323.7151747</v>
      </c>
      <c r="G256" s="38">
        <f t="shared" si="48"/>
        <v>4546246.7401035782</v>
      </c>
      <c r="H256" s="38">
        <f t="shared" si="48"/>
        <v>35116478356.708824</v>
      </c>
      <c r="I256" s="38">
        <f t="shared" si="48"/>
        <v>27066765907.157051</v>
      </c>
      <c r="J256" s="38">
        <f t="shared" si="48"/>
        <v>3725495343.4223104</v>
      </c>
      <c r="M256" s="38">
        <f t="shared" si="47"/>
        <v>18165435620.563812</v>
      </c>
      <c r="N256" s="38">
        <f t="shared" si="47"/>
        <v>0</v>
      </c>
    </row>
    <row r="257" spans="1:14">
      <c r="A257" s="38" t="s">
        <v>32</v>
      </c>
      <c r="D257" s="38">
        <f t="shared" si="48"/>
        <v>15076082304639.061</v>
      </c>
      <c r="E257" s="38">
        <f t="shared" si="48"/>
        <v>7493405999570.9688</v>
      </c>
      <c r="F257" s="38">
        <f t="shared" si="48"/>
        <v>2491826530173.0356</v>
      </c>
      <c r="G257" s="38">
        <f t="shared" si="48"/>
        <v>2145349872012.8062</v>
      </c>
      <c r="H257" s="38">
        <f t="shared" si="48"/>
        <v>10630162185282.643</v>
      </c>
      <c r="I257" s="38">
        <f t="shared" si="48"/>
        <v>12571793579644.223</v>
      </c>
      <c r="J257" s="38">
        <f t="shared" si="48"/>
        <v>5185869930.1574726</v>
      </c>
      <c r="M257" s="38">
        <f t="shared" si="47"/>
        <v>53974691364.727493</v>
      </c>
      <c r="N257" s="38">
        <f t="shared" si="47"/>
        <v>472952534408.29663</v>
      </c>
    </row>
    <row r="258" spans="1:14">
      <c r="A258" s="38" t="s">
        <v>33</v>
      </c>
      <c r="D258" s="38">
        <f t="shared" si="48"/>
        <v>2469816413515.8203</v>
      </c>
      <c r="E258" s="38">
        <f t="shared" si="48"/>
        <v>6651689388255.3906</v>
      </c>
      <c r="F258" s="38">
        <f t="shared" si="48"/>
        <v>3617046106094.4424</v>
      </c>
      <c r="G258" s="38">
        <f t="shared" si="48"/>
        <v>2024960733607.0754</v>
      </c>
      <c r="H258" s="38">
        <f t="shared" si="48"/>
        <v>1407544035538.4817</v>
      </c>
      <c r="I258" s="38">
        <f t="shared" si="48"/>
        <v>169022059530.99423</v>
      </c>
      <c r="J258" s="38">
        <f t="shared" si="48"/>
        <v>12356185175.225779</v>
      </c>
      <c r="M258" s="38">
        <f t="shared" si="47"/>
        <v>53433262075.176575</v>
      </c>
      <c r="N258" s="38">
        <f t="shared" si="47"/>
        <v>0</v>
      </c>
    </row>
    <row r="259" spans="1:14">
      <c r="A259" s="38" t="s">
        <v>34</v>
      </c>
      <c r="D259" s="38">
        <f t="shared" si="48"/>
        <v>2182808962.0548139</v>
      </c>
      <c r="E259" s="38">
        <f t="shared" si="48"/>
        <v>450111767703.90283</v>
      </c>
      <c r="F259" s="38">
        <f t="shared" si="48"/>
        <v>6461174771.6833</v>
      </c>
      <c r="G259" s="38">
        <f t="shared" si="48"/>
        <v>215461486325.11505</v>
      </c>
      <c r="H259" s="38">
        <f t="shared" si="48"/>
        <v>17251429857.266167</v>
      </c>
      <c r="I259" s="38">
        <f t="shared" si="48"/>
        <v>2942703267.287149</v>
      </c>
      <c r="J259" s="38">
        <f t="shared" si="48"/>
        <v>11229208221.134695</v>
      </c>
      <c r="M259" s="38">
        <f t="shared" si="47"/>
        <v>995424141.90405798</v>
      </c>
      <c r="N259" s="38">
        <f t="shared" si="47"/>
        <v>1750671922.6610394</v>
      </c>
    </row>
    <row r="260" spans="1:14">
      <c r="A260" s="38" t="s">
        <v>35</v>
      </c>
      <c r="D260" s="38">
        <f t="shared" si="48"/>
        <v>162867041.21708545</v>
      </c>
      <c r="E260" s="38">
        <f t="shared" si="48"/>
        <v>16793141817.460579</v>
      </c>
      <c r="F260" s="38">
        <f t="shared" si="48"/>
        <v>41867004117.70591</v>
      </c>
      <c r="G260" s="38">
        <f t="shared" si="48"/>
        <v>1654690322.5717344</v>
      </c>
      <c r="H260" s="38">
        <f t="shared" si="48"/>
        <v>41667502888.797279</v>
      </c>
      <c r="I260" s="38">
        <f t="shared" si="48"/>
        <v>41466829203.972115</v>
      </c>
      <c r="J260" s="38">
        <f t="shared" si="48"/>
        <v>2083161705.0126796</v>
      </c>
      <c r="M260" s="38">
        <f t="shared" si="47"/>
        <v>88334362851.365005</v>
      </c>
      <c r="N260" s="38">
        <f t="shared" si="47"/>
        <v>34968588583.502274</v>
      </c>
    </row>
    <row r="261" spans="1:14">
      <c r="A261" s="38" t="s">
        <v>36</v>
      </c>
      <c r="D261" s="38">
        <f t="shared" si="48"/>
        <v>1558755375.3272519</v>
      </c>
      <c r="E261" s="38">
        <f t="shared" si="48"/>
        <v>12063069412.956568</v>
      </c>
      <c r="F261" s="38">
        <f t="shared" si="48"/>
        <v>1265515300.2944796</v>
      </c>
      <c r="G261" s="38">
        <f t="shared" si="48"/>
        <v>21163660600.95158</v>
      </c>
      <c r="H261" s="38">
        <f t="shared" si="48"/>
        <v>119053550.52580889</v>
      </c>
      <c r="I261" s="38">
        <f t="shared" si="48"/>
        <v>15642079029.69523</v>
      </c>
      <c r="J261" s="38">
        <f t="shared" si="48"/>
        <v>11948251.321441146</v>
      </c>
      <c r="M261" s="38">
        <f t="shared" si="47"/>
        <v>12670300537.764212</v>
      </c>
      <c r="N261" s="38">
        <f t="shared" si="47"/>
        <v>8661149199.3023758</v>
      </c>
    </row>
    <row r="262" spans="1:14">
      <c r="A262" s="38" t="s">
        <v>37</v>
      </c>
      <c r="D262" s="38">
        <f t="shared" si="48"/>
        <v>50432176825.975594</v>
      </c>
      <c r="E262" s="38">
        <f t="shared" si="48"/>
        <v>275294509563.52618</v>
      </c>
      <c r="F262" s="38">
        <f t="shared" si="48"/>
        <v>1121534478.7533417</v>
      </c>
      <c r="G262" s="38">
        <f t="shared" si="48"/>
        <v>220783004056.59897</v>
      </c>
      <c r="H262" s="38">
        <f t="shared" si="48"/>
        <v>306120785252.34271</v>
      </c>
      <c r="I262" s="38">
        <f t="shared" si="48"/>
        <v>483806326084.65863</v>
      </c>
      <c r="J262" s="38">
        <f t="shared" si="48"/>
        <v>36094898.077073567</v>
      </c>
      <c r="M262" s="38">
        <f t="shared" si="47"/>
        <v>1256271315452.6089</v>
      </c>
      <c r="N262" s="38">
        <f t="shared" si="47"/>
        <v>2384244431588.8823</v>
      </c>
    </row>
    <row r="263" spans="1:14">
      <c r="A263" s="38" t="s">
        <v>38</v>
      </c>
      <c r="D263" s="38">
        <f t="shared" si="48"/>
        <v>1433827453836.3916</v>
      </c>
      <c r="E263" s="38">
        <f t="shared" si="48"/>
        <v>44393882887303.438</v>
      </c>
      <c r="F263" s="38">
        <f t="shared" si="48"/>
        <v>43046451031.476723</v>
      </c>
      <c r="G263" s="38">
        <f t="shared" si="48"/>
        <v>5874354802797.6289</v>
      </c>
      <c r="H263" s="38">
        <f t="shared" si="48"/>
        <v>2782915684154.9937</v>
      </c>
      <c r="I263" s="38">
        <f t="shared" si="48"/>
        <v>5987535615463.5693</v>
      </c>
      <c r="J263" s="38">
        <f t="shared" si="48"/>
        <v>749841314850.48486</v>
      </c>
      <c r="M263" s="38">
        <f t="shared" si="47"/>
        <v>7579471106884.21</v>
      </c>
      <c r="N263" s="38">
        <f t="shared" si="47"/>
        <v>7381489567361.5312</v>
      </c>
    </row>
    <row r="264" spans="1:14">
      <c r="A264" s="38" t="s">
        <v>39</v>
      </c>
      <c r="D264" s="38">
        <f t="shared" si="48"/>
        <v>80677080.345485032</v>
      </c>
      <c r="E264" s="38">
        <f t="shared" si="48"/>
        <v>1144208023.6924343</v>
      </c>
      <c r="F264" s="38">
        <f t="shared" si="48"/>
        <v>4763559149.4013767</v>
      </c>
      <c r="G264" s="38">
        <f t="shared" si="48"/>
        <v>373183587.90804964</v>
      </c>
      <c r="H264" s="38">
        <f t="shared" si="48"/>
        <v>143570750.63337666</v>
      </c>
      <c r="I264" s="38">
        <f t="shared" si="48"/>
        <v>247579388.27015319</v>
      </c>
      <c r="J264" s="38">
        <f t="shared" si="48"/>
        <v>8181184.8649182795</v>
      </c>
      <c r="M264" s="38">
        <f t="shared" si="47"/>
        <v>6258772201.7772331</v>
      </c>
      <c r="N264" s="38">
        <f t="shared" si="47"/>
        <v>584628773.423334</v>
      </c>
    </row>
    <row r="265" spans="1:14">
      <c r="A265" s="38" t="s">
        <v>40</v>
      </c>
      <c r="D265" s="38">
        <f t="shared" si="48"/>
        <v>5087066207.7808094</v>
      </c>
      <c r="E265" s="38">
        <f t="shared" si="48"/>
        <v>715113479.9753052</v>
      </c>
      <c r="F265" s="38">
        <f t="shared" si="48"/>
        <v>209304651.38559169</v>
      </c>
      <c r="G265" s="38">
        <f t="shared" si="48"/>
        <v>4393211785.8842697</v>
      </c>
      <c r="H265" s="38">
        <f t="shared" si="48"/>
        <v>1983017933.5928886</v>
      </c>
      <c r="I265" s="38">
        <f t="shared" si="48"/>
        <v>641994894.87620068</v>
      </c>
      <c r="J265" s="38">
        <f t="shared" si="48"/>
        <v>3522627.585934727</v>
      </c>
      <c r="M265" s="38">
        <f t="shared" si="47"/>
        <v>1531808950.0396192</v>
      </c>
      <c r="N265" s="38">
        <f t="shared" si="47"/>
        <v>5621212598.0748854</v>
      </c>
    </row>
    <row r="266" spans="1:14">
      <c r="A266" s="38" t="s">
        <v>41</v>
      </c>
      <c r="D266" s="38">
        <f t="shared" ref="D266:J275" si="49">(D192-D42)^2</f>
        <v>1210834502751.0457</v>
      </c>
      <c r="E266" s="38">
        <f t="shared" si="49"/>
        <v>2060196841317.2422</v>
      </c>
      <c r="F266" s="38">
        <f t="shared" si="49"/>
        <v>464071338639.94147</v>
      </c>
      <c r="G266" s="38">
        <f t="shared" si="49"/>
        <v>17902665325.317444</v>
      </c>
      <c r="H266" s="38">
        <f t="shared" si="49"/>
        <v>219295542115.8508</v>
      </c>
      <c r="I266" s="38">
        <f t="shared" si="49"/>
        <v>190768451582.96838</v>
      </c>
      <c r="J266" s="38">
        <f t="shared" si="49"/>
        <v>514119204.58740741</v>
      </c>
      <c r="M266" s="38">
        <f t="shared" ref="M266:N285" si="50">(M192-M42)^2</f>
        <v>0</v>
      </c>
      <c r="N266" s="38">
        <f t="shared" si="50"/>
        <v>0</v>
      </c>
    </row>
    <row r="267" spans="1:14">
      <c r="A267" s="38" t="s">
        <v>42</v>
      </c>
      <c r="D267" s="38">
        <f t="shared" si="49"/>
        <v>268651026.69521523</v>
      </c>
      <c r="E267" s="38">
        <f t="shared" si="49"/>
        <v>112252974512.86154</v>
      </c>
      <c r="F267" s="38">
        <f t="shared" si="49"/>
        <v>25703789277.92086</v>
      </c>
      <c r="G267" s="38">
        <f t="shared" si="49"/>
        <v>25458862649.505066</v>
      </c>
      <c r="H267" s="38">
        <f t="shared" si="49"/>
        <v>35587711679.886909</v>
      </c>
      <c r="I267" s="38">
        <f t="shared" si="49"/>
        <v>35230820323.869789</v>
      </c>
      <c r="J267" s="38">
        <f t="shared" si="49"/>
        <v>3417607716.8574886</v>
      </c>
      <c r="M267" s="38">
        <f t="shared" si="50"/>
        <v>242479564.08268499</v>
      </c>
      <c r="N267" s="38">
        <f t="shared" si="50"/>
        <v>0</v>
      </c>
    </row>
    <row r="268" spans="1:14">
      <c r="A268" s="38" t="s">
        <v>43</v>
      </c>
      <c r="D268" s="38">
        <f t="shared" si="49"/>
        <v>11559671.038564404</v>
      </c>
      <c r="E268" s="38">
        <f t="shared" si="49"/>
        <v>11871942644.983713</v>
      </c>
      <c r="F268" s="38">
        <f t="shared" si="49"/>
        <v>253954236.04442272</v>
      </c>
      <c r="G268" s="38">
        <f t="shared" si="49"/>
        <v>9729166947.4821262</v>
      </c>
      <c r="H268" s="38">
        <f t="shared" si="49"/>
        <v>2643945035.9751234</v>
      </c>
      <c r="I268" s="38">
        <f t="shared" si="49"/>
        <v>12021487.901754487</v>
      </c>
      <c r="J268" s="38">
        <f t="shared" si="49"/>
        <v>636487786.77445436</v>
      </c>
      <c r="M268" s="38">
        <f t="shared" si="50"/>
        <v>2404339.7317439881</v>
      </c>
      <c r="N268" s="38">
        <f t="shared" si="50"/>
        <v>3070933.0225663516</v>
      </c>
    </row>
    <row r="269" spans="1:14">
      <c r="A269" s="38" t="s">
        <v>44</v>
      </c>
      <c r="D269" s="38">
        <f t="shared" si="49"/>
        <v>33112408.275904886</v>
      </c>
      <c r="E269" s="38">
        <f t="shared" si="49"/>
        <v>536219936.27203697</v>
      </c>
      <c r="F269" s="38">
        <f t="shared" si="49"/>
        <v>1002042403.2016007</v>
      </c>
      <c r="G269" s="38">
        <f t="shared" si="49"/>
        <v>86215114.01468648</v>
      </c>
      <c r="H269" s="38">
        <f t="shared" si="49"/>
        <v>4983646.3385240715</v>
      </c>
      <c r="I269" s="38">
        <f t="shared" si="49"/>
        <v>55992868.398885623</v>
      </c>
      <c r="J269" s="38">
        <f t="shared" si="49"/>
        <v>79902.969488595612</v>
      </c>
      <c r="M269" s="38">
        <f t="shared" si="50"/>
        <v>595001874.40391207</v>
      </c>
      <c r="N269" s="38">
        <f t="shared" si="50"/>
        <v>390278644.72483742</v>
      </c>
    </row>
    <row r="270" spans="1:14">
      <c r="A270" s="38" t="s">
        <v>45</v>
      </c>
      <c r="D270" s="38">
        <f t="shared" si="49"/>
        <v>63512503.303030044</v>
      </c>
      <c r="E270" s="38">
        <f t="shared" si="49"/>
        <v>19984821419.895943</v>
      </c>
      <c r="F270" s="38">
        <f t="shared" si="49"/>
        <v>3295819441.4010167</v>
      </c>
      <c r="G270" s="38">
        <f t="shared" si="49"/>
        <v>15155012070.603676</v>
      </c>
      <c r="H270" s="38">
        <f t="shared" si="49"/>
        <v>12839232013.341726</v>
      </c>
      <c r="I270" s="38">
        <f t="shared" si="49"/>
        <v>58934220.632189713</v>
      </c>
      <c r="J270" s="38">
        <f t="shared" si="49"/>
        <v>1394761783.1616023</v>
      </c>
      <c r="M270" s="38">
        <f t="shared" si="50"/>
        <v>189350205.71994689</v>
      </c>
      <c r="N270" s="38">
        <f t="shared" si="50"/>
        <v>726819522.0230093</v>
      </c>
    </row>
    <row r="271" spans="1:14">
      <c r="A271" s="38" t="s">
        <v>46</v>
      </c>
      <c r="D271" s="38">
        <f t="shared" si="49"/>
        <v>123707128744.15346</v>
      </c>
      <c r="E271" s="38">
        <f t="shared" si="49"/>
        <v>1481086386166.7512</v>
      </c>
      <c r="F271" s="38">
        <f t="shared" si="49"/>
        <v>1084225042834.8127</v>
      </c>
      <c r="G271" s="38">
        <f t="shared" si="49"/>
        <v>302474253644.88354</v>
      </c>
      <c r="H271" s="38">
        <f t="shared" si="49"/>
        <v>65130071731.803932</v>
      </c>
      <c r="I271" s="38">
        <f t="shared" si="49"/>
        <v>239319994404.42627</v>
      </c>
      <c r="J271" s="38">
        <f t="shared" si="49"/>
        <v>340409271.70683825</v>
      </c>
      <c r="M271" s="38">
        <f t="shared" si="50"/>
        <v>0</v>
      </c>
      <c r="N271" s="38">
        <f t="shared" si="50"/>
        <v>0</v>
      </c>
    </row>
    <row r="272" spans="1:14">
      <c r="A272" s="38" t="s">
        <v>47</v>
      </c>
      <c r="D272" s="38">
        <f t="shared" si="49"/>
        <v>620976306892.00916</v>
      </c>
      <c r="E272" s="38">
        <f t="shared" si="49"/>
        <v>10743686833970.508</v>
      </c>
      <c r="F272" s="38">
        <f t="shared" si="49"/>
        <v>38859258881.61541</v>
      </c>
      <c r="G272" s="38">
        <f t="shared" si="49"/>
        <v>211200409303.03311</v>
      </c>
      <c r="H272" s="38">
        <f t="shared" si="49"/>
        <v>3578862121025.1592</v>
      </c>
      <c r="I272" s="38">
        <f t="shared" si="49"/>
        <v>491456296366.99359</v>
      </c>
      <c r="J272" s="38">
        <f t="shared" si="49"/>
        <v>133611873704.67567</v>
      </c>
      <c r="M272" s="38">
        <f t="shared" si="50"/>
        <v>496117697340.88251</v>
      </c>
      <c r="N272" s="38">
        <f t="shared" si="50"/>
        <v>235797769184.93011</v>
      </c>
    </row>
    <row r="273" spans="1:14">
      <c r="A273" s="38" t="s">
        <v>48</v>
      </c>
      <c r="D273" s="38">
        <f t="shared" si="49"/>
        <v>79677688.257894263</v>
      </c>
      <c r="E273" s="38">
        <f t="shared" si="49"/>
        <v>56157844060.77269</v>
      </c>
      <c r="F273" s="38">
        <f t="shared" si="49"/>
        <v>23079637364.878677</v>
      </c>
      <c r="G273" s="38">
        <f t="shared" si="49"/>
        <v>2398782219.3124681</v>
      </c>
      <c r="H273" s="38">
        <f t="shared" si="49"/>
        <v>5390327667.2918682</v>
      </c>
      <c r="I273" s="38">
        <f t="shared" si="49"/>
        <v>103698113533.65611</v>
      </c>
      <c r="J273" s="38">
        <f t="shared" si="49"/>
        <v>4153552976.0367799</v>
      </c>
      <c r="M273" s="38">
        <f t="shared" si="50"/>
        <v>30230240204.328625</v>
      </c>
      <c r="N273" s="38">
        <f t="shared" si="50"/>
        <v>18594781810.182289</v>
      </c>
    </row>
    <row r="274" spans="1:14">
      <c r="A274" s="38" t="s">
        <v>49</v>
      </c>
      <c r="D274" s="38">
        <f t="shared" si="49"/>
        <v>503075346.06857884</v>
      </c>
      <c r="E274" s="38">
        <f t="shared" si="49"/>
        <v>26236245589.282707</v>
      </c>
      <c r="F274" s="38">
        <f t="shared" si="49"/>
        <v>82554350856.007217</v>
      </c>
      <c r="G274" s="38">
        <f t="shared" si="49"/>
        <v>56613457134.648666</v>
      </c>
      <c r="H274" s="38">
        <f t="shared" si="49"/>
        <v>40804032334.211235</v>
      </c>
      <c r="I274" s="38">
        <f t="shared" si="49"/>
        <v>9882916787.8500309</v>
      </c>
      <c r="J274" s="38">
        <f t="shared" si="49"/>
        <v>4572549665.9795208</v>
      </c>
      <c r="M274" s="38">
        <f t="shared" si="50"/>
        <v>0</v>
      </c>
      <c r="N274" s="38">
        <f t="shared" si="50"/>
        <v>0</v>
      </c>
    </row>
    <row r="275" spans="1:14">
      <c r="A275" s="38" t="s">
        <v>50</v>
      </c>
      <c r="D275" s="38">
        <f t="shared" si="49"/>
        <v>208625079.72034949</v>
      </c>
      <c r="E275" s="38">
        <f t="shared" si="49"/>
        <v>125825075.06607275</v>
      </c>
      <c r="F275" s="38">
        <f t="shared" si="49"/>
        <v>370235520297.39563</v>
      </c>
      <c r="G275" s="38">
        <f t="shared" si="49"/>
        <v>3584818886.7768393</v>
      </c>
      <c r="H275" s="38">
        <f t="shared" si="49"/>
        <v>109014573927.76483</v>
      </c>
      <c r="I275" s="38">
        <f t="shared" si="49"/>
        <v>97939251853.506882</v>
      </c>
      <c r="J275" s="38">
        <f t="shared" si="49"/>
        <v>4742874107.2300253</v>
      </c>
      <c r="M275" s="38">
        <f t="shared" si="50"/>
        <v>0</v>
      </c>
      <c r="N275" s="38">
        <f t="shared" si="50"/>
        <v>0</v>
      </c>
    </row>
    <row r="276" spans="1:14">
      <c r="A276" s="38" t="s">
        <v>51</v>
      </c>
      <c r="D276" s="38">
        <f t="shared" ref="D276:J285" si="51">(D202-D52)^2</f>
        <v>32660104716.893223</v>
      </c>
      <c r="E276" s="38">
        <f t="shared" si="51"/>
        <v>38230003408.440643</v>
      </c>
      <c r="F276" s="38">
        <f t="shared" si="51"/>
        <v>147383987375.65897</v>
      </c>
      <c r="G276" s="38">
        <f t="shared" si="51"/>
        <v>14756779273.451012</v>
      </c>
      <c r="H276" s="38">
        <f t="shared" si="51"/>
        <v>295739518179.02124</v>
      </c>
      <c r="I276" s="38">
        <f t="shared" si="51"/>
        <v>18904672.196311329</v>
      </c>
      <c r="J276" s="38">
        <f t="shared" si="51"/>
        <v>371866818.81275326</v>
      </c>
      <c r="M276" s="38">
        <f t="shared" si="50"/>
        <v>1291269243892.3501</v>
      </c>
      <c r="N276" s="38">
        <f t="shared" si="50"/>
        <v>942168193791.4917</v>
      </c>
    </row>
    <row r="277" spans="1:14">
      <c r="A277" s="38" t="s">
        <v>52</v>
      </c>
      <c r="D277" s="38">
        <f t="shared" si="51"/>
        <v>179719710.58342034</v>
      </c>
      <c r="E277" s="38">
        <f t="shared" si="51"/>
        <v>21293332679.56353</v>
      </c>
      <c r="F277" s="38">
        <f t="shared" si="51"/>
        <v>39166728987.736443</v>
      </c>
      <c r="G277" s="38">
        <f t="shared" si="51"/>
        <v>13372835540.13308</v>
      </c>
      <c r="H277" s="38">
        <f t="shared" si="51"/>
        <v>21788732478.079956</v>
      </c>
      <c r="I277" s="38">
        <f t="shared" si="51"/>
        <v>11831786386.141237</v>
      </c>
      <c r="J277" s="38">
        <f t="shared" si="51"/>
        <v>1730793694.3494675</v>
      </c>
      <c r="M277" s="38">
        <f t="shared" si="50"/>
        <v>6379731117.8903599</v>
      </c>
      <c r="N277" s="38">
        <f t="shared" si="50"/>
        <v>1655855237.67607</v>
      </c>
    </row>
    <row r="278" spans="1:14">
      <c r="A278" s="38" t="s">
        <v>53</v>
      </c>
      <c r="D278" s="38">
        <f t="shared" si="51"/>
        <v>118088954.66551608</v>
      </c>
      <c r="E278" s="38">
        <f t="shared" si="51"/>
        <v>74992495958.227371</v>
      </c>
      <c r="F278" s="38">
        <f t="shared" si="51"/>
        <v>10602645552.066669</v>
      </c>
      <c r="G278" s="38">
        <f t="shared" si="51"/>
        <v>12431291926.458883</v>
      </c>
      <c r="H278" s="38">
        <f t="shared" si="51"/>
        <v>4926308185.559083</v>
      </c>
      <c r="I278" s="38">
        <f t="shared" si="51"/>
        <v>498233319.19227099</v>
      </c>
      <c r="J278" s="38">
        <f t="shared" si="51"/>
        <v>1935379920.7828588</v>
      </c>
      <c r="M278" s="38">
        <f t="shared" si="50"/>
        <v>9228429.0587109905</v>
      </c>
      <c r="N278" s="38">
        <f t="shared" si="50"/>
        <v>22861102.702897131</v>
      </c>
    </row>
    <row r="279" spans="1:14">
      <c r="A279" s="38" t="s">
        <v>54</v>
      </c>
      <c r="D279" s="38">
        <f t="shared" si="51"/>
        <v>408446672.08272159</v>
      </c>
      <c r="E279" s="38">
        <f t="shared" si="51"/>
        <v>34982290.232466318</v>
      </c>
      <c r="F279" s="38">
        <f t="shared" si="51"/>
        <v>52342847.475253955</v>
      </c>
      <c r="G279" s="38">
        <f t="shared" si="51"/>
        <v>102972316.35182509</v>
      </c>
      <c r="H279" s="38">
        <f t="shared" si="51"/>
        <v>12036244.486747053</v>
      </c>
      <c r="I279" s="38">
        <f t="shared" si="51"/>
        <v>9321556.2547177672</v>
      </c>
      <c r="J279" s="38">
        <f t="shared" si="51"/>
        <v>1929248947.8720436</v>
      </c>
      <c r="M279" s="38">
        <f t="shared" si="50"/>
        <v>45667577.024033971</v>
      </c>
      <c r="N279" s="38">
        <f t="shared" si="50"/>
        <v>0</v>
      </c>
    </row>
    <row r="280" spans="1:14">
      <c r="A280" s="38" t="s">
        <v>55</v>
      </c>
      <c r="D280" s="38">
        <f t="shared" si="51"/>
        <v>247127262.30170104</v>
      </c>
      <c r="E280" s="38">
        <f t="shared" si="51"/>
        <v>173634897149.45471</v>
      </c>
      <c r="F280" s="38">
        <f t="shared" si="51"/>
        <v>18271210185.668411</v>
      </c>
      <c r="G280" s="38">
        <f t="shared" si="51"/>
        <v>114393663779.71458</v>
      </c>
      <c r="H280" s="38">
        <f t="shared" si="51"/>
        <v>45830383.296047822</v>
      </c>
      <c r="I280" s="38">
        <f t="shared" si="51"/>
        <v>0</v>
      </c>
      <c r="J280" s="38">
        <f t="shared" si="51"/>
        <v>4309610400.7093353</v>
      </c>
      <c r="M280" s="38">
        <f t="shared" si="50"/>
        <v>0</v>
      </c>
      <c r="N280" s="38">
        <f t="shared" si="50"/>
        <v>0</v>
      </c>
    </row>
    <row r="281" spans="1:14">
      <c r="A281" s="38" t="s">
        <v>56</v>
      </c>
      <c r="D281" s="38">
        <f t="shared" si="51"/>
        <v>14806042740.430061</v>
      </c>
      <c r="E281" s="38">
        <f t="shared" si="51"/>
        <v>17888215344.642639</v>
      </c>
      <c r="F281" s="38">
        <f t="shared" si="51"/>
        <v>83034223.961907357</v>
      </c>
      <c r="G281" s="38">
        <f t="shared" si="51"/>
        <v>201372020.27700347</v>
      </c>
      <c r="H281" s="38">
        <f t="shared" si="51"/>
        <v>7673892751.6869621</v>
      </c>
      <c r="I281" s="38">
        <f t="shared" si="51"/>
        <v>28525232783.601398</v>
      </c>
      <c r="J281" s="38">
        <f t="shared" si="51"/>
        <v>37776230.165631369</v>
      </c>
      <c r="M281" s="38">
        <f t="shared" si="50"/>
        <v>57737110.29054369</v>
      </c>
      <c r="N281" s="38">
        <f t="shared" si="50"/>
        <v>11084411907.99279</v>
      </c>
    </row>
    <row r="282" spans="1:14">
      <c r="A282" s="38" t="s">
        <v>57</v>
      </c>
      <c r="D282" s="38">
        <f t="shared" si="51"/>
        <v>6516436470517.6807</v>
      </c>
      <c r="E282" s="38">
        <f t="shared" si="51"/>
        <v>2628343952132.4761</v>
      </c>
      <c r="F282" s="38">
        <f t="shared" si="51"/>
        <v>8262450601200.5576</v>
      </c>
      <c r="G282" s="38">
        <f t="shared" si="51"/>
        <v>1222804841817.7065</v>
      </c>
      <c r="H282" s="38">
        <f t="shared" si="51"/>
        <v>56792092695.668602</v>
      </c>
      <c r="I282" s="38">
        <f t="shared" si="51"/>
        <v>774364826.6136061</v>
      </c>
      <c r="J282" s="38">
        <f t="shared" si="51"/>
        <v>281852267.91768372</v>
      </c>
      <c r="M282" s="38">
        <f t="shared" si="50"/>
        <v>362779465217.52246</v>
      </c>
      <c r="N282" s="38">
        <f t="shared" si="50"/>
        <v>2040358014088.2388</v>
      </c>
    </row>
    <row r="283" spans="1:14">
      <c r="A283" s="38" t="s">
        <v>58</v>
      </c>
      <c r="D283" s="38">
        <f t="shared" si="51"/>
        <v>52316643427.425346</v>
      </c>
      <c r="E283" s="38">
        <f t="shared" si="51"/>
        <v>4715476543.5256462</v>
      </c>
      <c r="F283" s="38">
        <f t="shared" si="51"/>
        <v>67431711386.866249</v>
      </c>
      <c r="G283" s="38">
        <f t="shared" si="51"/>
        <v>8069412945.0153503</v>
      </c>
      <c r="H283" s="38">
        <f t="shared" si="51"/>
        <v>27504162.166460145</v>
      </c>
      <c r="I283" s="38">
        <f t="shared" si="51"/>
        <v>2956196633.5742188</v>
      </c>
      <c r="J283" s="38">
        <f t="shared" si="51"/>
        <v>8892061.6522338558</v>
      </c>
      <c r="M283" s="38">
        <f t="shared" si="50"/>
        <v>15945637864.643623</v>
      </c>
      <c r="N283" s="38">
        <f t="shared" si="50"/>
        <v>42507715576.035904</v>
      </c>
    </row>
    <row r="284" spans="1:14">
      <c r="A284" s="38" t="s">
        <v>59</v>
      </c>
      <c r="D284" s="38">
        <f t="shared" si="51"/>
        <v>29521625.220591474</v>
      </c>
      <c r="E284" s="38">
        <f t="shared" si="51"/>
        <v>581504611.53328097</v>
      </c>
      <c r="F284" s="38">
        <f t="shared" si="51"/>
        <v>11055598083.745459</v>
      </c>
      <c r="G284" s="38">
        <f t="shared" si="51"/>
        <v>163134204.32013541</v>
      </c>
      <c r="H284" s="38">
        <f t="shared" si="51"/>
        <v>22791782372.76371</v>
      </c>
      <c r="I284" s="38">
        <f t="shared" si="51"/>
        <v>2015396708.133019</v>
      </c>
      <c r="J284" s="38">
        <f t="shared" si="51"/>
        <v>46776390.973499775</v>
      </c>
      <c r="M284" s="38">
        <f t="shared" si="50"/>
        <v>2687447709.1684017</v>
      </c>
      <c r="N284" s="38">
        <f t="shared" si="50"/>
        <v>271221783.54763776</v>
      </c>
    </row>
    <row r="285" spans="1:14">
      <c r="A285" s="38" t="s">
        <v>60</v>
      </c>
      <c r="D285" s="38">
        <f t="shared" si="51"/>
        <v>379499304.12298137</v>
      </c>
      <c r="E285" s="38">
        <f t="shared" si="51"/>
        <v>30974498621.08783</v>
      </c>
      <c r="F285" s="38">
        <f t="shared" si="51"/>
        <v>8803749849.2017231</v>
      </c>
      <c r="G285" s="38">
        <f t="shared" si="51"/>
        <v>9475080159.1736546</v>
      </c>
      <c r="H285" s="38">
        <f t="shared" si="51"/>
        <v>2134295181.4091525</v>
      </c>
      <c r="I285" s="38">
        <f t="shared" si="51"/>
        <v>0</v>
      </c>
      <c r="J285" s="38">
        <f t="shared" si="51"/>
        <v>1754795506.2917285</v>
      </c>
      <c r="M285" s="38">
        <f t="shared" si="50"/>
        <v>0</v>
      </c>
      <c r="N285" s="38">
        <f t="shared" si="50"/>
        <v>0</v>
      </c>
    </row>
    <row r="286" spans="1:14">
      <c r="A286" s="38" t="s">
        <v>61</v>
      </c>
      <c r="D286" s="38">
        <f t="shared" ref="D286:J295" si="52">(D212-D62)^2</f>
        <v>543345043.32367182</v>
      </c>
      <c r="E286" s="38">
        <f t="shared" si="52"/>
        <v>10250728.668705279</v>
      </c>
      <c r="F286" s="38">
        <f t="shared" si="52"/>
        <v>403167473.28392088</v>
      </c>
      <c r="G286" s="38">
        <f t="shared" si="52"/>
        <v>98998541.932486176</v>
      </c>
      <c r="H286" s="38">
        <f t="shared" si="52"/>
        <v>90695636.090569645</v>
      </c>
      <c r="I286" s="38">
        <f t="shared" si="52"/>
        <v>88178.645155987688</v>
      </c>
      <c r="J286" s="38">
        <f t="shared" si="52"/>
        <v>482008.21283506323</v>
      </c>
      <c r="M286" s="38">
        <f t="shared" ref="M286:N297" si="53">(M212-M62)^2</f>
        <v>41325142.823774576</v>
      </c>
      <c r="N286" s="38">
        <f t="shared" si="53"/>
        <v>0</v>
      </c>
    </row>
    <row r="287" spans="1:14">
      <c r="A287" s="38" t="s">
        <v>62</v>
      </c>
      <c r="D287" s="38">
        <f t="shared" si="52"/>
        <v>7219922564.1726122</v>
      </c>
      <c r="E287" s="38">
        <f t="shared" si="52"/>
        <v>21192784257.045563</v>
      </c>
      <c r="F287" s="38">
        <f t="shared" si="52"/>
        <v>1346483905177.3174</v>
      </c>
      <c r="G287" s="38">
        <f t="shared" si="52"/>
        <v>404410547578.27734</v>
      </c>
      <c r="H287" s="38">
        <f t="shared" si="52"/>
        <v>568942073201.45447</v>
      </c>
      <c r="I287" s="38">
        <f t="shared" si="52"/>
        <v>818010255983.53931</v>
      </c>
      <c r="J287" s="38">
        <f t="shared" si="52"/>
        <v>8640721157.383503</v>
      </c>
      <c r="M287" s="38">
        <f t="shared" si="53"/>
        <v>652314387301.86401</v>
      </c>
      <c r="N287" s="38">
        <f t="shared" si="53"/>
        <v>374610442794.31757</v>
      </c>
    </row>
    <row r="288" spans="1:14">
      <c r="A288" s="38" t="s">
        <v>63</v>
      </c>
      <c r="D288" s="38">
        <f t="shared" si="52"/>
        <v>301566939.89750624</v>
      </c>
      <c r="E288" s="38">
        <f t="shared" si="52"/>
        <v>77219451854.657089</v>
      </c>
      <c r="F288" s="38">
        <f t="shared" si="52"/>
        <v>514090.43679063226</v>
      </c>
      <c r="G288" s="38">
        <f t="shared" si="52"/>
        <v>25409772805.010746</v>
      </c>
      <c r="H288" s="38">
        <f t="shared" si="52"/>
        <v>11932931764.140625</v>
      </c>
      <c r="I288" s="38">
        <f t="shared" si="52"/>
        <v>1592801318.2244513</v>
      </c>
      <c r="J288" s="38">
        <f t="shared" si="52"/>
        <v>2376670514.3198571</v>
      </c>
      <c r="M288" s="38">
        <f t="shared" si="53"/>
        <v>12163709919.001369</v>
      </c>
      <c r="N288" s="38">
        <f t="shared" si="53"/>
        <v>1220265253.0134497</v>
      </c>
    </row>
    <row r="289" spans="1:14">
      <c r="A289" s="38" t="s">
        <v>64</v>
      </c>
      <c r="D289" s="38">
        <f t="shared" si="52"/>
        <v>1435274189921.0703</v>
      </c>
      <c r="E289" s="38">
        <f t="shared" si="52"/>
        <v>836457062351.50159</v>
      </c>
      <c r="F289" s="38">
        <f t="shared" si="52"/>
        <v>84452682933.12825</v>
      </c>
      <c r="G289" s="38">
        <f t="shared" si="52"/>
        <v>40186301817.539749</v>
      </c>
      <c r="H289" s="38">
        <f t="shared" si="52"/>
        <v>363585739718.07166</v>
      </c>
      <c r="I289" s="38">
        <f t="shared" si="52"/>
        <v>2583272118063.9243</v>
      </c>
      <c r="J289" s="38">
        <f t="shared" si="52"/>
        <v>56025401.573731549</v>
      </c>
      <c r="M289" s="38">
        <f t="shared" si="53"/>
        <v>2001795854956.0015</v>
      </c>
      <c r="N289" s="38">
        <f t="shared" si="53"/>
        <v>820516281146.88428</v>
      </c>
    </row>
    <row r="290" spans="1:14">
      <c r="A290" s="38" t="s">
        <v>65</v>
      </c>
      <c r="D290" s="38">
        <f t="shared" si="52"/>
        <v>41518855447.434341</v>
      </c>
      <c r="E290" s="38">
        <f t="shared" si="52"/>
        <v>22684665198.937035</v>
      </c>
      <c r="F290" s="38">
        <f t="shared" si="52"/>
        <v>77779420770.12941</v>
      </c>
      <c r="G290" s="38">
        <f t="shared" si="52"/>
        <v>23645673055.526863</v>
      </c>
      <c r="H290" s="38">
        <f t="shared" si="52"/>
        <v>3212519668.4936452</v>
      </c>
      <c r="I290" s="38">
        <f t="shared" si="52"/>
        <v>0</v>
      </c>
      <c r="J290" s="38">
        <f t="shared" si="52"/>
        <v>18215323622.802921</v>
      </c>
      <c r="M290" s="38">
        <f t="shared" si="53"/>
        <v>0</v>
      </c>
      <c r="N290" s="38">
        <f t="shared" si="53"/>
        <v>0</v>
      </c>
    </row>
    <row r="291" spans="1:14">
      <c r="A291" s="38" t="s">
        <v>66</v>
      </c>
      <c r="D291" s="38">
        <f t="shared" si="52"/>
        <v>147720522761.44214</v>
      </c>
      <c r="E291" s="38">
        <f t="shared" si="52"/>
        <v>238177486936.79254</v>
      </c>
      <c r="F291" s="38">
        <f t="shared" si="52"/>
        <v>20797166689.118088</v>
      </c>
      <c r="G291" s="38">
        <f t="shared" si="52"/>
        <v>1528563860.514277</v>
      </c>
      <c r="H291" s="38">
        <f t="shared" si="52"/>
        <v>8098519232.7081766</v>
      </c>
      <c r="I291" s="38">
        <f t="shared" si="52"/>
        <v>40926563364.374138</v>
      </c>
      <c r="J291" s="38">
        <f t="shared" si="52"/>
        <v>28045574.376364995</v>
      </c>
      <c r="M291" s="38">
        <f t="shared" si="53"/>
        <v>36828731689.776093</v>
      </c>
      <c r="N291" s="38">
        <f t="shared" si="53"/>
        <v>39621075489.774017</v>
      </c>
    </row>
    <row r="292" spans="1:14">
      <c r="A292" s="38" t="s">
        <v>67</v>
      </c>
      <c r="D292" s="38">
        <f t="shared" si="52"/>
        <v>5091763738.9890823</v>
      </c>
      <c r="E292" s="38">
        <f t="shared" si="52"/>
        <v>63491284699.397842</v>
      </c>
      <c r="F292" s="38">
        <f t="shared" si="52"/>
        <v>283863702638.8255</v>
      </c>
      <c r="G292" s="38">
        <f t="shared" si="52"/>
        <v>8596869222.2396374</v>
      </c>
      <c r="H292" s="38">
        <f t="shared" si="52"/>
        <v>37068547811.771263</v>
      </c>
      <c r="I292" s="38">
        <f t="shared" si="52"/>
        <v>8746433802.4682865</v>
      </c>
      <c r="J292" s="38">
        <f t="shared" si="52"/>
        <v>707729098.00010085</v>
      </c>
      <c r="M292" s="38">
        <f t="shared" si="53"/>
        <v>3074227406.055984</v>
      </c>
      <c r="N292" s="38">
        <f t="shared" si="53"/>
        <v>610078957.42860341</v>
      </c>
    </row>
    <row r="293" spans="1:14">
      <c r="A293" s="38" t="s">
        <v>68</v>
      </c>
      <c r="D293" s="38">
        <f t="shared" si="52"/>
        <v>2906952422.364038</v>
      </c>
      <c r="E293" s="38">
        <f t="shared" si="52"/>
        <v>83699004632.845871</v>
      </c>
      <c r="F293" s="38">
        <f t="shared" si="52"/>
        <v>25737952095.817436</v>
      </c>
      <c r="G293" s="38">
        <f t="shared" si="52"/>
        <v>40434703772.18679</v>
      </c>
      <c r="H293" s="38">
        <f t="shared" si="52"/>
        <v>2265996617.756515</v>
      </c>
      <c r="I293" s="38">
        <f t="shared" si="52"/>
        <v>3924464280.9625287</v>
      </c>
      <c r="J293" s="38">
        <f t="shared" si="52"/>
        <v>252005214.62906834</v>
      </c>
      <c r="M293" s="38">
        <f t="shared" si="53"/>
        <v>3245022534.3305883</v>
      </c>
      <c r="N293" s="38">
        <f t="shared" si="53"/>
        <v>395910811.1531983</v>
      </c>
    </row>
    <row r="294" spans="1:14">
      <c r="A294" s="38" t="s">
        <v>69</v>
      </c>
      <c r="D294" s="38">
        <f t="shared" si="52"/>
        <v>1713970196.5337355</v>
      </c>
      <c r="E294" s="38">
        <f t="shared" si="52"/>
        <v>6236037602.0388813</v>
      </c>
      <c r="F294" s="38">
        <f t="shared" si="52"/>
        <v>32181340834.799068</v>
      </c>
      <c r="G294" s="38">
        <f t="shared" si="52"/>
        <v>337402252.64124632</v>
      </c>
      <c r="H294" s="38">
        <f t="shared" si="52"/>
        <v>8652297911.2564487</v>
      </c>
      <c r="I294" s="38">
        <f t="shared" si="52"/>
        <v>13251529767.113516</v>
      </c>
      <c r="J294" s="38">
        <f t="shared" si="52"/>
        <v>91039885.66951628</v>
      </c>
      <c r="M294" s="38">
        <f t="shared" si="53"/>
        <v>14464949498.814018</v>
      </c>
      <c r="N294" s="38">
        <f t="shared" si="53"/>
        <v>12602905277.501287</v>
      </c>
    </row>
    <row r="295" spans="1:14">
      <c r="A295" s="38" t="s">
        <v>70</v>
      </c>
      <c r="D295" s="38">
        <f t="shared" si="52"/>
        <v>13806324756.332968</v>
      </c>
      <c r="E295" s="38">
        <f t="shared" si="52"/>
        <v>66846257420.063446</v>
      </c>
      <c r="F295" s="38">
        <f t="shared" si="52"/>
        <v>47439455122.748695</v>
      </c>
      <c r="G295" s="38">
        <f t="shared" si="52"/>
        <v>357507870155.54315</v>
      </c>
      <c r="H295" s="38">
        <f t="shared" si="52"/>
        <v>25620512448.504875</v>
      </c>
      <c r="I295" s="38">
        <f t="shared" si="52"/>
        <v>160206873807.71936</v>
      </c>
      <c r="J295" s="38">
        <f t="shared" si="52"/>
        <v>1269946.0571495586</v>
      </c>
      <c r="M295" s="38">
        <f t="shared" si="53"/>
        <v>243559397889.55609</v>
      </c>
      <c r="N295" s="38">
        <f t="shared" si="53"/>
        <v>130257020926.70543</v>
      </c>
    </row>
    <row r="296" spans="1:14">
      <c r="A296" s="38" t="s">
        <v>71</v>
      </c>
      <c r="D296" s="38">
        <f t="shared" ref="D296:J297" si="54">(D222-D72)^2</f>
        <v>22946445419.485867</v>
      </c>
      <c r="E296" s="38">
        <f t="shared" si="54"/>
        <v>313485437468.21381</v>
      </c>
      <c r="F296" s="38">
        <f t="shared" si="54"/>
        <v>53531086988.236954</v>
      </c>
      <c r="G296" s="38">
        <f t="shared" si="54"/>
        <v>52103253305.70076</v>
      </c>
      <c r="H296" s="38">
        <f t="shared" si="54"/>
        <v>67790265727.156021</v>
      </c>
      <c r="I296" s="38">
        <f t="shared" si="54"/>
        <v>49390092639.903275</v>
      </c>
      <c r="J296" s="38">
        <f t="shared" si="54"/>
        <v>5052523684.3299618</v>
      </c>
      <c r="M296" s="38">
        <f t="shared" si="53"/>
        <v>13157185924.071156</v>
      </c>
      <c r="N296" s="38">
        <f t="shared" si="53"/>
        <v>31135772.161210306</v>
      </c>
    </row>
    <row r="297" spans="1:14">
      <c r="A297" s="38" t="s">
        <v>72</v>
      </c>
      <c r="D297" s="38">
        <f t="shared" si="54"/>
        <v>2588959520.0140529</v>
      </c>
      <c r="E297" s="38">
        <f t="shared" si="54"/>
        <v>172744150134.79395</v>
      </c>
      <c r="F297" s="38">
        <f t="shared" si="54"/>
        <v>50574453733.116875</v>
      </c>
      <c r="G297" s="38">
        <f t="shared" si="54"/>
        <v>17486128909.347599</v>
      </c>
      <c r="H297" s="38">
        <f t="shared" si="54"/>
        <v>1596805282.2655764</v>
      </c>
      <c r="I297" s="38">
        <f t="shared" si="54"/>
        <v>105221802.17254116</v>
      </c>
      <c r="J297" s="38">
        <f t="shared" si="54"/>
        <v>1814538142.1137321</v>
      </c>
      <c r="M297" s="38">
        <f t="shared" si="53"/>
        <v>0</v>
      </c>
      <c r="N297" s="38">
        <f t="shared" si="53"/>
        <v>0</v>
      </c>
    </row>
    <row r="301" spans="1:14">
      <c r="A301" s="39" t="s">
        <v>120</v>
      </c>
      <c r="B301" s="38">
        <f>AVERAGE(O152:O223)</f>
        <v>1.5636379981618616</v>
      </c>
    </row>
    <row r="302" spans="1:14">
      <c r="A302" s="39" t="s">
        <v>121</v>
      </c>
      <c r="B302" s="38">
        <f>AVERAGE(P152:P223)</f>
        <v>3.8711776940401497</v>
      </c>
    </row>
    <row r="303" spans="1:14">
      <c r="A303" s="39" t="s">
        <v>106</v>
      </c>
      <c r="B303" s="47">
        <f>SUM(D226:J297)</f>
        <v>408927361714366.44</v>
      </c>
    </row>
    <row r="304" spans="1:14">
      <c r="A304" s="39" t="s">
        <v>126</v>
      </c>
      <c r="B304" s="38">
        <f>AVERAGE(B301:B302)</f>
        <v>2.7174078461010058</v>
      </c>
    </row>
  </sheetData>
  <conditionalFormatting sqref="K2:K73">
    <cfRule type="cellIs" dxfId="1" priority="1" stopIfTrue="1" operator="greaterThan">
      <formula>1000000000</formula>
    </cfRule>
    <cfRule type="cellIs" dxfId="0" priority="2" stopIfTrue="1" operator="greaterThan">
      <formula>40000000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5"/>
  <sheetViews>
    <sheetView topLeftCell="A111" workbookViewId="0">
      <selection activeCell="I1" sqref="I1"/>
    </sheetView>
  </sheetViews>
  <sheetFormatPr baseColWidth="10" defaultRowHeight="13"/>
  <cols>
    <col min="1" max="1" width="42.33203125" style="1" customWidth="1"/>
    <col min="2" max="2" width="15.1640625" style="1" bestFit="1" customWidth="1"/>
    <col min="3" max="8" width="16.83203125" style="12" bestFit="1" customWidth="1"/>
    <col min="9" max="11" width="16.83203125" bestFit="1" customWidth="1"/>
    <col min="12" max="13" width="10.83203125" style="12" bestFit="1" customWidth="1"/>
    <col min="14" max="256" width="8.83203125" customWidth="1"/>
  </cols>
  <sheetData>
    <row r="1" spans="1:13" s="6" customFormat="1" ht="25.5" customHeight="1">
      <c r="A1" s="4" t="s">
        <v>0</v>
      </c>
      <c r="B1" s="4"/>
      <c r="C1" s="11" t="s">
        <v>73</v>
      </c>
      <c r="D1" s="11" t="s">
        <v>74</v>
      </c>
      <c r="E1" s="11" t="s">
        <v>75</v>
      </c>
      <c r="F1" s="11" t="s">
        <v>76</v>
      </c>
      <c r="G1" s="11" t="s">
        <v>77</v>
      </c>
      <c r="H1" s="11" t="s">
        <v>78</v>
      </c>
      <c r="I1" s="56" t="s">
        <v>125</v>
      </c>
      <c r="J1" s="6" t="s">
        <v>102</v>
      </c>
      <c r="L1" s="11" t="s">
        <v>79</v>
      </c>
      <c r="M1" s="11" t="s">
        <v>80</v>
      </c>
    </row>
    <row r="2" spans="1:13">
      <c r="A2" s="1" t="s">
        <v>1</v>
      </c>
      <c r="B2" s="2"/>
      <c r="C2" s="12">
        <v>3721526</v>
      </c>
      <c r="D2" s="12">
        <v>1602385</v>
      </c>
      <c r="E2" s="12">
        <v>294250</v>
      </c>
      <c r="F2" s="12">
        <v>68820</v>
      </c>
      <c r="G2" s="12">
        <v>31052</v>
      </c>
      <c r="H2" s="12">
        <v>13624</v>
      </c>
      <c r="I2">
        <f>$B$75-SUM(C2:H2)</f>
        <v>494268343</v>
      </c>
      <c r="J2">
        <f t="shared" ref="J2:J33" si="0">SUM(C2:H2)</f>
        <v>5731657</v>
      </c>
      <c r="L2" s="12">
        <v>7315</v>
      </c>
      <c r="M2" s="12">
        <v>10663</v>
      </c>
    </row>
    <row r="3" spans="1:13">
      <c r="A3" s="1" t="s">
        <v>2</v>
      </c>
      <c r="B3" s="2"/>
      <c r="C3" s="12">
        <v>391672</v>
      </c>
      <c r="D3" s="12">
        <v>1266427</v>
      </c>
      <c r="E3" s="12">
        <v>678030</v>
      </c>
      <c r="F3" s="12">
        <v>473642</v>
      </c>
      <c r="G3" s="12">
        <v>256155</v>
      </c>
      <c r="H3" s="12">
        <v>132977</v>
      </c>
      <c r="I3">
        <f t="shared" ref="I3:I66" si="1">$B$75-SUM(C3:H3)</f>
        <v>496801097</v>
      </c>
      <c r="J3">
        <f t="shared" si="0"/>
        <v>3198903</v>
      </c>
      <c r="L3" s="12">
        <v>96158</v>
      </c>
      <c r="M3" s="12">
        <v>59082</v>
      </c>
    </row>
    <row r="4" spans="1:13">
      <c r="A4" s="1" t="s">
        <v>3</v>
      </c>
      <c r="B4" s="2"/>
      <c r="C4" s="12">
        <v>33316</v>
      </c>
      <c r="D4" s="12">
        <v>50069</v>
      </c>
      <c r="E4" s="12">
        <v>70686</v>
      </c>
      <c r="F4" s="12">
        <v>54452</v>
      </c>
      <c r="G4" s="12">
        <v>42258</v>
      </c>
      <c r="H4" s="12">
        <v>65390</v>
      </c>
      <c r="I4">
        <f t="shared" si="1"/>
        <v>499683829</v>
      </c>
      <c r="J4">
        <f t="shared" si="0"/>
        <v>316171</v>
      </c>
      <c r="L4" s="12">
        <v>42861</v>
      </c>
      <c r="M4" s="12">
        <v>31581</v>
      </c>
    </row>
    <row r="5" spans="1:13">
      <c r="A5" s="1" t="s">
        <v>4</v>
      </c>
      <c r="B5" s="2"/>
      <c r="C5" s="12">
        <v>389351</v>
      </c>
      <c r="D5" s="12">
        <v>919235</v>
      </c>
      <c r="E5" s="12">
        <v>5558095</v>
      </c>
      <c r="F5" s="12">
        <v>2904642</v>
      </c>
      <c r="G5" s="12">
        <v>1968883</v>
      </c>
      <c r="H5" s="12">
        <v>1001595</v>
      </c>
      <c r="I5">
        <f t="shared" si="1"/>
        <v>487258199</v>
      </c>
      <c r="J5">
        <f t="shared" si="0"/>
        <v>12741801</v>
      </c>
      <c r="L5" s="12">
        <v>456581</v>
      </c>
      <c r="M5" s="12">
        <v>495750</v>
      </c>
    </row>
    <row r="6" spans="1:13">
      <c r="A6" s="1" t="s">
        <v>5</v>
      </c>
      <c r="B6" s="2"/>
      <c r="C6" s="12">
        <v>15820864</v>
      </c>
      <c r="D6" s="12">
        <v>9701882</v>
      </c>
      <c r="E6" s="12">
        <v>7581622</v>
      </c>
      <c r="F6" s="12">
        <v>5652932</v>
      </c>
      <c r="G6" s="12">
        <v>4891459</v>
      </c>
      <c r="H6" s="12">
        <v>2715092</v>
      </c>
      <c r="I6">
        <f t="shared" si="1"/>
        <v>453636149</v>
      </c>
      <c r="J6">
        <f t="shared" si="0"/>
        <v>46363851</v>
      </c>
      <c r="L6" s="12">
        <v>1652321</v>
      </c>
      <c r="M6" s="12">
        <v>1303545</v>
      </c>
    </row>
    <row r="7" spans="1:13">
      <c r="A7" s="1" t="s">
        <v>6</v>
      </c>
      <c r="B7" s="2"/>
      <c r="C7" s="12">
        <v>7031228</v>
      </c>
      <c r="D7" s="12">
        <v>3657918</v>
      </c>
      <c r="E7" s="12">
        <v>1401073</v>
      </c>
      <c r="F7" s="12">
        <v>525370</v>
      </c>
      <c r="G7" s="12">
        <v>203281</v>
      </c>
      <c r="H7" s="12">
        <v>49338</v>
      </c>
      <c r="I7">
        <f t="shared" si="1"/>
        <v>487131792</v>
      </c>
      <c r="J7">
        <f t="shared" si="0"/>
        <v>12868208</v>
      </c>
      <c r="L7" s="12">
        <v>17507</v>
      </c>
      <c r="M7" s="12">
        <v>14385</v>
      </c>
    </row>
    <row r="8" spans="1:13">
      <c r="A8" s="1" t="s">
        <v>7</v>
      </c>
      <c r="B8" s="2"/>
      <c r="C8" s="12">
        <v>26455463</v>
      </c>
      <c r="D8" s="12">
        <v>28269900</v>
      </c>
      <c r="E8" s="12">
        <v>14602874</v>
      </c>
      <c r="F8" s="12">
        <v>10304802</v>
      </c>
      <c r="G8" s="12">
        <v>4746746</v>
      </c>
      <c r="H8" s="12">
        <v>2571596</v>
      </c>
      <c r="I8">
        <f t="shared" si="1"/>
        <v>413048619</v>
      </c>
      <c r="J8">
        <f t="shared" si="0"/>
        <v>86951381</v>
      </c>
      <c r="L8" s="12">
        <v>1543840</v>
      </c>
      <c r="M8" s="12">
        <v>619066</v>
      </c>
    </row>
    <row r="9" spans="1:13">
      <c r="A9" s="1" t="s">
        <v>8</v>
      </c>
      <c r="B9" s="2"/>
      <c r="C9" s="12">
        <v>40833156</v>
      </c>
      <c r="D9" s="12">
        <v>30785874</v>
      </c>
      <c r="E9" s="12">
        <v>15112870</v>
      </c>
      <c r="F9" s="12">
        <v>8926207</v>
      </c>
      <c r="G9" s="12">
        <v>5627644</v>
      </c>
      <c r="H9" s="12">
        <v>3143720</v>
      </c>
      <c r="I9">
        <f t="shared" si="1"/>
        <v>395570529</v>
      </c>
      <c r="J9">
        <f t="shared" si="0"/>
        <v>104429471</v>
      </c>
      <c r="L9" s="12">
        <v>4601492</v>
      </c>
      <c r="M9" s="12">
        <v>3002507</v>
      </c>
    </row>
    <row r="10" spans="1:13">
      <c r="A10" s="1" t="s">
        <v>9</v>
      </c>
      <c r="B10" s="2"/>
      <c r="C10" s="12">
        <v>10061132</v>
      </c>
      <c r="D10" s="12">
        <v>4008335</v>
      </c>
      <c r="E10" s="12">
        <v>1315286</v>
      </c>
      <c r="F10" s="12">
        <v>380231</v>
      </c>
      <c r="G10" s="12">
        <v>158670</v>
      </c>
      <c r="H10" s="12">
        <v>50246</v>
      </c>
      <c r="I10">
        <f t="shared" si="1"/>
        <v>484026100</v>
      </c>
      <c r="J10">
        <f t="shared" si="0"/>
        <v>15973900</v>
      </c>
      <c r="L10" s="12">
        <v>36322</v>
      </c>
      <c r="M10" s="12">
        <v>10990</v>
      </c>
    </row>
    <row r="11" spans="1:13">
      <c r="A11" s="1" t="s">
        <v>10</v>
      </c>
      <c r="B11" s="2"/>
      <c r="C11" s="12">
        <v>50160</v>
      </c>
      <c r="D11" s="12">
        <v>25668</v>
      </c>
      <c r="E11" s="12">
        <v>8338</v>
      </c>
      <c r="F11" s="12">
        <v>3199</v>
      </c>
      <c r="I11">
        <f t="shared" si="1"/>
        <v>499912635</v>
      </c>
      <c r="J11">
        <f t="shared" si="0"/>
        <v>87365</v>
      </c>
    </row>
    <row r="12" spans="1:13">
      <c r="A12" s="1" t="s">
        <v>11</v>
      </c>
      <c r="B12" s="2"/>
      <c r="C12" s="12">
        <v>66157</v>
      </c>
      <c r="D12" s="12">
        <v>46684</v>
      </c>
      <c r="E12" s="12">
        <v>36603</v>
      </c>
      <c r="F12" s="12">
        <v>29157</v>
      </c>
      <c r="G12" s="12">
        <v>16252</v>
      </c>
      <c r="H12" s="12">
        <v>22588</v>
      </c>
      <c r="I12">
        <f t="shared" si="1"/>
        <v>499782559</v>
      </c>
      <c r="J12">
        <f t="shared" si="0"/>
        <v>217441</v>
      </c>
      <c r="L12" s="12">
        <v>16688</v>
      </c>
      <c r="M12" s="12">
        <v>9943</v>
      </c>
    </row>
    <row r="13" spans="1:13">
      <c r="A13" s="1" t="s">
        <v>12</v>
      </c>
      <c r="B13" s="2"/>
      <c r="C13" s="12">
        <v>70460</v>
      </c>
      <c r="D13" s="12">
        <v>58733</v>
      </c>
      <c r="E13" s="12">
        <v>33972</v>
      </c>
      <c r="F13" s="12">
        <v>33305</v>
      </c>
      <c r="G13" s="12">
        <v>21946</v>
      </c>
      <c r="H13" s="12">
        <v>18524</v>
      </c>
      <c r="I13">
        <f t="shared" si="1"/>
        <v>499763060</v>
      </c>
      <c r="J13">
        <f t="shared" si="0"/>
        <v>236940</v>
      </c>
      <c r="L13" s="12">
        <v>6588</v>
      </c>
      <c r="M13" s="12">
        <v>10517</v>
      </c>
    </row>
    <row r="14" spans="1:13">
      <c r="A14" s="1" t="s">
        <v>13</v>
      </c>
      <c r="B14" s="2"/>
      <c r="C14" s="12">
        <v>10457367</v>
      </c>
      <c r="D14" s="12">
        <v>4904308</v>
      </c>
      <c r="E14" s="12">
        <v>2680225</v>
      </c>
      <c r="F14" s="12">
        <v>1227145</v>
      </c>
      <c r="G14" s="12">
        <v>427784</v>
      </c>
      <c r="H14" s="12">
        <v>118599</v>
      </c>
      <c r="I14">
        <f t="shared" si="1"/>
        <v>480184572</v>
      </c>
      <c r="J14">
        <f t="shared" si="0"/>
        <v>19815428</v>
      </c>
      <c r="L14" s="12">
        <v>20948</v>
      </c>
    </row>
    <row r="15" spans="1:13">
      <c r="A15" s="1" t="s">
        <v>14</v>
      </c>
      <c r="B15" s="2"/>
      <c r="C15" s="12">
        <v>3767567</v>
      </c>
      <c r="D15" s="12">
        <v>1314112</v>
      </c>
      <c r="E15" s="12">
        <v>471564</v>
      </c>
      <c r="F15" s="12">
        <v>200568</v>
      </c>
      <c r="I15">
        <f t="shared" si="1"/>
        <v>494246189</v>
      </c>
      <c r="J15">
        <f t="shared" si="0"/>
        <v>5753811</v>
      </c>
    </row>
    <row r="16" spans="1:13">
      <c r="A16" s="1" t="s">
        <v>15</v>
      </c>
      <c r="B16" s="2"/>
      <c r="C16" s="12">
        <v>20574802</v>
      </c>
      <c r="D16" s="12">
        <v>10947752</v>
      </c>
      <c r="E16" s="12">
        <v>6019672</v>
      </c>
      <c r="F16" s="12">
        <v>2975356</v>
      </c>
      <c r="G16" s="12">
        <v>743704</v>
      </c>
      <c r="H16" s="12">
        <v>777278</v>
      </c>
      <c r="I16">
        <f t="shared" si="1"/>
        <v>457961436</v>
      </c>
      <c r="J16">
        <f t="shared" si="0"/>
        <v>42038564</v>
      </c>
      <c r="L16" s="12">
        <v>335518</v>
      </c>
      <c r="M16" s="12">
        <v>327485</v>
      </c>
    </row>
    <row r="17" spans="1:13">
      <c r="A17" s="1" t="s">
        <v>16</v>
      </c>
      <c r="B17" s="2"/>
      <c r="C17" s="12">
        <v>11407751</v>
      </c>
      <c r="D17" s="12">
        <v>5271088</v>
      </c>
      <c r="E17" s="12">
        <v>2865745</v>
      </c>
      <c r="F17" s="12">
        <v>1574678</v>
      </c>
      <c r="G17" s="12">
        <v>938702</v>
      </c>
      <c r="H17" s="12">
        <v>382784</v>
      </c>
      <c r="I17">
        <f t="shared" si="1"/>
        <v>477559252</v>
      </c>
      <c r="J17">
        <f t="shared" si="0"/>
        <v>22440748</v>
      </c>
      <c r="L17" s="12">
        <v>101027</v>
      </c>
      <c r="M17" s="12">
        <v>32640</v>
      </c>
    </row>
    <row r="18" spans="1:13">
      <c r="A18" s="1" t="s">
        <v>17</v>
      </c>
      <c r="B18" s="2"/>
      <c r="C18" s="12">
        <v>59212</v>
      </c>
      <c r="D18" s="12">
        <v>118391</v>
      </c>
      <c r="E18" s="12">
        <v>148031</v>
      </c>
      <c r="F18" s="12">
        <v>75730</v>
      </c>
      <c r="G18" s="12">
        <v>48974</v>
      </c>
      <c r="H18" s="12">
        <v>30618</v>
      </c>
      <c r="I18">
        <f t="shared" si="1"/>
        <v>499519044</v>
      </c>
      <c r="J18">
        <f t="shared" si="0"/>
        <v>480956</v>
      </c>
      <c r="L18" s="12">
        <v>18164</v>
      </c>
      <c r="M18" s="12">
        <v>9685</v>
      </c>
    </row>
    <row r="19" spans="1:13">
      <c r="A19" s="1" t="s">
        <v>18</v>
      </c>
      <c r="B19" s="2"/>
      <c r="C19" s="12">
        <v>10245190</v>
      </c>
      <c r="D19" s="12">
        <v>6346856</v>
      </c>
      <c r="E19" s="12">
        <v>4419657</v>
      </c>
      <c r="F19" s="12">
        <v>2811575</v>
      </c>
      <c r="G19" s="12">
        <v>819575</v>
      </c>
      <c r="H19" s="12">
        <v>309265</v>
      </c>
      <c r="I19">
        <f t="shared" si="1"/>
        <v>475047882</v>
      </c>
      <c r="J19">
        <f t="shared" si="0"/>
        <v>24952118</v>
      </c>
      <c r="L19" s="12">
        <v>95257</v>
      </c>
      <c r="M19" s="12">
        <v>53757</v>
      </c>
    </row>
    <row r="20" spans="1:13">
      <c r="A20" s="1" t="s">
        <v>19</v>
      </c>
      <c r="B20" s="2"/>
      <c r="C20" s="12">
        <v>7703551</v>
      </c>
      <c r="D20" s="12">
        <v>4728261</v>
      </c>
      <c r="E20" s="12">
        <v>2702185</v>
      </c>
      <c r="F20" s="12">
        <v>1240260</v>
      </c>
      <c r="G20" s="12">
        <v>370793</v>
      </c>
      <c r="H20" s="12">
        <v>168169</v>
      </c>
      <c r="I20">
        <f t="shared" si="1"/>
        <v>483086781</v>
      </c>
      <c r="J20">
        <f t="shared" si="0"/>
        <v>16913219</v>
      </c>
      <c r="L20" s="12">
        <v>122366</v>
      </c>
      <c r="M20" s="12">
        <v>84536</v>
      </c>
    </row>
    <row r="21" spans="1:13">
      <c r="A21" s="1" t="s">
        <v>20</v>
      </c>
      <c r="B21" s="2"/>
      <c r="C21" s="12">
        <v>18814323</v>
      </c>
      <c r="D21" s="12">
        <v>16606526</v>
      </c>
      <c r="E21" s="12">
        <v>6596962</v>
      </c>
      <c r="F21" s="12">
        <v>5756455</v>
      </c>
      <c r="G21" s="12">
        <v>2205862</v>
      </c>
      <c r="H21" s="12">
        <v>835368</v>
      </c>
      <c r="I21">
        <f t="shared" si="1"/>
        <v>449184504</v>
      </c>
      <c r="J21">
        <f t="shared" si="0"/>
        <v>50815496</v>
      </c>
      <c r="L21" s="12">
        <v>245207</v>
      </c>
    </row>
    <row r="22" spans="1:13">
      <c r="A22" s="1" t="s">
        <v>21</v>
      </c>
      <c r="B22" s="2"/>
      <c r="C22" s="12">
        <v>6004219</v>
      </c>
      <c r="D22" s="12">
        <v>2351841</v>
      </c>
      <c r="E22" s="12">
        <v>1039073</v>
      </c>
      <c r="F22" s="12">
        <v>295839</v>
      </c>
      <c r="G22" s="12">
        <v>105109</v>
      </c>
      <c r="H22" s="12">
        <v>48967</v>
      </c>
      <c r="I22">
        <f t="shared" si="1"/>
        <v>490154952</v>
      </c>
      <c r="J22">
        <f t="shared" si="0"/>
        <v>9845048</v>
      </c>
      <c r="L22" s="12">
        <v>54796</v>
      </c>
      <c r="M22" s="12">
        <v>15983</v>
      </c>
    </row>
    <row r="23" spans="1:13">
      <c r="A23" s="1" t="s">
        <v>22</v>
      </c>
      <c r="B23" s="2"/>
      <c r="C23" s="12">
        <v>372012</v>
      </c>
      <c r="D23" s="12">
        <v>1924071</v>
      </c>
      <c r="E23" s="12">
        <v>846953</v>
      </c>
      <c r="F23" s="12">
        <v>340208</v>
      </c>
      <c r="G23" s="12">
        <v>172958</v>
      </c>
      <c r="H23" s="12">
        <v>55518</v>
      </c>
      <c r="I23">
        <f t="shared" si="1"/>
        <v>496288280</v>
      </c>
      <c r="J23">
        <f t="shared" si="0"/>
        <v>3711720</v>
      </c>
      <c r="L23" s="12">
        <v>45135</v>
      </c>
      <c r="M23" s="12">
        <v>34073</v>
      </c>
    </row>
    <row r="24" spans="1:13">
      <c r="A24" s="1" t="s">
        <v>23</v>
      </c>
      <c r="B24" s="2"/>
      <c r="C24" s="12">
        <v>53983</v>
      </c>
      <c r="D24" s="12">
        <v>56264</v>
      </c>
      <c r="E24" s="12">
        <v>210762</v>
      </c>
      <c r="F24" s="12">
        <v>233863</v>
      </c>
      <c r="G24" s="12">
        <v>226840</v>
      </c>
      <c r="H24" s="12">
        <v>279112</v>
      </c>
      <c r="I24">
        <f t="shared" si="1"/>
        <v>498939176</v>
      </c>
      <c r="J24">
        <f t="shared" si="0"/>
        <v>1060824</v>
      </c>
      <c r="L24" s="12">
        <v>290708</v>
      </c>
      <c r="M24" s="12">
        <v>232823</v>
      </c>
    </row>
    <row r="25" spans="1:13">
      <c r="A25" s="1" t="s">
        <v>24</v>
      </c>
      <c r="B25" s="2"/>
      <c r="C25" s="12">
        <v>41533432</v>
      </c>
      <c r="D25" s="12">
        <v>37038046</v>
      </c>
      <c r="E25" s="12">
        <v>17545418</v>
      </c>
      <c r="F25" s="12">
        <v>12904413</v>
      </c>
      <c r="G25" s="12">
        <v>8358421</v>
      </c>
      <c r="H25" s="12">
        <v>5163474</v>
      </c>
      <c r="I25">
        <f t="shared" si="1"/>
        <v>377456796</v>
      </c>
      <c r="J25">
        <f t="shared" si="0"/>
        <v>122543204</v>
      </c>
      <c r="L25" s="12">
        <v>7650181</v>
      </c>
      <c r="M25" s="12">
        <v>4004462</v>
      </c>
    </row>
    <row r="26" spans="1:13">
      <c r="A26" s="1" t="s">
        <v>25</v>
      </c>
      <c r="B26" s="2"/>
      <c r="C26" s="12">
        <v>1968505</v>
      </c>
      <c r="D26" s="12">
        <v>495756</v>
      </c>
      <c r="E26" s="12">
        <v>43040</v>
      </c>
      <c r="F26" s="12">
        <v>10165</v>
      </c>
      <c r="G26" s="12">
        <v>2900</v>
      </c>
      <c r="I26">
        <f t="shared" si="1"/>
        <v>497479634</v>
      </c>
      <c r="J26">
        <f t="shared" si="0"/>
        <v>2520366</v>
      </c>
    </row>
    <row r="27" spans="1:13">
      <c r="A27" s="1" t="s">
        <v>26</v>
      </c>
      <c r="B27" s="2"/>
      <c r="C27" s="12">
        <v>5745780</v>
      </c>
      <c r="D27" s="12">
        <v>2330620</v>
      </c>
      <c r="E27" s="12">
        <v>958510</v>
      </c>
      <c r="F27" s="12">
        <v>410650</v>
      </c>
      <c r="G27" s="12">
        <v>176365</v>
      </c>
      <c r="H27" s="12">
        <v>77905</v>
      </c>
      <c r="I27">
        <f t="shared" si="1"/>
        <v>490300170</v>
      </c>
      <c r="J27">
        <f t="shared" si="0"/>
        <v>9699830</v>
      </c>
    </row>
    <row r="28" spans="1:13">
      <c r="A28" s="1" t="s">
        <v>27</v>
      </c>
      <c r="B28" s="2"/>
      <c r="C28" s="12">
        <v>452966</v>
      </c>
      <c r="D28" s="12">
        <v>179960</v>
      </c>
      <c r="E28" s="12">
        <v>108300</v>
      </c>
      <c r="F28" s="12">
        <v>38547</v>
      </c>
      <c r="G28" s="12">
        <v>10480</v>
      </c>
      <c r="H28" s="12">
        <v>3432</v>
      </c>
      <c r="I28">
        <f t="shared" si="1"/>
        <v>499206315</v>
      </c>
      <c r="J28">
        <f t="shared" si="0"/>
        <v>793685</v>
      </c>
      <c r="L28" s="12">
        <v>2275</v>
      </c>
      <c r="M28" s="12">
        <v>3291</v>
      </c>
    </row>
    <row r="29" spans="1:13">
      <c r="A29" s="1" t="s">
        <v>28</v>
      </c>
      <c r="B29" s="2"/>
      <c r="C29" s="12">
        <v>29002002</v>
      </c>
      <c r="D29" s="12">
        <v>14605343</v>
      </c>
      <c r="E29" s="12">
        <v>6516968</v>
      </c>
      <c r="F29" s="12">
        <v>3329091</v>
      </c>
      <c r="G29" s="12">
        <v>1536935</v>
      </c>
      <c r="H29" s="12">
        <v>495475</v>
      </c>
      <c r="I29">
        <f t="shared" si="1"/>
        <v>444514186</v>
      </c>
      <c r="J29">
        <f t="shared" si="0"/>
        <v>55485814</v>
      </c>
      <c r="L29" s="12">
        <v>165418</v>
      </c>
      <c r="M29" s="12">
        <v>62837</v>
      </c>
    </row>
    <row r="30" spans="1:13">
      <c r="A30" s="1" t="s">
        <v>29</v>
      </c>
      <c r="B30" s="2"/>
      <c r="C30" s="12">
        <v>18044396</v>
      </c>
      <c r="D30" s="12">
        <v>7144275</v>
      </c>
      <c r="E30" s="12">
        <v>2711191</v>
      </c>
      <c r="F30" s="12">
        <v>835426</v>
      </c>
      <c r="G30" s="12">
        <v>233484</v>
      </c>
      <c r="H30" s="12">
        <v>101054</v>
      </c>
      <c r="I30">
        <f t="shared" si="1"/>
        <v>470930174</v>
      </c>
      <c r="J30">
        <f t="shared" si="0"/>
        <v>29069826</v>
      </c>
      <c r="L30" s="12">
        <v>192430</v>
      </c>
      <c r="M30" s="12">
        <v>116017</v>
      </c>
    </row>
    <row r="31" spans="1:13">
      <c r="A31" s="1" t="s">
        <v>30</v>
      </c>
      <c r="B31" s="2"/>
      <c r="C31" s="12">
        <v>97953</v>
      </c>
      <c r="D31" s="12">
        <v>84551</v>
      </c>
      <c r="E31" s="12">
        <v>238390</v>
      </c>
      <c r="F31" s="12">
        <v>199947</v>
      </c>
      <c r="G31" s="12">
        <v>173049</v>
      </c>
      <c r="H31" s="12">
        <v>136070</v>
      </c>
      <c r="I31">
        <f t="shared" si="1"/>
        <v>499070040</v>
      </c>
      <c r="J31">
        <f t="shared" si="0"/>
        <v>929960</v>
      </c>
      <c r="L31" s="12">
        <v>164534</v>
      </c>
      <c r="M31" s="12">
        <v>141586</v>
      </c>
    </row>
    <row r="32" spans="1:13">
      <c r="A32" s="1" t="s">
        <v>31</v>
      </c>
      <c r="B32" s="2"/>
      <c r="C32" s="12">
        <v>21613176</v>
      </c>
      <c r="D32" s="12">
        <v>11025108</v>
      </c>
      <c r="E32" s="12">
        <v>5124245</v>
      </c>
      <c r="F32" s="12">
        <v>2541166</v>
      </c>
      <c r="G32" s="12">
        <v>1057884</v>
      </c>
      <c r="H32" s="12">
        <v>445207</v>
      </c>
      <c r="I32">
        <f t="shared" si="1"/>
        <v>458193214</v>
      </c>
      <c r="J32">
        <f t="shared" si="0"/>
        <v>41806786</v>
      </c>
      <c r="L32" s="12">
        <v>163762</v>
      </c>
    </row>
    <row r="33" spans="1:13">
      <c r="A33" s="1" t="s">
        <v>32</v>
      </c>
      <c r="B33" s="2"/>
      <c r="C33" s="12">
        <v>370998</v>
      </c>
      <c r="D33" s="12">
        <v>1480193</v>
      </c>
      <c r="E33" s="12">
        <v>2603168</v>
      </c>
      <c r="F33" s="12">
        <v>5610845</v>
      </c>
      <c r="G33" s="12">
        <v>7371263</v>
      </c>
      <c r="H33" s="12">
        <v>7621569</v>
      </c>
      <c r="I33">
        <f t="shared" si="1"/>
        <v>474941964</v>
      </c>
      <c r="J33">
        <f t="shared" si="0"/>
        <v>25058036</v>
      </c>
      <c r="L33" s="12">
        <v>4273545</v>
      </c>
      <c r="M33" s="12">
        <v>3319124</v>
      </c>
    </row>
    <row r="34" spans="1:13">
      <c r="A34" s="1" t="s">
        <v>33</v>
      </c>
      <c r="B34" s="2"/>
      <c r="C34" s="12">
        <v>5361050</v>
      </c>
      <c r="D34" s="12">
        <v>154724</v>
      </c>
      <c r="E34" s="12">
        <v>70373</v>
      </c>
      <c r="F34" s="12">
        <v>2845815</v>
      </c>
      <c r="G34" s="12">
        <v>2212839</v>
      </c>
      <c r="H34" s="12">
        <v>1151617</v>
      </c>
      <c r="I34">
        <f t="shared" si="1"/>
        <v>488203582</v>
      </c>
      <c r="J34">
        <f t="shared" ref="J34:J65" si="2">SUM(C34:H34)</f>
        <v>11796418</v>
      </c>
      <c r="L34" s="12">
        <v>303051</v>
      </c>
    </row>
    <row r="35" spans="1:13">
      <c r="A35" s="1" t="s">
        <v>34</v>
      </c>
      <c r="B35" s="2"/>
      <c r="C35" s="12">
        <v>25723815</v>
      </c>
      <c r="D35" s="12">
        <v>10227880</v>
      </c>
      <c r="E35" s="12">
        <v>4706430</v>
      </c>
      <c r="F35" s="12">
        <v>2427730</v>
      </c>
      <c r="G35" s="12">
        <v>964785</v>
      </c>
      <c r="H35" s="12">
        <v>408005</v>
      </c>
      <c r="I35">
        <f t="shared" si="1"/>
        <v>455541355</v>
      </c>
      <c r="J35">
        <f t="shared" si="2"/>
        <v>44458645</v>
      </c>
      <c r="L35" s="12">
        <v>181705</v>
      </c>
      <c r="M35" s="12">
        <v>105575</v>
      </c>
    </row>
    <row r="36" spans="1:13">
      <c r="A36" s="1" t="s">
        <v>35</v>
      </c>
      <c r="B36" s="2"/>
      <c r="C36" s="12">
        <v>22217226</v>
      </c>
      <c r="D36" s="12">
        <v>11663308</v>
      </c>
      <c r="E36" s="12">
        <v>6058649</v>
      </c>
      <c r="F36" s="12">
        <v>3285771</v>
      </c>
      <c r="G36" s="12">
        <v>1970819</v>
      </c>
      <c r="H36" s="12">
        <v>1141933</v>
      </c>
      <c r="I36">
        <f t="shared" si="1"/>
        <v>453662294</v>
      </c>
      <c r="J36">
        <f t="shared" si="2"/>
        <v>46337706</v>
      </c>
      <c r="L36" s="12">
        <v>795546</v>
      </c>
      <c r="M36" s="12">
        <v>451667</v>
      </c>
    </row>
    <row r="37" spans="1:13">
      <c r="A37" s="1" t="s">
        <v>36</v>
      </c>
      <c r="B37" s="2"/>
      <c r="C37" s="12">
        <v>4106862</v>
      </c>
      <c r="D37" s="12">
        <v>2377203</v>
      </c>
      <c r="E37" s="12">
        <v>1556293</v>
      </c>
      <c r="F37" s="12">
        <v>1075334</v>
      </c>
      <c r="G37" s="12">
        <v>579480</v>
      </c>
      <c r="H37" s="12">
        <v>222588</v>
      </c>
      <c r="I37">
        <f t="shared" si="1"/>
        <v>490082240</v>
      </c>
      <c r="J37">
        <f t="shared" si="2"/>
        <v>9917760</v>
      </c>
      <c r="L37" s="12">
        <v>100015</v>
      </c>
      <c r="M37" s="12">
        <v>36917</v>
      </c>
    </row>
    <row r="38" spans="1:13">
      <c r="A38" s="1" t="s">
        <v>37</v>
      </c>
      <c r="B38" s="2"/>
      <c r="C38" s="12">
        <v>23624548</v>
      </c>
      <c r="D38" s="12">
        <v>15625324</v>
      </c>
      <c r="E38" s="12">
        <v>11112795</v>
      </c>
      <c r="F38" s="12">
        <v>8162729</v>
      </c>
      <c r="G38" s="12">
        <v>5862674</v>
      </c>
      <c r="H38" s="12">
        <v>2968832</v>
      </c>
      <c r="I38">
        <f t="shared" si="1"/>
        <v>432643098</v>
      </c>
      <c r="J38">
        <f t="shared" si="2"/>
        <v>67356902</v>
      </c>
      <c r="L38" s="12">
        <v>1408227</v>
      </c>
      <c r="M38" s="12">
        <v>201388</v>
      </c>
    </row>
    <row r="39" spans="1:13">
      <c r="A39" s="1" t="s">
        <v>38</v>
      </c>
      <c r="B39" s="2"/>
      <c r="C39" s="12">
        <v>135634554</v>
      </c>
      <c r="D39" s="12">
        <v>62345264</v>
      </c>
      <c r="E39" s="12">
        <v>35215201</v>
      </c>
      <c r="F39" s="12">
        <v>20606578</v>
      </c>
      <c r="G39" s="12">
        <v>11001686</v>
      </c>
      <c r="H39" s="12">
        <v>7237927</v>
      </c>
      <c r="I39">
        <f t="shared" si="1"/>
        <v>227958790</v>
      </c>
      <c r="J39">
        <f t="shared" si="2"/>
        <v>272041210</v>
      </c>
      <c r="L39" s="12">
        <v>5212351</v>
      </c>
      <c r="M39" s="12">
        <v>3979260</v>
      </c>
    </row>
    <row r="40" spans="1:13">
      <c r="A40" s="1" t="s">
        <v>39</v>
      </c>
      <c r="B40" s="2"/>
      <c r="C40" s="12">
        <v>8203822</v>
      </c>
      <c r="D40" s="12">
        <v>3519889</v>
      </c>
      <c r="E40" s="12">
        <v>1610097</v>
      </c>
      <c r="F40" s="12">
        <v>648975</v>
      </c>
      <c r="G40" s="12">
        <v>277825</v>
      </c>
      <c r="H40" s="12">
        <v>109941</v>
      </c>
      <c r="I40">
        <f t="shared" si="1"/>
        <v>485629451</v>
      </c>
      <c r="J40">
        <f t="shared" si="2"/>
        <v>14370549</v>
      </c>
      <c r="L40" s="12">
        <v>133612</v>
      </c>
      <c r="M40" s="12">
        <v>47813</v>
      </c>
    </row>
    <row r="41" spans="1:13">
      <c r="A41" s="1" t="s">
        <v>40</v>
      </c>
      <c r="B41" s="2"/>
      <c r="C41" s="12">
        <v>95400</v>
      </c>
      <c r="D41" s="12">
        <v>134457</v>
      </c>
      <c r="E41" s="12">
        <v>170324</v>
      </c>
      <c r="F41" s="12">
        <v>216973</v>
      </c>
      <c r="G41" s="12">
        <v>190229</v>
      </c>
      <c r="H41" s="12">
        <v>115532</v>
      </c>
      <c r="I41">
        <f t="shared" si="1"/>
        <v>499077085</v>
      </c>
      <c r="J41">
        <f t="shared" si="2"/>
        <v>922915</v>
      </c>
      <c r="L41" s="12">
        <v>97063</v>
      </c>
      <c r="M41" s="12">
        <v>56713</v>
      </c>
    </row>
    <row r="42" spans="1:13">
      <c r="A42" s="1" t="s">
        <v>41</v>
      </c>
      <c r="B42" s="2"/>
      <c r="C42" s="12">
        <v>226108</v>
      </c>
      <c r="D42" s="12">
        <v>2531760</v>
      </c>
      <c r="E42" s="12">
        <v>1587486</v>
      </c>
      <c r="F42" s="12">
        <v>615276</v>
      </c>
      <c r="G42" s="12">
        <v>150867</v>
      </c>
      <c r="H42" s="12">
        <v>75000</v>
      </c>
      <c r="I42">
        <f t="shared" si="1"/>
        <v>494813503</v>
      </c>
      <c r="J42">
        <f t="shared" si="2"/>
        <v>5186497</v>
      </c>
    </row>
    <row r="43" spans="1:13">
      <c r="A43" s="1" t="s">
        <v>42</v>
      </c>
      <c r="B43" s="2"/>
      <c r="C43" s="12">
        <v>33610391</v>
      </c>
      <c r="D43" s="12">
        <v>14805871</v>
      </c>
      <c r="E43" s="12">
        <v>6984377</v>
      </c>
      <c r="F43" s="12">
        <v>2916062</v>
      </c>
      <c r="G43" s="12">
        <v>1574838</v>
      </c>
      <c r="H43" s="12">
        <v>812459</v>
      </c>
      <c r="I43">
        <f t="shared" si="1"/>
        <v>439296002</v>
      </c>
      <c r="J43">
        <f t="shared" si="2"/>
        <v>60703998</v>
      </c>
      <c r="L43" s="12">
        <v>297153</v>
      </c>
    </row>
    <row r="44" spans="1:13">
      <c r="A44" s="1" t="s">
        <v>43</v>
      </c>
      <c r="B44" s="2"/>
      <c r="C44" s="12">
        <v>8602333</v>
      </c>
      <c r="D44" s="12">
        <v>3433587</v>
      </c>
      <c r="E44" s="12">
        <v>1301346</v>
      </c>
      <c r="F44" s="12">
        <v>398345</v>
      </c>
      <c r="G44" s="12">
        <v>140730</v>
      </c>
      <c r="H44" s="12">
        <v>70824</v>
      </c>
      <c r="I44">
        <f t="shared" si="1"/>
        <v>486052835</v>
      </c>
      <c r="J44">
        <f t="shared" si="2"/>
        <v>13947165</v>
      </c>
      <c r="L44" s="12">
        <v>30274</v>
      </c>
      <c r="M44" s="12">
        <v>9353</v>
      </c>
    </row>
    <row r="45" spans="1:13">
      <c r="A45" s="1" t="s">
        <v>44</v>
      </c>
      <c r="B45" s="2"/>
      <c r="C45" s="12">
        <v>3046924</v>
      </c>
      <c r="D45" s="12">
        <v>1811050</v>
      </c>
      <c r="E45" s="12">
        <v>1015479</v>
      </c>
      <c r="F45" s="12">
        <v>622571</v>
      </c>
      <c r="G45" s="12">
        <v>356957</v>
      </c>
      <c r="H45" s="12">
        <v>217853</v>
      </c>
      <c r="I45">
        <f t="shared" si="1"/>
        <v>492929166</v>
      </c>
      <c r="J45">
        <f t="shared" si="2"/>
        <v>7070834</v>
      </c>
      <c r="L45" s="12">
        <v>98817</v>
      </c>
      <c r="M45" s="12">
        <v>52406</v>
      </c>
    </row>
    <row r="46" spans="1:13">
      <c r="A46" s="1" t="s">
        <v>45</v>
      </c>
      <c r="B46" s="2"/>
      <c r="C46" s="12">
        <v>15206301</v>
      </c>
      <c r="D46" s="12">
        <v>6167366</v>
      </c>
      <c r="E46" s="12">
        <v>2446662</v>
      </c>
      <c r="F46" s="12">
        <v>824211</v>
      </c>
      <c r="G46" s="12">
        <v>262292</v>
      </c>
      <c r="H46" s="12">
        <v>141246</v>
      </c>
      <c r="I46">
        <f t="shared" si="1"/>
        <v>474951922</v>
      </c>
      <c r="J46">
        <f t="shared" si="2"/>
        <v>25048078</v>
      </c>
      <c r="L46" s="12">
        <v>72807</v>
      </c>
      <c r="M46" s="12">
        <v>50371</v>
      </c>
    </row>
    <row r="47" spans="1:13">
      <c r="A47" s="1" t="s">
        <v>46</v>
      </c>
      <c r="B47" s="2"/>
      <c r="C47" s="12">
        <v>13411093</v>
      </c>
      <c r="D47" s="12">
        <v>6605197</v>
      </c>
      <c r="E47" s="12">
        <v>5726536</v>
      </c>
      <c r="F47" s="12">
        <v>3356324</v>
      </c>
      <c r="G47" s="12">
        <v>1425717</v>
      </c>
      <c r="H47" s="12">
        <v>517622</v>
      </c>
      <c r="I47">
        <f t="shared" si="1"/>
        <v>468957511</v>
      </c>
      <c r="J47">
        <f t="shared" si="2"/>
        <v>31042489</v>
      </c>
    </row>
    <row r="48" spans="1:13">
      <c r="A48" s="1" t="s">
        <v>47</v>
      </c>
      <c r="B48" s="2"/>
      <c r="C48" s="12">
        <v>47042215</v>
      </c>
      <c r="D48" s="12">
        <v>22126226</v>
      </c>
      <c r="E48" s="12">
        <v>13755387</v>
      </c>
      <c r="F48" s="12">
        <v>8122642</v>
      </c>
      <c r="G48" s="12">
        <v>6100545</v>
      </c>
      <c r="H48" s="12">
        <v>3012596</v>
      </c>
      <c r="I48">
        <f t="shared" si="1"/>
        <v>399840389</v>
      </c>
      <c r="J48">
        <f t="shared" si="2"/>
        <v>100159611</v>
      </c>
      <c r="L48" s="12">
        <v>1973922</v>
      </c>
      <c r="M48" s="12">
        <v>1182868</v>
      </c>
    </row>
    <row r="49" spans="1:13">
      <c r="A49" s="1" t="s">
        <v>48</v>
      </c>
      <c r="B49" s="2"/>
      <c r="C49" s="12">
        <v>8432465</v>
      </c>
      <c r="D49" s="12">
        <v>3892443</v>
      </c>
      <c r="E49" s="12">
        <v>1872420</v>
      </c>
      <c r="F49" s="12">
        <v>1041357</v>
      </c>
      <c r="G49" s="12">
        <v>559907</v>
      </c>
      <c r="H49" s="12">
        <v>560510</v>
      </c>
      <c r="I49">
        <f t="shared" si="1"/>
        <v>483640898</v>
      </c>
      <c r="J49">
        <f t="shared" si="2"/>
        <v>16359102</v>
      </c>
      <c r="L49" s="12">
        <v>290781</v>
      </c>
      <c r="M49" s="12">
        <v>193676</v>
      </c>
    </row>
    <row r="50" spans="1:13">
      <c r="A50" s="1" t="s">
        <v>49</v>
      </c>
      <c r="B50" s="2"/>
      <c r="C50" s="12">
        <v>10005895</v>
      </c>
      <c r="D50" s="12">
        <v>4449985</v>
      </c>
      <c r="E50" s="12">
        <v>2129070</v>
      </c>
      <c r="F50" s="12">
        <v>553115</v>
      </c>
      <c r="G50" s="12">
        <v>137765</v>
      </c>
      <c r="H50" s="12">
        <v>46520</v>
      </c>
      <c r="I50">
        <f t="shared" si="1"/>
        <v>482677650</v>
      </c>
      <c r="J50">
        <f t="shared" si="2"/>
        <v>17322350</v>
      </c>
    </row>
    <row r="51" spans="1:13">
      <c r="A51" s="1" t="s">
        <v>50</v>
      </c>
      <c r="B51" s="2"/>
      <c r="C51" s="12">
        <v>8852458</v>
      </c>
      <c r="D51" s="12">
        <v>4777554</v>
      </c>
      <c r="E51" s="12">
        <v>3178953</v>
      </c>
      <c r="F51" s="12">
        <v>1326387</v>
      </c>
      <c r="G51" s="12">
        <v>417436</v>
      </c>
      <c r="H51" s="12">
        <v>90233</v>
      </c>
      <c r="I51">
        <f t="shared" si="1"/>
        <v>481356979</v>
      </c>
      <c r="J51">
        <f t="shared" si="2"/>
        <v>18643021</v>
      </c>
    </row>
    <row r="52" spans="1:13">
      <c r="A52" s="1" t="s">
        <v>51</v>
      </c>
      <c r="B52" s="2"/>
      <c r="C52" s="12">
        <v>26887467</v>
      </c>
      <c r="D52" s="12">
        <v>19034294</v>
      </c>
      <c r="E52" s="12">
        <v>13462256</v>
      </c>
      <c r="F52" s="12">
        <v>9848258</v>
      </c>
      <c r="G52" s="12">
        <v>7722388</v>
      </c>
      <c r="H52" s="12">
        <v>5164480</v>
      </c>
      <c r="I52">
        <f t="shared" si="1"/>
        <v>417880857</v>
      </c>
      <c r="J52">
        <f t="shared" si="2"/>
        <v>82119143</v>
      </c>
      <c r="L52" s="12">
        <v>2585402</v>
      </c>
      <c r="M52" s="12">
        <v>1709135</v>
      </c>
    </row>
    <row r="53" spans="1:13">
      <c r="A53" s="1" t="s">
        <v>52</v>
      </c>
      <c r="B53" s="2"/>
      <c r="C53" s="12">
        <v>8911330</v>
      </c>
      <c r="D53" s="12">
        <v>4616462</v>
      </c>
      <c r="E53" s="12">
        <v>2437269</v>
      </c>
      <c r="F53" s="12">
        <v>1006091</v>
      </c>
      <c r="G53" s="12">
        <v>414283</v>
      </c>
      <c r="H53" s="12">
        <v>172687</v>
      </c>
      <c r="I53">
        <f t="shared" si="1"/>
        <v>482441878</v>
      </c>
      <c r="J53">
        <f t="shared" si="2"/>
        <v>17558122</v>
      </c>
      <c r="L53" s="12">
        <v>61115</v>
      </c>
      <c r="M53" s="12">
        <v>29931</v>
      </c>
    </row>
    <row r="54" spans="1:13">
      <c r="A54" s="1" t="s">
        <v>53</v>
      </c>
      <c r="B54" s="2"/>
      <c r="C54" s="12">
        <v>3768702</v>
      </c>
      <c r="D54" s="12">
        <v>1785334</v>
      </c>
      <c r="E54" s="12">
        <v>501489</v>
      </c>
      <c r="F54" s="12">
        <v>130233</v>
      </c>
      <c r="G54" s="12">
        <v>26482</v>
      </c>
      <c r="H54" s="12">
        <v>16338</v>
      </c>
      <c r="I54">
        <f t="shared" si="1"/>
        <v>493771422</v>
      </c>
      <c r="J54">
        <f t="shared" si="2"/>
        <v>6228578</v>
      </c>
      <c r="L54" s="12">
        <v>18498</v>
      </c>
      <c r="M54" s="12">
        <v>10964</v>
      </c>
    </row>
    <row r="55" spans="1:13">
      <c r="A55" s="1" t="s">
        <v>54</v>
      </c>
      <c r="B55" s="2"/>
      <c r="C55" s="12">
        <v>26045</v>
      </c>
      <c r="D55" s="12">
        <v>11461</v>
      </c>
      <c r="E55" s="12">
        <v>12507</v>
      </c>
      <c r="F55" s="12">
        <v>15159</v>
      </c>
      <c r="G55" s="12">
        <v>8233</v>
      </c>
      <c r="H55" s="12">
        <v>1475</v>
      </c>
      <c r="I55">
        <f t="shared" si="1"/>
        <v>499925120</v>
      </c>
      <c r="J55">
        <f t="shared" si="2"/>
        <v>74880</v>
      </c>
      <c r="L55" s="12">
        <v>11062</v>
      </c>
    </row>
    <row r="56" spans="1:13">
      <c r="A56" s="1" t="s">
        <v>55</v>
      </c>
      <c r="B56" s="2"/>
      <c r="C56" s="12">
        <v>20825300</v>
      </c>
      <c r="D56" s="12">
        <v>7652791</v>
      </c>
      <c r="E56" s="12">
        <v>3264336</v>
      </c>
      <c r="F56" s="12">
        <v>1551641</v>
      </c>
      <c r="G56" s="12">
        <v>463767</v>
      </c>
      <c r="I56">
        <f t="shared" si="1"/>
        <v>466242165</v>
      </c>
      <c r="J56">
        <f t="shared" si="2"/>
        <v>33757835</v>
      </c>
    </row>
    <row r="57" spans="1:13">
      <c r="A57" s="1" t="s">
        <v>56</v>
      </c>
      <c r="B57" s="2"/>
      <c r="C57" s="12">
        <v>100803</v>
      </c>
      <c r="D57" s="12">
        <v>82869</v>
      </c>
      <c r="E57" s="12">
        <v>201791</v>
      </c>
      <c r="F57" s="12">
        <v>219532</v>
      </c>
      <c r="G57" s="12">
        <v>287527</v>
      </c>
      <c r="H57" s="12">
        <v>363548</v>
      </c>
      <c r="I57">
        <f t="shared" si="1"/>
        <v>498743930</v>
      </c>
      <c r="J57">
        <f t="shared" si="2"/>
        <v>1256070</v>
      </c>
      <c r="L57" s="12">
        <v>197119</v>
      </c>
      <c r="M57" s="12">
        <v>79240</v>
      </c>
    </row>
    <row r="58" spans="1:13">
      <c r="A58" s="1" t="s">
        <v>57</v>
      </c>
      <c r="B58" s="2"/>
      <c r="C58" s="12">
        <v>927956</v>
      </c>
      <c r="D58" s="12">
        <v>1835240</v>
      </c>
      <c r="E58" s="12">
        <v>6306843</v>
      </c>
      <c r="F58" s="12">
        <v>4514306</v>
      </c>
      <c r="G58" s="12">
        <v>3623084</v>
      </c>
      <c r="H58" s="12">
        <v>3333383</v>
      </c>
      <c r="I58">
        <f t="shared" si="1"/>
        <v>479459188</v>
      </c>
      <c r="J58">
        <f t="shared" si="2"/>
        <v>20540812</v>
      </c>
      <c r="L58" s="12">
        <v>2735500</v>
      </c>
      <c r="M58" s="12">
        <v>1886165</v>
      </c>
    </row>
    <row r="59" spans="1:13">
      <c r="A59" s="1" t="s">
        <v>58</v>
      </c>
      <c r="B59" s="2"/>
      <c r="C59" s="12">
        <v>142899</v>
      </c>
      <c r="D59" s="12">
        <v>292730</v>
      </c>
      <c r="E59" s="12">
        <v>611129</v>
      </c>
      <c r="F59" s="12">
        <v>431610</v>
      </c>
      <c r="G59" s="12">
        <v>337618</v>
      </c>
      <c r="H59" s="12">
        <v>268855</v>
      </c>
      <c r="I59">
        <f t="shared" si="1"/>
        <v>497915159</v>
      </c>
      <c r="J59">
        <f t="shared" si="2"/>
        <v>2084841</v>
      </c>
      <c r="L59" s="12">
        <v>188054</v>
      </c>
      <c r="M59" s="12">
        <v>99505</v>
      </c>
    </row>
    <row r="60" spans="1:13">
      <c r="A60" s="1" t="s">
        <v>59</v>
      </c>
      <c r="B60" s="2"/>
      <c r="C60" s="12">
        <v>7138774</v>
      </c>
      <c r="D60" s="12">
        <v>3795160</v>
      </c>
      <c r="E60" s="12">
        <v>1885388</v>
      </c>
      <c r="F60" s="12">
        <v>1037924</v>
      </c>
      <c r="G60" s="12">
        <v>705576</v>
      </c>
      <c r="H60" s="12">
        <v>247854</v>
      </c>
      <c r="I60">
        <f t="shared" si="1"/>
        <v>485189324</v>
      </c>
      <c r="J60">
        <f t="shared" si="2"/>
        <v>14810676</v>
      </c>
      <c r="L60" s="12">
        <v>102685</v>
      </c>
      <c r="M60" s="12">
        <v>65097</v>
      </c>
    </row>
    <row r="61" spans="1:13">
      <c r="A61" s="1" t="s">
        <v>60</v>
      </c>
      <c r="B61" s="2"/>
      <c r="C61" s="12">
        <v>3554134</v>
      </c>
      <c r="D61" s="12">
        <v>1476322</v>
      </c>
      <c r="E61" s="12">
        <v>384535</v>
      </c>
      <c r="F61" s="12">
        <v>78640</v>
      </c>
      <c r="G61" s="12">
        <v>18541</v>
      </c>
      <c r="I61">
        <f t="shared" si="1"/>
        <v>494487828</v>
      </c>
      <c r="J61">
        <f t="shared" si="2"/>
        <v>5512172</v>
      </c>
    </row>
    <row r="62" spans="1:13">
      <c r="A62" s="1" t="s">
        <v>61</v>
      </c>
      <c r="B62" s="2"/>
      <c r="C62" s="12">
        <v>68184</v>
      </c>
      <c r="D62" s="12">
        <v>38524</v>
      </c>
      <c r="E62" s="12">
        <v>18719</v>
      </c>
      <c r="F62" s="12">
        <v>26126</v>
      </c>
      <c r="G62" s="12">
        <v>43068</v>
      </c>
      <c r="H62" s="12">
        <v>30894</v>
      </c>
      <c r="I62">
        <f t="shared" si="1"/>
        <v>499774485</v>
      </c>
      <c r="J62">
        <f t="shared" si="2"/>
        <v>225515</v>
      </c>
      <c r="L62" s="12">
        <v>22574</v>
      </c>
    </row>
    <row r="63" spans="1:13">
      <c r="A63" s="1" t="s">
        <v>62</v>
      </c>
      <c r="B63" s="2"/>
      <c r="C63" s="12">
        <v>14801808</v>
      </c>
      <c r="D63" s="12">
        <v>9573215</v>
      </c>
      <c r="E63" s="12">
        <v>7505268</v>
      </c>
      <c r="F63" s="12">
        <v>4778175</v>
      </c>
      <c r="G63" s="12">
        <v>1949969</v>
      </c>
      <c r="H63" s="12">
        <v>861024</v>
      </c>
      <c r="I63">
        <f t="shared" si="1"/>
        <v>460530541</v>
      </c>
      <c r="J63">
        <f t="shared" si="2"/>
        <v>39469459</v>
      </c>
      <c r="L63" s="12">
        <v>344918</v>
      </c>
      <c r="M63" s="12">
        <v>140403</v>
      </c>
    </row>
    <row r="64" spans="1:13">
      <c r="A64" s="1" t="s">
        <v>63</v>
      </c>
      <c r="B64" s="2"/>
      <c r="C64" s="12">
        <v>5034180</v>
      </c>
      <c r="D64" s="12">
        <v>2475333</v>
      </c>
      <c r="E64" s="12">
        <v>955185</v>
      </c>
      <c r="F64" s="12">
        <v>256418</v>
      </c>
      <c r="G64" s="12">
        <v>71647</v>
      </c>
      <c r="H64" s="12">
        <v>38776</v>
      </c>
      <c r="I64">
        <f t="shared" si="1"/>
        <v>491168461</v>
      </c>
      <c r="J64">
        <f t="shared" si="2"/>
        <v>8831539</v>
      </c>
      <c r="L64" s="12">
        <v>144518</v>
      </c>
      <c r="M64" s="12">
        <v>49822</v>
      </c>
    </row>
    <row r="65" spans="1:13">
      <c r="A65" s="1" t="s">
        <v>64</v>
      </c>
      <c r="B65" s="2"/>
      <c r="C65" s="12">
        <v>122014</v>
      </c>
      <c r="D65" s="12">
        <v>401978</v>
      </c>
      <c r="E65" s="12">
        <v>1022475</v>
      </c>
      <c r="F65" s="12">
        <v>1510081</v>
      </c>
      <c r="G65" s="12">
        <v>1909139</v>
      </c>
      <c r="H65" s="12">
        <v>2909966</v>
      </c>
      <c r="I65">
        <f t="shared" si="1"/>
        <v>492124347</v>
      </c>
      <c r="J65">
        <f t="shared" si="2"/>
        <v>7875653</v>
      </c>
      <c r="L65" s="12">
        <v>2714119</v>
      </c>
      <c r="M65" s="12">
        <v>2201664</v>
      </c>
    </row>
    <row r="66" spans="1:13">
      <c r="A66" s="1" t="s">
        <v>65</v>
      </c>
      <c r="B66" s="2"/>
      <c r="C66" s="12">
        <v>4479621</v>
      </c>
      <c r="D66" s="12">
        <v>1723615</v>
      </c>
      <c r="E66" s="12">
        <v>299785</v>
      </c>
      <c r="F66" s="12">
        <v>59111</v>
      </c>
      <c r="G66" s="12">
        <v>21636</v>
      </c>
      <c r="I66">
        <f t="shared" si="1"/>
        <v>493416232</v>
      </c>
      <c r="J66">
        <f t="shared" ref="J66:J73" si="3">SUM(C66:H66)</f>
        <v>6583768</v>
      </c>
    </row>
    <row r="67" spans="1:13">
      <c r="A67" s="1" t="s">
        <v>66</v>
      </c>
      <c r="B67" s="2"/>
      <c r="C67" s="12">
        <v>347925</v>
      </c>
      <c r="D67" s="12">
        <v>1114651</v>
      </c>
      <c r="E67" s="12">
        <v>680420</v>
      </c>
      <c r="F67" s="12">
        <v>497940</v>
      </c>
      <c r="G67" s="12">
        <v>302649</v>
      </c>
      <c r="H67" s="12">
        <v>133687</v>
      </c>
      <c r="I67">
        <f t="shared" ref="I67:I73" si="4">$B$75-SUM(C67:H67)</f>
        <v>496922728</v>
      </c>
      <c r="J67">
        <f t="shared" si="3"/>
        <v>3077272</v>
      </c>
      <c r="L67" s="12">
        <v>95605</v>
      </c>
      <c r="M67" s="12">
        <v>46980</v>
      </c>
    </row>
    <row r="68" spans="1:13">
      <c r="A68" s="1" t="s">
        <v>67</v>
      </c>
      <c r="B68" s="2"/>
      <c r="C68" s="12">
        <v>18508228</v>
      </c>
      <c r="D68" s="12">
        <v>7485290</v>
      </c>
      <c r="E68" s="12">
        <v>3779829</v>
      </c>
      <c r="F68" s="12">
        <v>1269942</v>
      </c>
      <c r="G68" s="12">
        <v>379326</v>
      </c>
      <c r="H68" s="12">
        <v>146465</v>
      </c>
      <c r="I68">
        <f t="shared" si="4"/>
        <v>468430920</v>
      </c>
      <c r="J68">
        <f t="shared" si="3"/>
        <v>31569080</v>
      </c>
      <c r="L68" s="12">
        <v>45268</v>
      </c>
      <c r="M68" s="12">
        <v>17566</v>
      </c>
    </row>
    <row r="69" spans="1:13">
      <c r="A69" s="1" t="s">
        <v>68</v>
      </c>
      <c r="B69" s="2"/>
      <c r="C69" s="12">
        <v>9610204</v>
      </c>
      <c r="D69" s="12">
        <v>4062271</v>
      </c>
      <c r="E69" s="12">
        <v>2141978</v>
      </c>
      <c r="F69" s="12">
        <v>1103407</v>
      </c>
      <c r="G69" s="12">
        <v>363282</v>
      </c>
      <c r="H69" s="12">
        <v>124456</v>
      </c>
      <c r="I69">
        <f t="shared" si="4"/>
        <v>482594402</v>
      </c>
      <c r="J69">
        <f t="shared" si="3"/>
        <v>17405598</v>
      </c>
      <c r="L69" s="12">
        <v>28234</v>
      </c>
      <c r="M69" s="12">
        <v>18899</v>
      </c>
    </row>
    <row r="70" spans="1:13">
      <c r="A70" s="1" t="s">
        <v>69</v>
      </c>
      <c r="B70" s="2"/>
      <c r="C70" s="12">
        <v>180271</v>
      </c>
      <c r="D70" s="12">
        <v>280325</v>
      </c>
      <c r="E70" s="12">
        <v>362295</v>
      </c>
      <c r="F70" s="12">
        <v>147773</v>
      </c>
      <c r="G70" s="12">
        <v>57898</v>
      </c>
      <c r="H70" s="12">
        <v>21970</v>
      </c>
      <c r="I70">
        <f t="shared" si="4"/>
        <v>498949468</v>
      </c>
      <c r="J70">
        <f t="shared" si="3"/>
        <v>1050532</v>
      </c>
      <c r="L70" s="12">
        <v>4252</v>
      </c>
      <c r="M70" s="12">
        <v>848</v>
      </c>
    </row>
    <row r="71" spans="1:13">
      <c r="A71" s="1" t="s">
        <v>70</v>
      </c>
      <c r="B71" s="2"/>
      <c r="C71" s="12">
        <v>18730762</v>
      </c>
      <c r="D71" s="12">
        <v>10901350</v>
      </c>
      <c r="E71" s="12">
        <v>6473299</v>
      </c>
      <c r="F71" s="12">
        <v>4609685</v>
      </c>
      <c r="G71" s="12">
        <v>2565386</v>
      </c>
      <c r="H71" s="12">
        <v>1041893</v>
      </c>
      <c r="I71">
        <f t="shared" si="4"/>
        <v>455677625</v>
      </c>
      <c r="J71">
        <f t="shared" si="3"/>
        <v>44322375</v>
      </c>
      <c r="L71" s="12">
        <v>371149</v>
      </c>
      <c r="M71" s="12">
        <v>157514</v>
      </c>
    </row>
    <row r="72" spans="1:13">
      <c r="A72" s="1" t="s">
        <v>71</v>
      </c>
      <c r="B72" s="2"/>
      <c r="C72" s="12">
        <v>21525560</v>
      </c>
      <c r="D72" s="12">
        <v>12767590</v>
      </c>
      <c r="E72" s="12">
        <v>7106280</v>
      </c>
      <c r="F72" s="12">
        <v>3643430</v>
      </c>
      <c r="G72" s="12">
        <v>1920025</v>
      </c>
      <c r="H72" s="12">
        <v>1005675</v>
      </c>
      <c r="I72">
        <f t="shared" si="4"/>
        <v>452031440</v>
      </c>
      <c r="J72">
        <f t="shared" si="3"/>
        <v>47968560</v>
      </c>
      <c r="L72" s="12">
        <v>576810</v>
      </c>
      <c r="M72" s="12">
        <v>395015</v>
      </c>
    </row>
    <row r="73" spans="1:13">
      <c r="A73" s="1" t="s">
        <v>72</v>
      </c>
      <c r="B73" s="2"/>
      <c r="C73" s="12">
        <v>4510408</v>
      </c>
      <c r="D73" s="12">
        <v>2415611</v>
      </c>
      <c r="E73" s="12">
        <v>652045</v>
      </c>
      <c r="F73" s="12">
        <v>252273</v>
      </c>
      <c r="G73" s="12">
        <v>128635</v>
      </c>
      <c r="H73" s="12">
        <v>63666</v>
      </c>
      <c r="I73">
        <f t="shared" si="4"/>
        <v>491977362</v>
      </c>
      <c r="J73">
        <f t="shared" si="3"/>
        <v>8022638</v>
      </c>
    </row>
    <row r="75" spans="1:13">
      <c r="A75" s="34" t="s">
        <v>98</v>
      </c>
      <c r="B75" s="35">
        <v>500000000</v>
      </c>
    </row>
    <row r="76" spans="1:13">
      <c r="A76" s="34" t="s">
        <v>99</v>
      </c>
      <c r="B76" s="36">
        <v>5.6949295355557011E-2</v>
      </c>
    </row>
    <row r="77" spans="1:13">
      <c r="A77" s="34" t="s">
        <v>100</v>
      </c>
      <c r="B77" s="36">
        <v>0.51547590443919278</v>
      </c>
    </row>
    <row r="78" spans="1:13" ht="15">
      <c r="J78" s="54" t="s">
        <v>107</v>
      </c>
      <c r="K78" s="54"/>
    </row>
    <row r="79" spans="1:13" ht="15">
      <c r="A79" s="4" t="s">
        <v>101</v>
      </c>
      <c r="C79" s="28">
        <v>1</v>
      </c>
      <c r="D79" s="28">
        <v>2</v>
      </c>
      <c r="E79" s="28">
        <v>3</v>
      </c>
      <c r="F79" s="29">
        <v>4</v>
      </c>
      <c r="G79" s="29">
        <v>5</v>
      </c>
      <c r="H79" s="29">
        <v>6</v>
      </c>
      <c r="I79" s="55" t="s">
        <v>103</v>
      </c>
      <c r="J79" s="55">
        <v>7</v>
      </c>
      <c r="K79" s="55">
        <v>8</v>
      </c>
    </row>
    <row r="80" spans="1:13" ht="15">
      <c r="A80" s="1" t="s">
        <v>1</v>
      </c>
      <c r="C80" s="12">
        <f>IF(C2&gt;0, $B$76*(1-EXP(-$B$77*C$79)), )</f>
        <v>2.2938247378343778E-2</v>
      </c>
      <c r="D80" s="12">
        <f t="shared" ref="D80:H89" si="5">IF(D2&gt;0, $B$76*(EXP(-$B$77*C$79)-EXP(-$B$77*D$79)), )</f>
        <v>1.3699095436163454E-2</v>
      </c>
      <c r="E80" s="12">
        <f t="shared" si="5"/>
        <v>8.1813232141829239E-3</v>
      </c>
      <c r="F80" s="12">
        <f t="shared" si="5"/>
        <v>4.8860196534022977E-3</v>
      </c>
      <c r="G80" s="12">
        <f t="shared" si="5"/>
        <v>2.9180106235196278E-3</v>
      </c>
      <c r="H80" s="12">
        <f t="shared" si="5"/>
        <v>1.7426835344479794E-3</v>
      </c>
      <c r="I80" s="13">
        <f>1-SUM(C80:H80)</f>
        <v>0.94563462015993993</v>
      </c>
      <c r="J80" s="55">
        <f>IF(L2&gt;0, $B$76*(EXP(-$B$77*H$79)-EXP(-$B$77*J$79)), )</f>
        <v>1.0407590283454883E-3</v>
      </c>
      <c r="K80" s="55">
        <f>IF(M2&gt;0, $B$76*(EXP(-$B$77*J$79)-EXP(-$B$77*K$79)), )</f>
        <v>6.2155826555494373E-4</v>
      </c>
    </row>
    <row r="81" spans="1:13" ht="15">
      <c r="A81" s="1" t="s">
        <v>2</v>
      </c>
      <c r="C81" s="12">
        <f t="shared" ref="C81:C144" si="6">IF(C3&gt;0, $B$76*(1-EXP(-$B$77*C$79)), )</f>
        <v>2.2938247378343778E-2</v>
      </c>
      <c r="D81" s="12">
        <f t="shared" si="5"/>
        <v>1.3699095436163454E-2</v>
      </c>
      <c r="E81" s="12">
        <f t="shared" si="5"/>
        <v>8.1813232141829239E-3</v>
      </c>
      <c r="F81" s="12">
        <f t="shared" si="5"/>
        <v>4.8860196534022977E-3</v>
      </c>
      <c r="G81" s="12">
        <f t="shared" si="5"/>
        <v>2.9180106235196278E-3</v>
      </c>
      <c r="H81" s="12">
        <f t="shared" si="5"/>
        <v>1.7426835344479794E-3</v>
      </c>
      <c r="I81" s="13">
        <f t="shared" ref="I81:I144" si="7">1-SUM(C81:H81)</f>
        <v>0.94563462015993993</v>
      </c>
      <c r="J81" s="55">
        <f t="shared" ref="J81:J144" si="8">IF(L3&gt;0, $B$76*(EXP(-$B$77*H$79)-EXP(-$B$77*J$79)), )</f>
        <v>1.0407590283454883E-3</v>
      </c>
      <c r="K81" s="55">
        <f t="shared" ref="K81:K144" si="9">IF(M3&gt;0, $B$76*(EXP(-$B$77*J$79)-EXP(-$B$77*K$79)), )</f>
        <v>6.2155826555494373E-4</v>
      </c>
    </row>
    <row r="82" spans="1:13" ht="15">
      <c r="A82" s="17" t="s">
        <v>3</v>
      </c>
      <c r="C82" s="12">
        <f t="shared" si="6"/>
        <v>2.2938247378343778E-2</v>
      </c>
      <c r="D82" s="12">
        <f t="shared" si="5"/>
        <v>1.3699095436163454E-2</v>
      </c>
      <c r="E82" s="12">
        <f t="shared" si="5"/>
        <v>8.1813232141829239E-3</v>
      </c>
      <c r="F82" s="12">
        <f t="shared" si="5"/>
        <v>4.8860196534022977E-3</v>
      </c>
      <c r="G82" s="12">
        <f t="shared" si="5"/>
        <v>2.9180106235196278E-3</v>
      </c>
      <c r="H82" s="12">
        <f t="shared" si="5"/>
        <v>1.7426835344479794E-3</v>
      </c>
      <c r="I82" s="13">
        <f t="shared" si="7"/>
        <v>0.94563462015993993</v>
      </c>
      <c r="J82" s="55">
        <f t="shared" si="8"/>
        <v>1.0407590283454883E-3</v>
      </c>
      <c r="K82" s="55">
        <f t="shared" si="9"/>
        <v>6.2155826555494373E-4</v>
      </c>
    </row>
    <row r="83" spans="1:13" ht="15">
      <c r="A83" s="17" t="s">
        <v>4</v>
      </c>
      <c r="C83" s="12">
        <f t="shared" si="6"/>
        <v>2.2938247378343778E-2</v>
      </c>
      <c r="D83" s="12">
        <f t="shared" si="5"/>
        <v>1.3699095436163454E-2</v>
      </c>
      <c r="E83" s="12">
        <f t="shared" si="5"/>
        <v>8.1813232141829239E-3</v>
      </c>
      <c r="F83" s="12">
        <f t="shared" si="5"/>
        <v>4.8860196534022977E-3</v>
      </c>
      <c r="G83" s="12">
        <f t="shared" si="5"/>
        <v>2.9180106235196278E-3</v>
      </c>
      <c r="H83" s="12">
        <f t="shared" si="5"/>
        <v>1.7426835344479794E-3</v>
      </c>
      <c r="I83" s="13">
        <f t="shared" si="7"/>
        <v>0.94563462015993993</v>
      </c>
      <c r="J83" s="55">
        <f t="shared" si="8"/>
        <v>1.0407590283454883E-3</v>
      </c>
      <c r="K83" s="55">
        <f t="shared" si="9"/>
        <v>6.2155826555494373E-4</v>
      </c>
    </row>
    <row r="84" spans="1:13" ht="15">
      <c r="A84" s="17" t="s">
        <v>5</v>
      </c>
      <c r="C84" s="12">
        <f t="shared" si="6"/>
        <v>2.2938247378343778E-2</v>
      </c>
      <c r="D84" s="12">
        <f t="shared" si="5"/>
        <v>1.3699095436163454E-2</v>
      </c>
      <c r="E84" s="12">
        <f t="shared" si="5"/>
        <v>8.1813232141829239E-3</v>
      </c>
      <c r="F84" s="12">
        <f t="shared" si="5"/>
        <v>4.8860196534022977E-3</v>
      </c>
      <c r="G84" s="12">
        <f t="shared" si="5"/>
        <v>2.9180106235196278E-3</v>
      </c>
      <c r="H84" s="12">
        <f t="shared" si="5"/>
        <v>1.7426835344479794E-3</v>
      </c>
      <c r="I84" s="13">
        <f t="shared" si="7"/>
        <v>0.94563462015993993</v>
      </c>
      <c r="J84" s="55">
        <f t="shared" si="8"/>
        <v>1.0407590283454883E-3</v>
      </c>
      <c r="K84" s="55">
        <f t="shared" si="9"/>
        <v>6.2155826555494373E-4</v>
      </c>
    </row>
    <row r="85" spans="1:13" ht="15">
      <c r="A85" s="17" t="s">
        <v>6</v>
      </c>
      <c r="C85" s="12">
        <f t="shared" si="6"/>
        <v>2.2938247378343778E-2</v>
      </c>
      <c r="D85" s="12">
        <f t="shared" si="5"/>
        <v>1.3699095436163454E-2</v>
      </c>
      <c r="E85" s="12">
        <f t="shared" si="5"/>
        <v>8.1813232141829239E-3</v>
      </c>
      <c r="F85" s="12">
        <f t="shared" si="5"/>
        <v>4.8860196534022977E-3</v>
      </c>
      <c r="G85" s="12">
        <f t="shared" si="5"/>
        <v>2.9180106235196278E-3</v>
      </c>
      <c r="H85" s="12">
        <f t="shared" si="5"/>
        <v>1.7426835344479794E-3</v>
      </c>
      <c r="I85" s="13">
        <f t="shared" si="7"/>
        <v>0.94563462015993993</v>
      </c>
      <c r="J85" s="55">
        <f t="shared" si="8"/>
        <v>1.0407590283454883E-3</v>
      </c>
      <c r="K85" s="55">
        <f t="shared" si="9"/>
        <v>6.2155826555494373E-4</v>
      </c>
    </row>
    <row r="86" spans="1:13" ht="15">
      <c r="A86" s="17" t="s">
        <v>7</v>
      </c>
      <c r="C86" s="12">
        <f t="shared" si="6"/>
        <v>2.2938247378343778E-2</v>
      </c>
      <c r="D86" s="12">
        <f t="shared" si="5"/>
        <v>1.3699095436163454E-2</v>
      </c>
      <c r="E86" s="12">
        <f t="shared" si="5"/>
        <v>8.1813232141829239E-3</v>
      </c>
      <c r="F86" s="12">
        <f t="shared" si="5"/>
        <v>4.8860196534022977E-3</v>
      </c>
      <c r="G86" s="12">
        <f t="shared" si="5"/>
        <v>2.9180106235196278E-3</v>
      </c>
      <c r="H86" s="12">
        <f t="shared" si="5"/>
        <v>1.7426835344479794E-3</v>
      </c>
      <c r="I86" s="13">
        <f t="shared" si="7"/>
        <v>0.94563462015993993</v>
      </c>
      <c r="J86" s="55">
        <f t="shared" si="8"/>
        <v>1.0407590283454883E-3</v>
      </c>
      <c r="K86" s="55">
        <f t="shared" si="9"/>
        <v>6.2155826555494373E-4</v>
      </c>
    </row>
    <row r="87" spans="1:13" ht="15">
      <c r="A87" s="17" t="s">
        <v>8</v>
      </c>
      <c r="C87" s="12">
        <f t="shared" si="6"/>
        <v>2.2938247378343778E-2</v>
      </c>
      <c r="D87" s="12">
        <f t="shared" si="5"/>
        <v>1.3699095436163454E-2</v>
      </c>
      <c r="E87" s="12">
        <f t="shared" si="5"/>
        <v>8.1813232141829239E-3</v>
      </c>
      <c r="F87" s="12">
        <f t="shared" si="5"/>
        <v>4.8860196534022977E-3</v>
      </c>
      <c r="G87" s="12">
        <f t="shared" si="5"/>
        <v>2.9180106235196278E-3</v>
      </c>
      <c r="H87" s="12">
        <f t="shared" si="5"/>
        <v>1.7426835344479794E-3</v>
      </c>
      <c r="I87" s="13">
        <f t="shared" si="7"/>
        <v>0.94563462015993993</v>
      </c>
      <c r="J87" s="55">
        <f t="shared" si="8"/>
        <v>1.0407590283454883E-3</v>
      </c>
      <c r="K87" s="55">
        <f t="shared" si="9"/>
        <v>6.2155826555494373E-4</v>
      </c>
    </row>
    <row r="88" spans="1:13" ht="15">
      <c r="A88" s="17" t="s">
        <v>9</v>
      </c>
      <c r="C88" s="12">
        <f t="shared" si="6"/>
        <v>2.2938247378343778E-2</v>
      </c>
      <c r="D88" s="12">
        <f t="shared" si="5"/>
        <v>1.3699095436163454E-2</v>
      </c>
      <c r="E88" s="12">
        <f t="shared" si="5"/>
        <v>8.1813232141829239E-3</v>
      </c>
      <c r="F88" s="12">
        <f t="shared" si="5"/>
        <v>4.8860196534022977E-3</v>
      </c>
      <c r="G88" s="12">
        <f t="shared" si="5"/>
        <v>2.9180106235196278E-3</v>
      </c>
      <c r="H88" s="12">
        <f t="shared" si="5"/>
        <v>1.7426835344479794E-3</v>
      </c>
      <c r="I88" s="13">
        <f t="shared" si="7"/>
        <v>0.94563462015993993</v>
      </c>
      <c r="J88" s="55">
        <f t="shared" si="8"/>
        <v>1.0407590283454883E-3</v>
      </c>
      <c r="K88" s="55">
        <f t="shared" si="9"/>
        <v>6.2155826555494373E-4</v>
      </c>
    </row>
    <row r="89" spans="1:13" s="16" customFormat="1" ht="15">
      <c r="A89" s="17" t="s">
        <v>10</v>
      </c>
      <c r="B89" s="14"/>
      <c r="C89" s="12">
        <f t="shared" si="6"/>
        <v>2.2938247378343778E-2</v>
      </c>
      <c r="D89" s="12">
        <f t="shared" si="5"/>
        <v>1.3699095436163454E-2</v>
      </c>
      <c r="E89" s="12">
        <f t="shared" si="5"/>
        <v>8.1813232141829239E-3</v>
      </c>
      <c r="F89" s="12">
        <f t="shared" si="5"/>
        <v>4.8860196534022977E-3</v>
      </c>
      <c r="G89" s="12">
        <f t="shared" si="5"/>
        <v>0</v>
      </c>
      <c r="H89" s="12">
        <f t="shared" si="5"/>
        <v>0</v>
      </c>
      <c r="I89" s="13">
        <f t="shared" si="7"/>
        <v>0.95029531431790759</v>
      </c>
      <c r="J89" s="55">
        <f t="shared" si="8"/>
        <v>0</v>
      </c>
      <c r="K89" s="55">
        <f t="shared" si="9"/>
        <v>0</v>
      </c>
      <c r="L89" s="15"/>
      <c r="M89" s="15"/>
    </row>
    <row r="90" spans="1:13" ht="15">
      <c r="A90" s="17" t="s">
        <v>11</v>
      </c>
      <c r="C90" s="12">
        <f t="shared" si="6"/>
        <v>2.2938247378343778E-2</v>
      </c>
      <c r="D90" s="12">
        <f t="shared" ref="D90:H99" si="10">IF(D12&gt;0, $B$76*(EXP(-$B$77*C$79)-EXP(-$B$77*D$79)), )</f>
        <v>1.3699095436163454E-2</v>
      </c>
      <c r="E90" s="12">
        <f t="shared" si="10"/>
        <v>8.1813232141829239E-3</v>
      </c>
      <c r="F90" s="12">
        <f t="shared" si="10"/>
        <v>4.8860196534022977E-3</v>
      </c>
      <c r="G90" s="12">
        <f t="shared" si="10"/>
        <v>2.9180106235196278E-3</v>
      </c>
      <c r="H90" s="12">
        <f t="shared" si="10"/>
        <v>1.7426835344479794E-3</v>
      </c>
      <c r="I90" s="13">
        <f t="shared" si="7"/>
        <v>0.94563462015993993</v>
      </c>
      <c r="J90" s="55">
        <f t="shared" si="8"/>
        <v>1.0407590283454883E-3</v>
      </c>
      <c r="K90" s="55">
        <f t="shared" si="9"/>
        <v>6.2155826555494373E-4</v>
      </c>
    </row>
    <row r="91" spans="1:13" ht="15">
      <c r="A91" s="17" t="s">
        <v>12</v>
      </c>
      <c r="C91" s="12">
        <f t="shared" si="6"/>
        <v>2.2938247378343778E-2</v>
      </c>
      <c r="D91" s="12">
        <f t="shared" si="10"/>
        <v>1.3699095436163454E-2</v>
      </c>
      <c r="E91" s="12">
        <f t="shared" si="10"/>
        <v>8.1813232141829239E-3</v>
      </c>
      <c r="F91" s="12">
        <f t="shared" si="10"/>
        <v>4.8860196534022977E-3</v>
      </c>
      <c r="G91" s="12">
        <f t="shared" si="10"/>
        <v>2.9180106235196278E-3</v>
      </c>
      <c r="H91" s="12">
        <f t="shared" si="10"/>
        <v>1.7426835344479794E-3</v>
      </c>
      <c r="I91" s="13">
        <f t="shared" si="7"/>
        <v>0.94563462015993993</v>
      </c>
      <c r="J91" s="55">
        <f t="shared" si="8"/>
        <v>1.0407590283454883E-3</v>
      </c>
      <c r="K91" s="55">
        <f t="shared" si="9"/>
        <v>6.2155826555494373E-4</v>
      </c>
    </row>
    <row r="92" spans="1:13" s="16" customFormat="1" ht="15">
      <c r="A92" s="17" t="s">
        <v>13</v>
      </c>
      <c r="B92" s="14"/>
      <c r="C92" s="12">
        <f t="shared" si="6"/>
        <v>2.2938247378343778E-2</v>
      </c>
      <c r="D92" s="12">
        <f t="shared" si="10"/>
        <v>1.3699095436163454E-2</v>
      </c>
      <c r="E92" s="12">
        <f t="shared" si="10"/>
        <v>8.1813232141829239E-3</v>
      </c>
      <c r="F92" s="12">
        <f t="shared" si="10"/>
        <v>4.8860196534022977E-3</v>
      </c>
      <c r="G92" s="12">
        <f t="shared" si="10"/>
        <v>2.9180106235196278E-3</v>
      </c>
      <c r="H92" s="12">
        <f t="shared" si="10"/>
        <v>1.7426835344479794E-3</v>
      </c>
      <c r="I92" s="13">
        <f t="shared" si="7"/>
        <v>0.94563462015993993</v>
      </c>
      <c r="J92" s="55">
        <f t="shared" si="8"/>
        <v>1.0407590283454883E-3</v>
      </c>
      <c r="K92" s="55">
        <f t="shared" si="9"/>
        <v>0</v>
      </c>
      <c r="L92" s="15"/>
      <c r="M92" s="15"/>
    </row>
    <row r="93" spans="1:13" s="16" customFormat="1" ht="15">
      <c r="A93" s="17" t="s">
        <v>14</v>
      </c>
      <c r="B93" s="14"/>
      <c r="C93" s="12">
        <f t="shared" si="6"/>
        <v>2.2938247378343778E-2</v>
      </c>
      <c r="D93" s="12">
        <f t="shared" si="10"/>
        <v>1.3699095436163454E-2</v>
      </c>
      <c r="E93" s="12">
        <f t="shared" si="10"/>
        <v>8.1813232141829239E-3</v>
      </c>
      <c r="F93" s="12">
        <f t="shared" si="10"/>
        <v>4.8860196534022977E-3</v>
      </c>
      <c r="G93" s="12">
        <f t="shared" si="10"/>
        <v>0</v>
      </c>
      <c r="H93" s="12">
        <f t="shared" si="10"/>
        <v>0</v>
      </c>
      <c r="I93" s="13">
        <f t="shared" si="7"/>
        <v>0.95029531431790759</v>
      </c>
      <c r="J93" s="55">
        <f t="shared" si="8"/>
        <v>0</v>
      </c>
      <c r="K93" s="55">
        <f t="shared" si="9"/>
        <v>0</v>
      </c>
      <c r="L93" s="15"/>
      <c r="M93" s="15"/>
    </row>
    <row r="94" spans="1:13" ht="15">
      <c r="A94" s="17" t="s">
        <v>15</v>
      </c>
      <c r="C94" s="12">
        <f t="shared" si="6"/>
        <v>2.2938247378343778E-2</v>
      </c>
      <c r="D94" s="12">
        <f t="shared" si="10"/>
        <v>1.3699095436163454E-2</v>
      </c>
      <c r="E94" s="12">
        <f t="shared" si="10"/>
        <v>8.1813232141829239E-3</v>
      </c>
      <c r="F94" s="12">
        <f t="shared" si="10"/>
        <v>4.8860196534022977E-3</v>
      </c>
      <c r="G94" s="12">
        <f t="shared" si="10"/>
        <v>2.9180106235196278E-3</v>
      </c>
      <c r="H94" s="12">
        <f t="shared" si="10"/>
        <v>1.7426835344479794E-3</v>
      </c>
      <c r="I94" s="13">
        <f t="shared" si="7"/>
        <v>0.94563462015993993</v>
      </c>
      <c r="J94" s="55">
        <f t="shared" si="8"/>
        <v>1.0407590283454883E-3</v>
      </c>
      <c r="K94" s="55">
        <f t="shared" si="9"/>
        <v>6.2155826555494373E-4</v>
      </c>
    </row>
    <row r="95" spans="1:13" ht="15">
      <c r="A95" s="17" t="s">
        <v>16</v>
      </c>
      <c r="C95" s="12">
        <f t="shared" si="6"/>
        <v>2.2938247378343778E-2</v>
      </c>
      <c r="D95" s="12">
        <f t="shared" si="10"/>
        <v>1.3699095436163454E-2</v>
      </c>
      <c r="E95" s="12">
        <f t="shared" si="10"/>
        <v>8.1813232141829239E-3</v>
      </c>
      <c r="F95" s="12">
        <f t="shared" si="10"/>
        <v>4.8860196534022977E-3</v>
      </c>
      <c r="G95" s="12">
        <f t="shared" si="10"/>
        <v>2.9180106235196278E-3</v>
      </c>
      <c r="H95" s="12">
        <f t="shared" si="10"/>
        <v>1.7426835344479794E-3</v>
      </c>
      <c r="I95" s="13">
        <f t="shared" si="7"/>
        <v>0.94563462015993993</v>
      </c>
      <c r="J95" s="55">
        <f t="shared" si="8"/>
        <v>1.0407590283454883E-3</v>
      </c>
      <c r="K95" s="55">
        <f t="shared" si="9"/>
        <v>6.2155826555494373E-4</v>
      </c>
    </row>
    <row r="96" spans="1:13" ht="15">
      <c r="A96" s="17" t="s">
        <v>17</v>
      </c>
      <c r="C96" s="12">
        <f t="shared" si="6"/>
        <v>2.2938247378343778E-2</v>
      </c>
      <c r="D96" s="12">
        <f t="shared" si="10"/>
        <v>1.3699095436163454E-2</v>
      </c>
      <c r="E96" s="12">
        <f t="shared" si="10"/>
        <v>8.1813232141829239E-3</v>
      </c>
      <c r="F96" s="12">
        <f t="shared" si="10"/>
        <v>4.8860196534022977E-3</v>
      </c>
      <c r="G96" s="12">
        <f t="shared" si="10"/>
        <v>2.9180106235196278E-3</v>
      </c>
      <c r="H96" s="12">
        <f t="shared" si="10"/>
        <v>1.7426835344479794E-3</v>
      </c>
      <c r="I96" s="13">
        <f t="shared" si="7"/>
        <v>0.94563462015993993</v>
      </c>
      <c r="J96" s="55">
        <f t="shared" si="8"/>
        <v>1.0407590283454883E-3</v>
      </c>
      <c r="K96" s="55">
        <f t="shared" si="9"/>
        <v>6.2155826555494373E-4</v>
      </c>
    </row>
    <row r="97" spans="1:13" ht="15">
      <c r="A97" s="17" t="s">
        <v>18</v>
      </c>
      <c r="C97" s="12">
        <f t="shared" si="6"/>
        <v>2.2938247378343778E-2</v>
      </c>
      <c r="D97" s="12">
        <f t="shared" si="10"/>
        <v>1.3699095436163454E-2</v>
      </c>
      <c r="E97" s="12">
        <f t="shared" si="10"/>
        <v>8.1813232141829239E-3</v>
      </c>
      <c r="F97" s="12">
        <f t="shared" si="10"/>
        <v>4.8860196534022977E-3</v>
      </c>
      <c r="G97" s="12">
        <f t="shared" si="10"/>
        <v>2.9180106235196278E-3</v>
      </c>
      <c r="H97" s="12">
        <f t="shared" si="10"/>
        <v>1.7426835344479794E-3</v>
      </c>
      <c r="I97" s="13">
        <f t="shared" si="7"/>
        <v>0.94563462015993993</v>
      </c>
      <c r="J97" s="55">
        <f t="shared" si="8"/>
        <v>1.0407590283454883E-3</v>
      </c>
      <c r="K97" s="55">
        <f t="shared" si="9"/>
        <v>6.2155826555494373E-4</v>
      </c>
    </row>
    <row r="98" spans="1:13" ht="15">
      <c r="A98" s="17" t="s">
        <v>19</v>
      </c>
      <c r="C98" s="12">
        <f t="shared" si="6"/>
        <v>2.2938247378343778E-2</v>
      </c>
      <c r="D98" s="12">
        <f t="shared" si="10"/>
        <v>1.3699095436163454E-2</v>
      </c>
      <c r="E98" s="12">
        <f t="shared" si="10"/>
        <v>8.1813232141829239E-3</v>
      </c>
      <c r="F98" s="12">
        <f t="shared" si="10"/>
        <v>4.8860196534022977E-3</v>
      </c>
      <c r="G98" s="12">
        <f t="shared" si="10"/>
        <v>2.9180106235196278E-3</v>
      </c>
      <c r="H98" s="12">
        <f t="shared" si="10"/>
        <v>1.7426835344479794E-3</v>
      </c>
      <c r="I98" s="13">
        <f t="shared" si="7"/>
        <v>0.94563462015993993</v>
      </c>
      <c r="J98" s="55">
        <f t="shared" si="8"/>
        <v>1.0407590283454883E-3</v>
      </c>
      <c r="K98" s="55">
        <f t="shared" si="9"/>
        <v>6.2155826555494373E-4</v>
      </c>
    </row>
    <row r="99" spans="1:13" s="16" customFormat="1" ht="15">
      <c r="A99" s="17" t="s">
        <v>20</v>
      </c>
      <c r="B99" s="14"/>
      <c r="C99" s="12">
        <f t="shared" si="6"/>
        <v>2.2938247378343778E-2</v>
      </c>
      <c r="D99" s="12">
        <f t="shared" si="10"/>
        <v>1.3699095436163454E-2</v>
      </c>
      <c r="E99" s="12">
        <f t="shared" si="10"/>
        <v>8.1813232141829239E-3</v>
      </c>
      <c r="F99" s="12">
        <f t="shared" si="10"/>
        <v>4.8860196534022977E-3</v>
      </c>
      <c r="G99" s="12">
        <f t="shared" si="10"/>
        <v>2.9180106235196278E-3</v>
      </c>
      <c r="H99" s="12">
        <f t="shared" si="10"/>
        <v>1.7426835344479794E-3</v>
      </c>
      <c r="I99" s="13">
        <f t="shared" si="7"/>
        <v>0.94563462015993993</v>
      </c>
      <c r="J99" s="55">
        <f t="shared" si="8"/>
        <v>1.0407590283454883E-3</v>
      </c>
      <c r="K99" s="55">
        <f t="shared" si="9"/>
        <v>0</v>
      </c>
      <c r="L99" s="15"/>
      <c r="M99" s="15"/>
    </row>
    <row r="100" spans="1:13" ht="15">
      <c r="A100" s="17" t="s">
        <v>21</v>
      </c>
      <c r="C100" s="12">
        <f t="shared" si="6"/>
        <v>2.2938247378343778E-2</v>
      </c>
      <c r="D100" s="12">
        <f t="shared" ref="D100:H109" si="11">IF(D22&gt;0, $B$76*(EXP(-$B$77*C$79)-EXP(-$B$77*D$79)), )</f>
        <v>1.3699095436163454E-2</v>
      </c>
      <c r="E100" s="12">
        <f t="shared" si="11"/>
        <v>8.1813232141829239E-3</v>
      </c>
      <c r="F100" s="12">
        <f t="shared" si="11"/>
        <v>4.8860196534022977E-3</v>
      </c>
      <c r="G100" s="12">
        <f t="shared" si="11"/>
        <v>2.9180106235196278E-3</v>
      </c>
      <c r="H100" s="12">
        <f t="shared" si="11"/>
        <v>1.7426835344479794E-3</v>
      </c>
      <c r="I100" s="13">
        <f t="shared" si="7"/>
        <v>0.94563462015993993</v>
      </c>
      <c r="J100" s="55">
        <f t="shared" si="8"/>
        <v>1.0407590283454883E-3</v>
      </c>
      <c r="K100" s="55">
        <f t="shared" si="9"/>
        <v>6.2155826555494373E-4</v>
      </c>
    </row>
    <row r="101" spans="1:13" ht="15">
      <c r="A101" s="17" t="s">
        <v>22</v>
      </c>
      <c r="C101" s="12">
        <f t="shared" si="6"/>
        <v>2.2938247378343778E-2</v>
      </c>
      <c r="D101" s="12">
        <f t="shared" si="11"/>
        <v>1.3699095436163454E-2</v>
      </c>
      <c r="E101" s="12">
        <f t="shared" si="11"/>
        <v>8.1813232141829239E-3</v>
      </c>
      <c r="F101" s="12">
        <f t="shared" si="11"/>
        <v>4.8860196534022977E-3</v>
      </c>
      <c r="G101" s="12">
        <f t="shared" si="11"/>
        <v>2.9180106235196278E-3</v>
      </c>
      <c r="H101" s="12">
        <f t="shared" si="11"/>
        <v>1.7426835344479794E-3</v>
      </c>
      <c r="I101" s="13">
        <f t="shared" si="7"/>
        <v>0.94563462015993993</v>
      </c>
      <c r="J101" s="55">
        <f t="shared" si="8"/>
        <v>1.0407590283454883E-3</v>
      </c>
      <c r="K101" s="55">
        <f t="shared" si="9"/>
        <v>6.2155826555494373E-4</v>
      </c>
    </row>
    <row r="102" spans="1:13" ht="15">
      <c r="A102" s="17" t="s">
        <v>23</v>
      </c>
      <c r="C102" s="12">
        <f t="shared" si="6"/>
        <v>2.2938247378343778E-2</v>
      </c>
      <c r="D102" s="12">
        <f t="shared" si="11"/>
        <v>1.3699095436163454E-2</v>
      </c>
      <c r="E102" s="12">
        <f t="shared" si="11"/>
        <v>8.1813232141829239E-3</v>
      </c>
      <c r="F102" s="12">
        <f t="shared" si="11"/>
        <v>4.8860196534022977E-3</v>
      </c>
      <c r="G102" s="12">
        <f t="shared" si="11"/>
        <v>2.9180106235196278E-3</v>
      </c>
      <c r="H102" s="12">
        <f t="shared" si="11"/>
        <v>1.7426835344479794E-3</v>
      </c>
      <c r="I102" s="13">
        <f t="shared" si="7"/>
        <v>0.94563462015993993</v>
      </c>
      <c r="J102" s="55">
        <f t="shared" si="8"/>
        <v>1.0407590283454883E-3</v>
      </c>
      <c r="K102" s="55">
        <f t="shared" si="9"/>
        <v>6.2155826555494373E-4</v>
      </c>
    </row>
    <row r="103" spans="1:13" ht="15">
      <c r="A103" s="17" t="s">
        <v>24</v>
      </c>
      <c r="C103" s="12">
        <f t="shared" si="6"/>
        <v>2.2938247378343778E-2</v>
      </c>
      <c r="D103" s="12">
        <f t="shared" si="11"/>
        <v>1.3699095436163454E-2</v>
      </c>
      <c r="E103" s="12">
        <f t="shared" si="11"/>
        <v>8.1813232141829239E-3</v>
      </c>
      <c r="F103" s="12">
        <f t="shared" si="11"/>
        <v>4.8860196534022977E-3</v>
      </c>
      <c r="G103" s="12">
        <f t="shared" si="11"/>
        <v>2.9180106235196278E-3</v>
      </c>
      <c r="H103" s="12">
        <f t="shared" si="11"/>
        <v>1.7426835344479794E-3</v>
      </c>
      <c r="I103" s="13">
        <f t="shared" si="7"/>
        <v>0.94563462015993993</v>
      </c>
      <c r="J103" s="55">
        <f t="shared" si="8"/>
        <v>1.0407590283454883E-3</v>
      </c>
      <c r="K103" s="55">
        <f t="shared" si="9"/>
        <v>6.2155826555494373E-4</v>
      </c>
    </row>
    <row r="104" spans="1:13" s="16" customFormat="1" ht="15">
      <c r="A104" s="17" t="s">
        <v>25</v>
      </c>
      <c r="B104" s="14"/>
      <c r="C104" s="12">
        <f t="shared" si="6"/>
        <v>2.2938247378343778E-2</v>
      </c>
      <c r="D104" s="12">
        <f t="shared" si="11"/>
        <v>1.3699095436163454E-2</v>
      </c>
      <c r="E104" s="12">
        <f t="shared" si="11"/>
        <v>8.1813232141829239E-3</v>
      </c>
      <c r="F104" s="12">
        <f t="shared" si="11"/>
        <v>4.8860196534022977E-3</v>
      </c>
      <c r="G104" s="12">
        <f t="shared" si="11"/>
        <v>2.9180106235196278E-3</v>
      </c>
      <c r="H104" s="12">
        <f t="shared" si="11"/>
        <v>0</v>
      </c>
      <c r="I104" s="13">
        <f t="shared" si="7"/>
        <v>0.94737730369438788</v>
      </c>
      <c r="J104" s="55">
        <f t="shared" si="8"/>
        <v>0</v>
      </c>
      <c r="K104" s="55">
        <f t="shared" si="9"/>
        <v>0</v>
      </c>
      <c r="L104" s="15"/>
      <c r="M104" s="15"/>
    </row>
    <row r="105" spans="1:13" s="16" customFormat="1" ht="15">
      <c r="A105" s="17" t="s">
        <v>26</v>
      </c>
      <c r="B105" s="14"/>
      <c r="C105" s="12">
        <f t="shared" si="6"/>
        <v>2.2938247378343778E-2</v>
      </c>
      <c r="D105" s="12">
        <f t="shared" si="11"/>
        <v>1.3699095436163454E-2</v>
      </c>
      <c r="E105" s="12">
        <f t="shared" si="11"/>
        <v>8.1813232141829239E-3</v>
      </c>
      <c r="F105" s="12">
        <f t="shared" si="11"/>
        <v>4.8860196534022977E-3</v>
      </c>
      <c r="G105" s="12">
        <f t="shared" si="11"/>
        <v>2.9180106235196278E-3</v>
      </c>
      <c r="H105" s="12">
        <f t="shared" si="11"/>
        <v>1.7426835344479794E-3</v>
      </c>
      <c r="I105" s="13">
        <f t="shared" si="7"/>
        <v>0.94563462015993993</v>
      </c>
      <c r="J105" s="55">
        <f t="shared" si="8"/>
        <v>0</v>
      </c>
      <c r="K105" s="55">
        <f t="shared" si="9"/>
        <v>0</v>
      </c>
      <c r="L105" s="15"/>
      <c r="M105" s="15"/>
    </row>
    <row r="106" spans="1:13" ht="15">
      <c r="A106" s="17" t="s">
        <v>27</v>
      </c>
      <c r="C106" s="12">
        <f t="shared" si="6"/>
        <v>2.2938247378343778E-2</v>
      </c>
      <c r="D106" s="12">
        <f t="shared" si="11"/>
        <v>1.3699095436163454E-2</v>
      </c>
      <c r="E106" s="12">
        <f t="shared" si="11"/>
        <v>8.1813232141829239E-3</v>
      </c>
      <c r="F106" s="12">
        <f t="shared" si="11"/>
        <v>4.8860196534022977E-3</v>
      </c>
      <c r="G106" s="12">
        <f t="shared" si="11"/>
        <v>2.9180106235196278E-3</v>
      </c>
      <c r="H106" s="12">
        <f t="shared" si="11"/>
        <v>1.7426835344479794E-3</v>
      </c>
      <c r="I106" s="13">
        <f t="shared" si="7"/>
        <v>0.94563462015993993</v>
      </c>
      <c r="J106" s="55">
        <f t="shared" si="8"/>
        <v>1.0407590283454883E-3</v>
      </c>
      <c r="K106" s="55">
        <f t="shared" si="9"/>
        <v>6.2155826555494373E-4</v>
      </c>
    </row>
    <row r="107" spans="1:13" ht="15">
      <c r="A107" s="17" t="s">
        <v>28</v>
      </c>
      <c r="C107" s="12">
        <f t="shared" si="6"/>
        <v>2.2938247378343778E-2</v>
      </c>
      <c r="D107" s="12">
        <f t="shared" si="11"/>
        <v>1.3699095436163454E-2</v>
      </c>
      <c r="E107" s="12">
        <f t="shared" si="11"/>
        <v>8.1813232141829239E-3</v>
      </c>
      <c r="F107" s="12">
        <f t="shared" si="11"/>
        <v>4.8860196534022977E-3</v>
      </c>
      <c r="G107" s="12">
        <f t="shared" si="11"/>
        <v>2.9180106235196278E-3</v>
      </c>
      <c r="H107" s="12">
        <f t="shared" si="11"/>
        <v>1.7426835344479794E-3</v>
      </c>
      <c r="I107" s="13">
        <f t="shared" si="7"/>
        <v>0.94563462015993993</v>
      </c>
      <c r="J107" s="55">
        <f t="shared" si="8"/>
        <v>1.0407590283454883E-3</v>
      </c>
      <c r="K107" s="55">
        <f t="shared" si="9"/>
        <v>6.2155826555494373E-4</v>
      </c>
    </row>
    <row r="108" spans="1:13" ht="15">
      <c r="A108" s="17" t="s">
        <v>29</v>
      </c>
      <c r="C108" s="12">
        <f t="shared" si="6"/>
        <v>2.2938247378343778E-2</v>
      </c>
      <c r="D108" s="12">
        <f t="shared" si="11"/>
        <v>1.3699095436163454E-2</v>
      </c>
      <c r="E108" s="12">
        <f t="shared" si="11"/>
        <v>8.1813232141829239E-3</v>
      </c>
      <c r="F108" s="12">
        <f t="shared" si="11"/>
        <v>4.8860196534022977E-3</v>
      </c>
      <c r="G108" s="12">
        <f t="shared" si="11"/>
        <v>2.9180106235196278E-3</v>
      </c>
      <c r="H108" s="12">
        <f t="shared" si="11"/>
        <v>1.7426835344479794E-3</v>
      </c>
      <c r="I108" s="13">
        <f t="shared" si="7"/>
        <v>0.94563462015993993</v>
      </c>
      <c r="J108" s="55">
        <f t="shared" si="8"/>
        <v>1.0407590283454883E-3</v>
      </c>
      <c r="K108" s="55">
        <f t="shared" si="9"/>
        <v>6.2155826555494373E-4</v>
      </c>
    </row>
    <row r="109" spans="1:13" ht="15">
      <c r="A109" s="17" t="s">
        <v>30</v>
      </c>
      <c r="C109" s="12">
        <f t="shared" si="6"/>
        <v>2.2938247378343778E-2</v>
      </c>
      <c r="D109" s="12">
        <f t="shared" si="11"/>
        <v>1.3699095436163454E-2</v>
      </c>
      <c r="E109" s="12">
        <f t="shared" si="11"/>
        <v>8.1813232141829239E-3</v>
      </c>
      <c r="F109" s="12">
        <f t="shared" si="11"/>
        <v>4.8860196534022977E-3</v>
      </c>
      <c r="G109" s="12">
        <f t="shared" si="11"/>
        <v>2.9180106235196278E-3</v>
      </c>
      <c r="H109" s="12">
        <f t="shared" si="11"/>
        <v>1.7426835344479794E-3</v>
      </c>
      <c r="I109" s="13">
        <f t="shared" si="7"/>
        <v>0.94563462015993993</v>
      </c>
      <c r="J109" s="55">
        <f t="shared" si="8"/>
        <v>1.0407590283454883E-3</v>
      </c>
      <c r="K109" s="55">
        <f t="shared" si="9"/>
        <v>6.2155826555494373E-4</v>
      </c>
    </row>
    <row r="110" spans="1:13" s="16" customFormat="1" ht="15">
      <c r="A110" s="17" t="s">
        <v>31</v>
      </c>
      <c r="B110" s="14"/>
      <c r="C110" s="12">
        <f t="shared" si="6"/>
        <v>2.2938247378343778E-2</v>
      </c>
      <c r="D110" s="12">
        <f t="shared" ref="D110:H119" si="12">IF(D32&gt;0, $B$76*(EXP(-$B$77*C$79)-EXP(-$B$77*D$79)), )</f>
        <v>1.3699095436163454E-2</v>
      </c>
      <c r="E110" s="12">
        <f t="shared" si="12"/>
        <v>8.1813232141829239E-3</v>
      </c>
      <c r="F110" s="12">
        <f t="shared" si="12"/>
        <v>4.8860196534022977E-3</v>
      </c>
      <c r="G110" s="12">
        <f t="shared" si="12"/>
        <v>2.9180106235196278E-3</v>
      </c>
      <c r="H110" s="12">
        <f t="shared" si="12"/>
        <v>1.7426835344479794E-3</v>
      </c>
      <c r="I110" s="13">
        <f t="shared" si="7"/>
        <v>0.94563462015993993</v>
      </c>
      <c r="J110" s="55">
        <f t="shared" si="8"/>
        <v>1.0407590283454883E-3</v>
      </c>
      <c r="K110" s="55">
        <f t="shared" si="9"/>
        <v>0</v>
      </c>
      <c r="L110" s="15"/>
      <c r="M110" s="15"/>
    </row>
    <row r="111" spans="1:13" ht="15">
      <c r="A111" s="17" t="s">
        <v>32</v>
      </c>
      <c r="C111" s="12">
        <f t="shared" si="6"/>
        <v>2.2938247378343778E-2</v>
      </c>
      <c r="D111" s="12">
        <f t="shared" si="12"/>
        <v>1.3699095436163454E-2</v>
      </c>
      <c r="E111" s="12">
        <f t="shared" si="12"/>
        <v>8.1813232141829239E-3</v>
      </c>
      <c r="F111" s="12">
        <f t="shared" si="12"/>
        <v>4.8860196534022977E-3</v>
      </c>
      <c r="G111" s="12">
        <f t="shared" si="12"/>
        <v>2.9180106235196278E-3</v>
      </c>
      <c r="H111" s="12">
        <f t="shared" si="12"/>
        <v>1.7426835344479794E-3</v>
      </c>
      <c r="I111" s="13">
        <f t="shared" si="7"/>
        <v>0.94563462015993993</v>
      </c>
      <c r="J111" s="55">
        <f t="shared" si="8"/>
        <v>1.0407590283454883E-3</v>
      </c>
      <c r="K111" s="55">
        <f t="shared" si="9"/>
        <v>6.2155826555494373E-4</v>
      </c>
    </row>
    <row r="112" spans="1:13" s="16" customFormat="1" ht="15">
      <c r="A112" s="17" t="s">
        <v>33</v>
      </c>
      <c r="B112" s="14"/>
      <c r="C112" s="12">
        <f t="shared" si="6"/>
        <v>2.2938247378343778E-2</v>
      </c>
      <c r="D112" s="12">
        <f t="shared" si="12"/>
        <v>1.3699095436163454E-2</v>
      </c>
      <c r="E112" s="12">
        <f t="shared" si="12"/>
        <v>8.1813232141829239E-3</v>
      </c>
      <c r="F112" s="12">
        <f t="shared" si="12"/>
        <v>4.8860196534022977E-3</v>
      </c>
      <c r="G112" s="12">
        <f t="shared" si="12"/>
        <v>2.9180106235196278E-3</v>
      </c>
      <c r="H112" s="12">
        <f t="shared" si="12"/>
        <v>1.7426835344479794E-3</v>
      </c>
      <c r="I112" s="13">
        <f t="shared" si="7"/>
        <v>0.94563462015993993</v>
      </c>
      <c r="J112" s="55">
        <f t="shared" si="8"/>
        <v>1.0407590283454883E-3</v>
      </c>
      <c r="K112" s="55">
        <f t="shared" si="9"/>
        <v>0</v>
      </c>
      <c r="L112" s="15"/>
      <c r="M112" s="15"/>
    </row>
    <row r="113" spans="1:13" ht="15">
      <c r="A113" s="17" t="s">
        <v>34</v>
      </c>
      <c r="C113" s="12">
        <f t="shared" si="6"/>
        <v>2.2938247378343778E-2</v>
      </c>
      <c r="D113" s="12">
        <f t="shared" si="12"/>
        <v>1.3699095436163454E-2</v>
      </c>
      <c r="E113" s="12">
        <f t="shared" si="12"/>
        <v>8.1813232141829239E-3</v>
      </c>
      <c r="F113" s="12">
        <f t="shared" si="12"/>
        <v>4.8860196534022977E-3</v>
      </c>
      <c r="G113" s="12">
        <f t="shared" si="12"/>
        <v>2.9180106235196278E-3</v>
      </c>
      <c r="H113" s="12">
        <f t="shared" si="12"/>
        <v>1.7426835344479794E-3</v>
      </c>
      <c r="I113" s="13">
        <f t="shared" si="7"/>
        <v>0.94563462015993993</v>
      </c>
      <c r="J113" s="55">
        <f t="shared" si="8"/>
        <v>1.0407590283454883E-3</v>
      </c>
      <c r="K113" s="55">
        <f t="shared" si="9"/>
        <v>6.2155826555494373E-4</v>
      </c>
    </row>
    <row r="114" spans="1:13" ht="15">
      <c r="A114" s="17" t="s">
        <v>35</v>
      </c>
      <c r="C114" s="12">
        <f t="shared" si="6"/>
        <v>2.2938247378343778E-2</v>
      </c>
      <c r="D114" s="12">
        <f t="shared" si="12"/>
        <v>1.3699095436163454E-2</v>
      </c>
      <c r="E114" s="12">
        <f t="shared" si="12"/>
        <v>8.1813232141829239E-3</v>
      </c>
      <c r="F114" s="12">
        <f t="shared" si="12"/>
        <v>4.8860196534022977E-3</v>
      </c>
      <c r="G114" s="12">
        <f t="shared" si="12"/>
        <v>2.9180106235196278E-3</v>
      </c>
      <c r="H114" s="12">
        <f t="shared" si="12"/>
        <v>1.7426835344479794E-3</v>
      </c>
      <c r="I114" s="13">
        <f t="shared" si="7"/>
        <v>0.94563462015993993</v>
      </c>
      <c r="J114" s="55">
        <f t="shared" si="8"/>
        <v>1.0407590283454883E-3</v>
      </c>
      <c r="K114" s="55">
        <f t="shared" si="9"/>
        <v>6.2155826555494373E-4</v>
      </c>
    </row>
    <row r="115" spans="1:13" ht="15">
      <c r="A115" s="17" t="s">
        <v>36</v>
      </c>
      <c r="C115" s="12">
        <f t="shared" si="6"/>
        <v>2.2938247378343778E-2</v>
      </c>
      <c r="D115" s="12">
        <f t="shared" si="12"/>
        <v>1.3699095436163454E-2</v>
      </c>
      <c r="E115" s="12">
        <f t="shared" si="12"/>
        <v>8.1813232141829239E-3</v>
      </c>
      <c r="F115" s="12">
        <f t="shared" si="12"/>
        <v>4.8860196534022977E-3</v>
      </c>
      <c r="G115" s="12">
        <f t="shared" si="12"/>
        <v>2.9180106235196278E-3</v>
      </c>
      <c r="H115" s="12">
        <f t="shared" si="12"/>
        <v>1.7426835344479794E-3</v>
      </c>
      <c r="I115" s="13">
        <f t="shared" si="7"/>
        <v>0.94563462015993993</v>
      </c>
      <c r="J115" s="55">
        <f t="shared" si="8"/>
        <v>1.0407590283454883E-3</v>
      </c>
      <c r="K115" s="55">
        <f t="shared" si="9"/>
        <v>6.2155826555494373E-4</v>
      </c>
    </row>
    <row r="116" spans="1:13" ht="15">
      <c r="A116" s="17" t="s">
        <v>37</v>
      </c>
      <c r="C116" s="12">
        <f t="shared" si="6"/>
        <v>2.2938247378343778E-2</v>
      </c>
      <c r="D116" s="12">
        <f t="shared" si="12"/>
        <v>1.3699095436163454E-2</v>
      </c>
      <c r="E116" s="12">
        <f t="shared" si="12"/>
        <v>8.1813232141829239E-3</v>
      </c>
      <c r="F116" s="12">
        <f t="shared" si="12"/>
        <v>4.8860196534022977E-3</v>
      </c>
      <c r="G116" s="12">
        <f t="shared" si="12"/>
        <v>2.9180106235196278E-3</v>
      </c>
      <c r="H116" s="12">
        <f t="shared" si="12"/>
        <v>1.7426835344479794E-3</v>
      </c>
      <c r="I116" s="13">
        <f t="shared" si="7"/>
        <v>0.94563462015993993</v>
      </c>
      <c r="J116" s="55">
        <f t="shared" si="8"/>
        <v>1.0407590283454883E-3</v>
      </c>
      <c r="K116" s="55">
        <f t="shared" si="9"/>
        <v>6.2155826555494373E-4</v>
      </c>
    </row>
    <row r="117" spans="1:13" ht="15">
      <c r="A117" s="17" t="s">
        <v>38</v>
      </c>
      <c r="C117" s="12">
        <f t="shared" si="6"/>
        <v>2.2938247378343778E-2</v>
      </c>
      <c r="D117" s="12">
        <f t="shared" si="12"/>
        <v>1.3699095436163454E-2</v>
      </c>
      <c r="E117" s="12">
        <f t="shared" si="12"/>
        <v>8.1813232141829239E-3</v>
      </c>
      <c r="F117" s="12">
        <f t="shared" si="12"/>
        <v>4.8860196534022977E-3</v>
      </c>
      <c r="G117" s="12">
        <f t="shared" si="12"/>
        <v>2.9180106235196278E-3</v>
      </c>
      <c r="H117" s="12">
        <f t="shared" si="12"/>
        <v>1.7426835344479794E-3</v>
      </c>
      <c r="I117" s="13">
        <f t="shared" si="7"/>
        <v>0.94563462015993993</v>
      </c>
      <c r="J117" s="55">
        <f t="shared" si="8"/>
        <v>1.0407590283454883E-3</v>
      </c>
      <c r="K117" s="55">
        <f t="shared" si="9"/>
        <v>6.2155826555494373E-4</v>
      </c>
    </row>
    <row r="118" spans="1:13" ht="15">
      <c r="A118" s="17" t="s">
        <v>39</v>
      </c>
      <c r="C118" s="12">
        <f t="shared" si="6"/>
        <v>2.2938247378343778E-2</v>
      </c>
      <c r="D118" s="12">
        <f t="shared" si="12"/>
        <v>1.3699095436163454E-2</v>
      </c>
      <c r="E118" s="12">
        <f t="shared" si="12"/>
        <v>8.1813232141829239E-3</v>
      </c>
      <c r="F118" s="12">
        <f t="shared" si="12"/>
        <v>4.8860196534022977E-3</v>
      </c>
      <c r="G118" s="12">
        <f t="shared" si="12"/>
        <v>2.9180106235196278E-3</v>
      </c>
      <c r="H118" s="12">
        <f t="shared" si="12"/>
        <v>1.7426835344479794E-3</v>
      </c>
      <c r="I118" s="13">
        <f t="shared" si="7"/>
        <v>0.94563462015993993</v>
      </c>
      <c r="J118" s="55">
        <f t="shared" si="8"/>
        <v>1.0407590283454883E-3</v>
      </c>
      <c r="K118" s="55">
        <f t="shared" si="9"/>
        <v>6.2155826555494373E-4</v>
      </c>
    </row>
    <row r="119" spans="1:13" ht="15">
      <c r="A119" s="17" t="s">
        <v>40</v>
      </c>
      <c r="C119" s="12">
        <f t="shared" si="6"/>
        <v>2.2938247378343778E-2</v>
      </c>
      <c r="D119" s="12">
        <f t="shared" si="12"/>
        <v>1.3699095436163454E-2</v>
      </c>
      <c r="E119" s="12">
        <f t="shared" si="12"/>
        <v>8.1813232141829239E-3</v>
      </c>
      <c r="F119" s="12">
        <f t="shared" si="12"/>
        <v>4.8860196534022977E-3</v>
      </c>
      <c r="G119" s="12">
        <f t="shared" si="12"/>
        <v>2.9180106235196278E-3</v>
      </c>
      <c r="H119" s="12">
        <f t="shared" si="12"/>
        <v>1.7426835344479794E-3</v>
      </c>
      <c r="I119" s="13">
        <f t="shared" si="7"/>
        <v>0.94563462015993993</v>
      </c>
      <c r="J119" s="55">
        <f t="shared" si="8"/>
        <v>1.0407590283454883E-3</v>
      </c>
      <c r="K119" s="55">
        <f t="shared" si="9"/>
        <v>6.2155826555494373E-4</v>
      </c>
    </row>
    <row r="120" spans="1:13" s="16" customFormat="1" ht="15">
      <c r="A120" s="17" t="s">
        <v>41</v>
      </c>
      <c r="B120" s="14"/>
      <c r="C120" s="12">
        <f t="shared" si="6"/>
        <v>2.2938247378343778E-2</v>
      </c>
      <c r="D120" s="12">
        <f t="shared" ref="D120:H129" si="13">IF(D42&gt;0, $B$76*(EXP(-$B$77*C$79)-EXP(-$B$77*D$79)), )</f>
        <v>1.3699095436163454E-2</v>
      </c>
      <c r="E120" s="12">
        <f t="shared" si="13"/>
        <v>8.1813232141829239E-3</v>
      </c>
      <c r="F120" s="12">
        <f t="shared" si="13"/>
        <v>4.8860196534022977E-3</v>
      </c>
      <c r="G120" s="12">
        <f t="shared" si="13"/>
        <v>2.9180106235196278E-3</v>
      </c>
      <c r="H120" s="12">
        <f t="shared" si="13"/>
        <v>1.7426835344479794E-3</v>
      </c>
      <c r="I120" s="13">
        <f t="shared" si="7"/>
        <v>0.94563462015993993</v>
      </c>
      <c r="J120" s="55">
        <f t="shared" si="8"/>
        <v>0</v>
      </c>
      <c r="K120" s="55">
        <f t="shared" si="9"/>
        <v>0</v>
      </c>
      <c r="L120" s="15"/>
      <c r="M120" s="15"/>
    </row>
    <row r="121" spans="1:13" s="16" customFormat="1" ht="15">
      <c r="A121" s="17" t="s">
        <v>42</v>
      </c>
      <c r="B121" s="14"/>
      <c r="C121" s="12">
        <f t="shared" si="6"/>
        <v>2.2938247378343778E-2</v>
      </c>
      <c r="D121" s="12">
        <f t="shared" si="13"/>
        <v>1.3699095436163454E-2</v>
      </c>
      <c r="E121" s="12">
        <f t="shared" si="13"/>
        <v>8.1813232141829239E-3</v>
      </c>
      <c r="F121" s="12">
        <f t="shared" si="13"/>
        <v>4.8860196534022977E-3</v>
      </c>
      <c r="G121" s="12">
        <f t="shared" si="13"/>
        <v>2.9180106235196278E-3</v>
      </c>
      <c r="H121" s="12">
        <f t="shared" si="13"/>
        <v>1.7426835344479794E-3</v>
      </c>
      <c r="I121" s="13">
        <f t="shared" si="7"/>
        <v>0.94563462015993993</v>
      </c>
      <c r="J121" s="55">
        <f t="shared" si="8"/>
        <v>1.0407590283454883E-3</v>
      </c>
      <c r="K121" s="55">
        <f t="shared" si="9"/>
        <v>0</v>
      </c>
      <c r="L121" s="15"/>
      <c r="M121" s="15"/>
    </row>
    <row r="122" spans="1:13" ht="15">
      <c r="A122" s="17" t="s">
        <v>43</v>
      </c>
      <c r="C122" s="12">
        <f t="shared" si="6"/>
        <v>2.2938247378343778E-2</v>
      </c>
      <c r="D122" s="12">
        <f t="shared" si="13"/>
        <v>1.3699095436163454E-2</v>
      </c>
      <c r="E122" s="12">
        <f t="shared" si="13"/>
        <v>8.1813232141829239E-3</v>
      </c>
      <c r="F122" s="12">
        <f t="shared" si="13"/>
        <v>4.8860196534022977E-3</v>
      </c>
      <c r="G122" s="12">
        <f t="shared" si="13"/>
        <v>2.9180106235196278E-3</v>
      </c>
      <c r="H122" s="12">
        <f t="shared" si="13"/>
        <v>1.7426835344479794E-3</v>
      </c>
      <c r="I122" s="13">
        <f t="shared" si="7"/>
        <v>0.94563462015993993</v>
      </c>
      <c r="J122" s="55">
        <f t="shared" si="8"/>
        <v>1.0407590283454883E-3</v>
      </c>
      <c r="K122" s="55">
        <f t="shared" si="9"/>
        <v>6.2155826555494373E-4</v>
      </c>
    </row>
    <row r="123" spans="1:13" ht="15">
      <c r="A123" s="17" t="s">
        <v>44</v>
      </c>
      <c r="C123" s="12">
        <f t="shared" si="6"/>
        <v>2.2938247378343778E-2</v>
      </c>
      <c r="D123" s="12">
        <f t="shared" si="13"/>
        <v>1.3699095436163454E-2</v>
      </c>
      <c r="E123" s="12">
        <f t="shared" si="13"/>
        <v>8.1813232141829239E-3</v>
      </c>
      <c r="F123" s="12">
        <f t="shared" si="13"/>
        <v>4.8860196534022977E-3</v>
      </c>
      <c r="G123" s="12">
        <f t="shared" si="13"/>
        <v>2.9180106235196278E-3</v>
      </c>
      <c r="H123" s="12">
        <f t="shared" si="13"/>
        <v>1.7426835344479794E-3</v>
      </c>
      <c r="I123" s="13">
        <f t="shared" si="7"/>
        <v>0.94563462015993993</v>
      </c>
      <c r="J123" s="55">
        <f t="shared" si="8"/>
        <v>1.0407590283454883E-3</v>
      </c>
      <c r="K123" s="55">
        <f t="shared" si="9"/>
        <v>6.2155826555494373E-4</v>
      </c>
    </row>
    <row r="124" spans="1:13" ht="15">
      <c r="A124" s="17" t="s">
        <v>45</v>
      </c>
      <c r="C124" s="12">
        <f t="shared" si="6"/>
        <v>2.2938247378343778E-2</v>
      </c>
      <c r="D124" s="12">
        <f t="shared" si="13"/>
        <v>1.3699095436163454E-2</v>
      </c>
      <c r="E124" s="12">
        <f t="shared" si="13"/>
        <v>8.1813232141829239E-3</v>
      </c>
      <c r="F124" s="12">
        <f t="shared" si="13"/>
        <v>4.8860196534022977E-3</v>
      </c>
      <c r="G124" s="12">
        <f t="shared" si="13"/>
        <v>2.9180106235196278E-3</v>
      </c>
      <c r="H124" s="12">
        <f t="shared" si="13"/>
        <v>1.7426835344479794E-3</v>
      </c>
      <c r="I124" s="13">
        <f t="shared" si="7"/>
        <v>0.94563462015993993</v>
      </c>
      <c r="J124" s="55">
        <f t="shared" si="8"/>
        <v>1.0407590283454883E-3</v>
      </c>
      <c r="K124" s="55">
        <f t="shared" si="9"/>
        <v>6.2155826555494373E-4</v>
      </c>
    </row>
    <row r="125" spans="1:13" s="16" customFormat="1" ht="15">
      <c r="A125" s="17" t="s">
        <v>46</v>
      </c>
      <c r="B125" s="14"/>
      <c r="C125" s="12">
        <f t="shared" si="6"/>
        <v>2.2938247378343778E-2</v>
      </c>
      <c r="D125" s="12">
        <f t="shared" si="13"/>
        <v>1.3699095436163454E-2</v>
      </c>
      <c r="E125" s="12">
        <f t="shared" si="13"/>
        <v>8.1813232141829239E-3</v>
      </c>
      <c r="F125" s="12">
        <f t="shared" si="13"/>
        <v>4.8860196534022977E-3</v>
      </c>
      <c r="G125" s="12">
        <f t="shared" si="13"/>
        <v>2.9180106235196278E-3</v>
      </c>
      <c r="H125" s="12">
        <f t="shared" si="13"/>
        <v>1.7426835344479794E-3</v>
      </c>
      <c r="I125" s="13">
        <f t="shared" si="7"/>
        <v>0.94563462015993993</v>
      </c>
      <c r="J125" s="55">
        <f t="shared" si="8"/>
        <v>0</v>
      </c>
      <c r="K125" s="55">
        <f t="shared" si="9"/>
        <v>0</v>
      </c>
      <c r="L125" s="15"/>
      <c r="M125" s="15"/>
    </row>
    <row r="126" spans="1:13" ht="15">
      <c r="A126" s="17" t="s">
        <v>47</v>
      </c>
      <c r="C126" s="12">
        <f t="shared" si="6"/>
        <v>2.2938247378343778E-2</v>
      </c>
      <c r="D126" s="12">
        <f t="shared" si="13"/>
        <v>1.3699095436163454E-2</v>
      </c>
      <c r="E126" s="12">
        <f t="shared" si="13"/>
        <v>8.1813232141829239E-3</v>
      </c>
      <c r="F126" s="12">
        <f t="shared" si="13"/>
        <v>4.8860196534022977E-3</v>
      </c>
      <c r="G126" s="12">
        <f t="shared" si="13"/>
        <v>2.9180106235196278E-3</v>
      </c>
      <c r="H126" s="12">
        <f t="shared" si="13"/>
        <v>1.7426835344479794E-3</v>
      </c>
      <c r="I126" s="13">
        <f t="shared" si="7"/>
        <v>0.94563462015993993</v>
      </c>
      <c r="J126" s="55">
        <f t="shared" si="8"/>
        <v>1.0407590283454883E-3</v>
      </c>
      <c r="K126" s="55">
        <f t="shared" si="9"/>
        <v>6.2155826555494373E-4</v>
      </c>
    </row>
    <row r="127" spans="1:13" ht="15">
      <c r="A127" s="17" t="s">
        <v>48</v>
      </c>
      <c r="C127" s="12">
        <f t="shared" si="6"/>
        <v>2.2938247378343778E-2</v>
      </c>
      <c r="D127" s="12">
        <f t="shared" si="13"/>
        <v>1.3699095436163454E-2</v>
      </c>
      <c r="E127" s="12">
        <f t="shared" si="13"/>
        <v>8.1813232141829239E-3</v>
      </c>
      <c r="F127" s="12">
        <f t="shared" si="13"/>
        <v>4.8860196534022977E-3</v>
      </c>
      <c r="G127" s="12">
        <f t="shared" si="13"/>
        <v>2.9180106235196278E-3</v>
      </c>
      <c r="H127" s="12">
        <f t="shared" si="13"/>
        <v>1.7426835344479794E-3</v>
      </c>
      <c r="I127" s="13">
        <f t="shared" si="7"/>
        <v>0.94563462015993993</v>
      </c>
      <c r="J127" s="55">
        <f t="shared" si="8"/>
        <v>1.0407590283454883E-3</v>
      </c>
      <c r="K127" s="55">
        <f t="shared" si="9"/>
        <v>6.2155826555494373E-4</v>
      </c>
    </row>
    <row r="128" spans="1:13" s="16" customFormat="1" ht="15">
      <c r="A128" s="17" t="s">
        <v>49</v>
      </c>
      <c r="B128" s="14"/>
      <c r="C128" s="12">
        <f t="shared" si="6"/>
        <v>2.2938247378343778E-2</v>
      </c>
      <c r="D128" s="12">
        <f t="shared" si="13"/>
        <v>1.3699095436163454E-2</v>
      </c>
      <c r="E128" s="12">
        <f t="shared" si="13"/>
        <v>8.1813232141829239E-3</v>
      </c>
      <c r="F128" s="12">
        <f t="shared" si="13"/>
        <v>4.8860196534022977E-3</v>
      </c>
      <c r="G128" s="12">
        <f t="shared" si="13"/>
        <v>2.9180106235196278E-3</v>
      </c>
      <c r="H128" s="12">
        <f t="shared" si="13"/>
        <v>1.7426835344479794E-3</v>
      </c>
      <c r="I128" s="13">
        <f t="shared" si="7"/>
        <v>0.94563462015993993</v>
      </c>
      <c r="J128" s="55">
        <f t="shared" si="8"/>
        <v>0</v>
      </c>
      <c r="K128" s="55">
        <f t="shared" si="9"/>
        <v>0</v>
      </c>
      <c r="L128" s="15"/>
      <c r="M128" s="15"/>
    </row>
    <row r="129" spans="1:13" s="16" customFormat="1" ht="15">
      <c r="A129" s="17" t="s">
        <v>50</v>
      </c>
      <c r="B129" s="14"/>
      <c r="C129" s="12">
        <f t="shared" si="6"/>
        <v>2.2938247378343778E-2</v>
      </c>
      <c r="D129" s="12">
        <f t="shared" si="13"/>
        <v>1.3699095436163454E-2</v>
      </c>
      <c r="E129" s="12">
        <f t="shared" si="13"/>
        <v>8.1813232141829239E-3</v>
      </c>
      <c r="F129" s="12">
        <f t="shared" si="13"/>
        <v>4.8860196534022977E-3</v>
      </c>
      <c r="G129" s="12">
        <f t="shared" si="13"/>
        <v>2.9180106235196278E-3</v>
      </c>
      <c r="H129" s="12">
        <f t="shared" si="13"/>
        <v>1.7426835344479794E-3</v>
      </c>
      <c r="I129" s="13">
        <f t="shared" si="7"/>
        <v>0.94563462015993993</v>
      </c>
      <c r="J129" s="55">
        <f t="shared" si="8"/>
        <v>0</v>
      </c>
      <c r="K129" s="55">
        <f t="shared" si="9"/>
        <v>0</v>
      </c>
      <c r="L129" s="15"/>
      <c r="M129" s="15"/>
    </row>
    <row r="130" spans="1:13" ht="15">
      <c r="A130" s="17" t="s">
        <v>51</v>
      </c>
      <c r="C130" s="12">
        <f t="shared" si="6"/>
        <v>2.2938247378343778E-2</v>
      </c>
      <c r="D130" s="12">
        <f t="shared" ref="D130:H139" si="14">IF(D52&gt;0, $B$76*(EXP(-$B$77*C$79)-EXP(-$B$77*D$79)), )</f>
        <v>1.3699095436163454E-2</v>
      </c>
      <c r="E130" s="12">
        <f t="shared" si="14"/>
        <v>8.1813232141829239E-3</v>
      </c>
      <c r="F130" s="12">
        <f t="shared" si="14"/>
        <v>4.8860196534022977E-3</v>
      </c>
      <c r="G130" s="12">
        <f t="shared" si="14"/>
        <v>2.9180106235196278E-3</v>
      </c>
      <c r="H130" s="12">
        <f t="shared" si="14"/>
        <v>1.7426835344479794E-3</v>
      </c>
      <c r="I130" s="13">
        <f t="shared" si="7"/>
        <v>0.94563462015993993</v>
      </c>
      <c r="J130" s="55">
        <f t="shared" si="8"/>
        <v>1.0407590283454883E-3</v>
      </c>
      <c r="K130" s="55">
        <f t="shared" si="9"/>
        <v>6.2155826555494373E-4</v>
      </c>
    </row>
    <row r="131" spans="1:13" ht="15">
      <c r="A131" s="17" t="s">
        <v>52</v>
      </c>
      <c r="C131" s="12">
        <f t="shared" si="6"/>
        <v>2.2938247378343778E-2</v>
      </c>
      <c r="D131" s="12">
        <f t="shared" si="14"/>
        <v>1.3699095436163454E-2</v>
      </c>
      <c r="E131" s="12">
        <f t="shared" si="14"/>
        <v>8.1813232141829239E-3</v>
      </c>
      <c r="F131" s="12">
        <f t="shared" si="14"/>
        <v>4.8860196534022977E-3</v>
      </c>
      <c r="G131" s="12">
        <f t="shared" si="14"/>
        <v>2.9180106235196278E-3</v>
      </c>
      <c r="H131" s="12">
        <f t="shared" si="14"/>
        <v>1.7426835344479794E-3</v>
      </c>
      <c r="I131" s="13">
        <f t="shared" si="7"/>
        <v>0.94563462015993993</v>
      </c>
      <c r="J131" s="55">
        <f t="shared" si="8"/>
        <v>1.0407590283454883E-3</v>
      </c>
      <c r="K131" s="55">
        <f t="shared" si="9"/>
        <v>6.2155826555494373E-4</v>
      </c>
    </row>
    <row r="132" spans="1:13" ht="15">
      <c r="A132" s="17" t="s">
        <v>53</v>
      </c>
      <c r="C132" s="12">
        <f t="shared" si="6"/>
        <v>2.2938247378343778E-2</v>
      </c>
      <c r="D132" s="12">
        <f t="shared" si="14"/>
        <v>1.3699095436163454E-2</v>
      </c>
      <c r="E132" s="12">
        <f t="shared" si="14"/>
        <v>8.1813232141829239E-3</v>
      </c>
      <c r="F132" s="12">
        <f t="shared" si="14"/>
        <v>4.8860196534022977E-3</v>
      </c>
      <c r="G132" s="12">
        <f t="shared" si="14"/>
        <v>2.9180106235196278E-3</v>
      </c>
      <c r="H132" s="12">
        <f t="shared" si="14"/>
        <v>1.7426835344479794E-3</v>
      </c>
      <c r="I132" s="13">
        <f t="shared" si="7"/>
        <v>0.94563462015993993</v>
      </c>
      <c r="J132" s="55">
        <f t="shared" si="8"/>
        <v>1.0407590283454883E-3</v>
      </c>
      <c r="K132" s="55">
        <f t="shared" si="9"/>
        <v>6.2155826555494373E-4</v>
      </c>
    </row>
    <row r="133" spans="1:13" s="16" customFormat="1" ht="15">
      <c r="A133" s="17" t="s">
        <v>54</v>
      </c>
      <c r="B133" s="14"/>
      <c r="C133" s="12">
        <f t="shared" si="6"/>
        <v>2.2938247378343778E-2</v>
      </c>
      <c r="D133" s="12">
        <f t="shared" si="14"/>
        <v>1.3699095436163454E-2</v>
      </c>
      <c r="E133" s="12">
        <f t="shared" si="14"/>
        <v>8.1813232141829239E-3</v>
      </c>
      <c r="F133" s="12">
        <f t="shared" si="14"/>
        <v>4.8860196534022977E-3</v>
      </c>
      <c r="G133" s="12">
        <f t="shared" si="14"/>
        <v>2.9180106235196278E-3</v>
      </c>
      <c r="H133" s="12">
        <f t="shared" si="14"/>
        <v>1.7426835344479794E-3</v>
      </c>
      <c r="I133" s="13">
        <f t="shared" si="7"/>
        <v>0.94563462015993993</v>
      </c>
      <c r="J133" s="55">
        <f t="shared" si="8"/>
        <v>1.0407590283454883E-3</v>
      </c>
      <c r="K133" s="55">
        <f t="shared" si="9"/>
        <v>0</v>
      </c>
      <c r="L133" s="15"/>
      <c r="M133" s="15"/>
    </row>
    <row r="134" spans="1:13" s="16" customFormat="1" ht="15">
      <c r="A134" s="17" t="s">
        <v>55</v>
      </c>
      <c r="B134" s="14"/>
      <c r="C134" s="12">
        <f t="shared" si="6"/>
        <v>2.2938247378343778E-2</v>
      </c>
      <c r="D134" s="12">
        <f t="shared" si="14"/>
        <v>1.3699095436163454E-2</v>
      </c>
      <c r="E134" s="12">
        <f t="shared" si="14"/>
        <v>8.1813232141829239E-3</v>
      </c>
      <c r="F134" s="12">
        <f t="shared" si="14"/>
        <v>4.8860196534022977E-3</v>
      </c>
      <c r="G134" s="12">
        <f t="shared" si="14"/>
        <v>2.9180106235196278E-3</v>
      </c>
      <c r="H134" s="12">
        <f t="shared" si="14"/>
        <v>0</v>
      </c>
      <c r="I134" s="13">
        <f t="shared" si="7"/>
        <v>0.94737730369438788</v>
      </c>
      <c r="J134" s="55">
        <f t="shared" si="8"/>
        <v>0</v>
      </c>
      <c r="K134" s="55">
        <f t="shared" si="9"/>
        <v>0</v>
      </c>
      <c r="L134" s="15"/>
      <c r="M134" s="15"/>
    </row>
    <row r="135" spans="1:13" ht="15">
      <c r="A135" s="17" t="s">
        <v>56</v>
      </c>
      <c r="C135" s="12">
        <f t="shared" si="6"/>
        <v>2.2938247378343778E-2</v>
      </c>
      <c r="D135" s="12">
        <f t="shared" si="14"/>
        <v>1.3699095436163454E-2</v>
      </c>
      <c r="E135" s="12">
        <f t="shared" si="14"/>
        <v>8.1813232141829239E-3</v>
      </c>
      <c r="F135" s="12">
        <f t="shared" si="14"/>
        <v>4.8860196534022977E-3</v>
      </c>
      <c r="G135" s="12">
        <f t="shared" si="14"/>
        <v>2.9180106235196278E-3</v>
      </c>
      <c r="H135" s="12">
        <f t="shared" si="14"/>
        <v>1.7426835344479794E-3</v>
      </c>
      <c r="I135" s="13">
        <f t="shared" si="7"/>
        <v>0.94563462015993993</v>
      </c>
      <c r="J135" s="55">
        <f t="shared" si="8"/>
        <v>1.0407590283454883E-3</v>
      </c>
      <c r="K135" s="55">
        <f t="shared" si="9"/>
        <v>6.2155826555494373E-4</v>
      </c>
    </row>
    <row r="136" spans="1:13" ht="15">
      <c r="A136" s="17" t="s">
        <v>57</v>
      </c>
      <c r="C136" s="12">
        <f t="shared" si="6"/>
        <v>2.2938247378343778E-2</v>
      </c>
      <c r="D136" s="12">
        <f t="shared" si="14"/>
        <v>1.3699095436163454E-2</v>
      </c>
      <c r="E136" s="12">
        <f t="shared" si="14"/>
        <v>8.1813232141829239E-3</v>
      </c>
      <c r="F136" s="12">
        <f t="shared" si="14"/>
        <v>4.8860196534022977E-3</v>
      </c>
      <c r="G136" s="12">
        <f t="shared" si="14"/>
        <v>2.9180106235196278E-3</v>
      </c>
      <c r="H136" s="12">
        <f t="shared" si="14"/>
        <v>1.7426835344479794E-3</v>
      </c>
      <c r="I136" s="13">
        <f t="shared" si="7"/>
        <v>0.94563462015993993</v>
      </c>
      <c r="J136" s="55">
        <f t="shared" si="8"/>
        <v>1.0407590283454883E-3</v>
      </c>
      <c r="K136" s="55">
        <f t="shared" si="9"/>
        <v>6.2155826555494373E-4</v>
      </c>
    </row>
    <row r="137" spans="1:13" ht="15">
      <c r="A137" s="17" t="s">
        <v>58</v>
      </c>
      <c r="C137" s="12">
        <f t="shared" si="6"/>
        <v>2.2938247378343778E-2</v>
      </c>
      <c r="D137" s="12">
        <f t="shared" si="14"/>
        <v>1.3699095436163454E-2</v>
      </c>
      <c r="E137" s="12">
        <f t="shared" si="14"/>
        <v>8.1813232141829239E-3</v>
      </c>
      <c r="F137" s="12">
        <f t="shared" si="14"/>
        <v>4.8860196534022977E-3</v>
      </c>
      <c r="G137" s="12">
        <f t="shared" si="14"/>
        <v>2.9180106235196278E-3</v>
      </c>
      <c r="H137" s="12">
        <f t="shared" si="14"/>
        <v>1.7426835344479794E-3</v>
      </c>
      <c r="I137" s="13">
        <f t="shared" si="7"/>
        <v>0.94563462015993993</v>
      </c>
      <c r="J137" s="55">
        <f t="shared" si="8"/>
        <v>1.0407590283454883E-3</v>
      </c>
      <c r="K137" s="55">
        <f t="shared" si="9"/>
        <v>6.2155826555494373E-4</v>
      </c>
    </row>
    <row r="138" spans="1:13" ht="15">
      <c r="A138" s="17" t="s">
        <v>59</v>
      </c>
      <c r="C138" s="12">
        <f t="shared" si="6"/>
        <v>2.2938247378343778E-2</v>
      </c>
      <c r="D138" s="12">
        <f t="shared" si="14"/>
        <v>1.3699095436163454E-2</v>
      </c>
      <c r="E138" s="12">
        <f t="shared" si="14"/>
        <v>8.1813232141829239E-3</v>
      </c>
      <c r="F138" s="12">
        <f t="shared" si="14"/>
        <v>4.8860196534022977E-3</v>
      </c>
      <c r="G138" s="12">
        <f t="shared" si="14"/>
        <v>2.9180106235196278E-3</v>
      </c>
      <c r="H138" s="12">
        <f t="shared" si="14"/>
        <v>1.7426835344479794E-3</v>
      </c>
      <c r="I138" s="13">
        <f t="shared" si="7"/>
        <v>0.94563462015993993</v>
      </c>
      <c r="J138" s="55">
        <f t="shared" si="8"/>
        <v>1.0407590283454883E-3</v>
      </c>
      <c r="K138" s="55">
        <f t="shared" si="9"/>
        <v>6.2155826555494373E-4</v>
      </c>
    </row>
    <row r="139" spans="1:13" s="16" customFormat="1" ht="15">
      <c r="A139" s="17" t="s">
        <v>60</v>
      </c>
      <c r="B139" s="14"/>
      <c r="C139" s="12">
        <f t="shared" si="6"/>
        <v>2.2938247378343778E-2</v>
      </c>
      <c r="D139" s="12">
        <f t="shared" si="14"/>
        <v>1.3699095436163454E-2</v>
      </c>
      <c r="E139" s="12">
        <f t="shared" si="14"/>
        <v>8.1813232141829239E-3</v>
      </c>
      <c r="F139" s="12">
        <f t="shared" si="14"/>
        <v>4.8860196534022977E-3</v>
      </c>
      <c r="G139" s="12">
        <f t="shared" si="14"/>
        <v>2.9180106235196278E-3</v>
      </c>
      <c r="H139" s="12">
        <f t="shared" si="14"/>
        <v>0</v>
      </c>
      <c r="I139" s="13">
        <f t="shared" si="7"/>
        <v>0.94737730369438788</v>
      </c>
      <c r="J139" s="55">
        <f t="shared" si="8"/>
        <v>0</v>
      </c>
      <c r="K139" s="55">
        <f t="shared" si="9"/>
        <v>0</v>
      </c>
      <c r="L139" s="15"/>
      <c r="M139" s="15"/>
    </row>
    <row r="140" spans="1:13" s="16" customFormat="1" ht="15">
      <c r="A140" s="17" t="s">
        <v>61</v>
      </c>
      <c r="B140" s="14"/>
      <c r="C140" s="12">
        <f t="shared" si="6"/>
        <v>2.2938247378343778E-2</v>
      </c>
      <c r="D140" s="12">
        <f t="shared" ref="D140:H149" si="15">IF(D62&gt;0, $B$76*(EXP(-$B$77*C$79)-EXP(-$B$77*D$79)), )</f>
        <v>1.3699095436163454E-2</v>
      </c>
      <c r="E140" s="12">
        <f t="shared" si="15"/>
        <v>8.1813232141829239E-3</v>
      </c>
      <c r="F140" s="12">
        <f t="shared" si="15"/>
        <v>4.8860196534022977E-3</v>
      </c>
      <c r="G140" s="12">
        <f t="shared" si="15"/>
        <v>2.9180106235196278E-3</v>
      </c>
      <c r="H140" s="12">
        <f t="shared" si="15"/>
        <v>1.7426835344479794E-3</v>
      </c>
      <c r="I140" s="13">
        <f t="shared" si="7"/>
        <v>0.94563462015993993</v>
      </c>
      <c r="J140" s="55">
        <f t="shared" si="8"/>
        <v>1.0407590283454883E-3</v>
      </c>
      <c r="K140" s="55">
        <f t="shared" si="9"/>
        <v>0</v>
      </c>
      <c r="L140" s="15"/>
      <c r="M140" s="15"/>
    </row>
    <row r="141" spans="1:13" ht="15">
      <c r="A141" s="17" t="s">
        <v>62</v>
      </c>
      <c r="C141" s="12">
        <f t="shared" si="6"/>
        <v>2.2938247378343778E-2</v>
      </c>
      <c r="D141" s="12">
        <f t="shared" si="15"/>
        <v>1.3699095436163454E-2</v>
      </c>
      <c r="E141" s="12">
        <f t="shared" si="15"/>
        <v>8.1813232141829239E-3</v>
      </c>
      <c r="F141" s="12">
        <f t="shared" si="15"/>
        <v>4.8860196534022977E-3</v>
      </c>
      <c r="G141" s="12">
        <f t="shared" si="15"/>
        <v>2.9180106235196278E-3</v>
      </c>
      <c r="H141" s="12">
        <f t="shared" si="15"/>
        <v>1.7426835344479794E-3</v>
      </c>
      <c r="I141" s="13">
        <f t="shared" si="7"/>
        <v>0.94563462015993993</v>
      </c>
      <c r="J141" s="55">
        <f t="shared" si="8"/>
        <v>1.0407590283454883E-3</v>
      </c>
      <c r="K141" s="55">
        <f t="shared" si="9"/>
        <v>6.2155826555494373E-4</v>
      </c>
    </row>
    <row r="142" spans="1:13" ht="15">
      <c r="A142" s="17" t="s">
        <v>63</v>
      </c>
      <c r="C142" s="12">
        <f t="shared" si="6"/>
        <v>2.2938247378343778E-2</v>
      </c>
      <c r="D142" s="12">
        <f t="shared" si="15"/>
        <v>1.3699095436163454E-2</v>
      </c>
      <c r="E142" s="12">
        <f t="shared" si="15"/>
        <v>8.1813232141829239E-3</v>
      </c>
      <c r="F142" s="12">
        <f t="shared" si="15"/>
        <v>4.8860196534022977E-3</v>
      </c>
      <c r="G142" s="12">
        <f t="shared" si="15"/>
        <v>2.9180106235196278E-3</v>
      </c>
      <c r="H142" s="12">
        <f t="shared" si="15"/>
        <v>1.7426835344479794E-3</v>
      </c>
      <c r="I142" s="13">
        <f t="shared" si="7"/>
        <v>0.94563462015993993</v>
      </c>
      <c r="J142" s="55">
        <f t="shared" si="8"/>
        <v>1.0407590283454883E-3</v>
      </c>
      <c r="K142" s="55">
        <f t="shared" si="9"/>
        <v>6.2155826555494373E-4</v>
      </c>
    </row>
    <row r="143" spans="1:13" ht="15">
      <c r="A143" s="17" t="s">
        <v>64</v>
      </c>
      <c r="C143" s="12">
        <f t="shared" si="6"/>
        <v>2.2938247378343778E-2</v>
      </c>
      <c r="D143" s="12">
        <f t="shared" si="15"/>
        <v>1.3699095436163454E-2</v>
      </c>
      <c r="E143" s="12">
        <f t="shared" si="15"/>
        <v>8.1813232141829239E-3</v>
      </c>
      <c r="F143" s="12">
        <f t="shared" si="15"/>
        <v>4.8860196534022977E-3</v>
      </c>
      <c r="G143" s="12">
        <f t="shared" si="15"/>
        <v>2.9180106235196278E-3</v>
      </c>
      <c r="H143" s="12">
        <f t="shared" si="15"/>
        <v>1.7426835344479794E-3</v>
      </c>
      <c r="I143" s="13">
        <f t="shared" si="7"/>
        <v>0.94563462015993993</v>
      </c>
      <c r="J143" s="55">
        <f t="shared" si="8"/>
        <v>1.0407590283454883E-3</v>
      </c>
      <c r="K143" s="55">
        <f t="shared" si="9"/>
        <v>6.2155826555494373E-4</v>
      </c>
    </row>
    <row r="144" spans="1:13" s="16" customFormat="1" ht="15">
      <c r="A144" s="17" t="s">
        <v>65</v>
      </c>
      <c r="B144" s="14"/>
      <c r="C144" s="12">
        <f t="shared" si="6"/>
        <v>2.2938247378343778E-2</v>
      </c>
      <c r="D144" s="12">
        <f t="shared" si="15"/>
        <v>1.3699095436163454E-2</v>
      </c>
      <c r="E144" s="12">
        <f t="shared" si="15"/>
        <v>8.1813232141829239E-3</v>
      </c>
      <c r="F144" s="12">
        <f t="shared" si="15"/>
        <v>4.8860196534022977E-3</v>
      </c>
      <c r="G144" s="12">
        <f t="shared" si="15"/>
        <v>2.9180106235196278E-3</v>
      </c>
      <c r="H144" s="12">
        <f t="shared" si="15"/>
        <v>0</v>
      </c>
      <c r="I144" s="13">
        <f t="shared" si="7"/>
        <v>0.94737730369438788</v>
      </c>
      <c r="J144" s="55">
        <f t="shared" si="8"/>
        <v>0</v>
      </c>
      <c r="K144" s="55">
        <f t="shared" si="9"/>
        <v>0</v>
      </c>
      <c r="L144" s="15"/>
      <c r="M144" s="15"/>
    </row>
    <row r="145" spans="1:13" ht="15">
      <c r="A145" s="17" t="s">
        <v>66</v>
      </c>
      <c r="C145" s="12">
        <f t="shared" ref="C145:C151" si="16">IF(C67&gt;0, $B$76*(1-EXP(-$B$77*C$79)), )</f>
        <v>2.2938247378343778E-2</v>
      </c>
      <c r="D145" s="12">
        <f t="shared" si="15"/>
        <v>1.3699095436163454E-2</v>
      </c>
      <c r="E145" s="12">
        <f t="shared" si="15"/>
        <v>8.1813232141829239E-3</v>
      </c>
      <c r="F145" s="12">
        <f t="shared" si="15"/>
        <v>4.8860196534022977E-3</v>
      </c>
      <c r="G145" s="12">
        <f t="shared" si="15"/>
        <v>2.9180106235196278E-3</v>
      </c>
      <c r="H145" s="12">
        <f t="shared" si="15"/>
        <v>1.7426835344479794E-3</v>
      </c>
      <c r="I145" s="13">
        <f t="shared" ref="I145:I151" si="17">1-SUM(C145:H145)</f>
        <v>0.94563462015993993</v>
      </c>
      <c r="J145" s="55">
        <f t="shared" ref="J145:J151" si="18">IF(L67&gt;0, $B$76*(EXP(-$B$77*H$79)-EXP(-$B$77*J$79)), )</f>
        <v>1.0407590283454883E-3</v>
      </c>
      <c r="K145" s="55">
        <f t="shared" ref="K145:K151" si="19">IF(M67&gt;0, $B$76*(EXP(-$B$77*J$79)-EXP(-$B$77*K$79)), )</f>
        <v>6.2155826555494373E-4</v>
      </c>
    </row>
    <row r="146" spans="1:13" ht="15">
      <c r="A146" s="17" t="s">
        <v>67</v>
      </c>
      <c r="C146" s="12">
        <f t="shared" si="16"/>
        <v>2.2938247378343778E-2</v>
      </c>
      <c r="D146" s="12">
        <f t="shared" si="15"/>
        <v>1.3699095436163454E-2</v>
      </c>
      <c r="E146" s="12">
        <f t="shared" si="15"/>
        <v>8.1813232141829239E-3</v>
      </c>
      <c r="F146" s="12">
        <f t="shared" si="15"/>
        <v>4.8860196534022977E-3</v>
      </c>
      <c r="G146" s="12">
        <f t="shared" si="15"/>
        <v>2.9180106235196278E-3</v>
      </c>
      <c r="H146" s="12">
        <f t="shared" si="15"/>
        <v>1.7426835344479794E-3</v>
      </c>
      <c r="I146" s="13">
        <f t="shared" si="17"/>
        <v>0.94563462015993993</v>
      </c>
      <c r="J146" s="55">
        <f t="shared" si="18"/>
        <v>1.0407590283454883E-3</v>
      </c>
      <c r="K146" s="55">
        <f t="shared" si="19"/>
        <v>6.2155826555494373E-4</v>
      </c>
    </row>
    <row r="147" spans="1:13" ht="15">
      <c r="A147" s="17" t="s">
        <v>68</v>
      </c>
      <c r="C147" s="12">
        <f t="shared" si="16"/>
        <v>2.2938247378343778E-2</v>
      </c>
      <c r="D147" s="12">
        <f t="shared" si="15"/>
        <v>1.3699095436163454E-2</v>
      </c>
      <c r="E147" s="12">
        <f t="shared" si="15"/>
        <v>8.1813232141829239E-3</v>
      </c>
      <c r="F147" s="12">
        <f t="shared" si="15"/>
        <v>4.8860196534022977E-3</v>
      </c>
      <c r="G147" s="12">
        <f t="shared" si="15"/>
        <v>2.9180106235196278E-3</v>
      </c>
      <c r="H147" s="12">
        <f t="shared" si="15"/>
        <v>1.7426835344479794E-3</v>
      </c>
      <c r="I147" s="13">
        <f t="shared" si="17"/>
        <v>0.94563462015993993</v>
      </c>
      <c r="J147" s="55">
        <f t="shared" si="18"/>
        <v>1.0407590283454883E-3</v>
      </c>
      <c r="K147" s="55">
        <f t="shared" si="19"/>
        <v>6.2155826555494373E-4</v>
      </c>
    </row>
    <row r="148" spans="1:13" ht="15">
      <c r="A148" s="17" t="s">
        <v>69</v>
      </c>
      <c r="C148" s="12">
        <f t="shared" si="16"/>
        <v>2.2938247378343778E-2</v>
      </c>
      <c r="D148" s="12">
        <f t="shared" si="15"/>
        <v>1.3699095436163454E-2</v>
      </c>
      <c r="E148" s="12">
        <f t="shared" si="15"/>
        <v>8.1813232141829239E-3</v>
      </c>
      <c r="F148" s="12">
        <f t="shared" si="15"/>
        <v>4.8860196534022977E-3</v>
      </c>
      <c r="G148" s="12">
        <f t="shared" si="15"/>
        <v>2.9180106235196278E-3</v>
      </c>
      <c r="H148" s="12">
        <f t="shared" si="15"/>
        <v>1.7426835344479794E-3</v>
      </c>
      <c r="I148" s="13">
        <f t="shared" si="17"/>
        <v>0.94563462015993993</v>
      </c>
      <c r="J148" s="55">
        <f t="shared" si="18"/>
        <v>1.0407590283454883E-3</v>
      </c>
      <c r="K148" s="55">
        <f t="shared" si="19"/>
        <v>6.2155826555494373E-4</v>
      </c>
    </row>
    <row r="149" spans="1:13" ht="15">
      <c r="A149" s="17" t="s">
        <v>70</v>
      </c>
      <c r="C149" s="12">
        <f t="shared" si="16"/>
        <v>2.2938247378343778E-2</v>
      </c>
      <c r="D149" s="12">
        <f t="shared" si="15"/>
        <v>1.3699095436163454E-2</v>
      </c>
      <c r="E149" s="12">
        <f t="shared" si="15"/>
        <v>8.1813232141829239E-3</v>
      </c>
      <c r="F149" s="12">
        <f t="shared" si="15"/>
        <v>4.8860196534022977E-3</v>
      </c>
      <c r="G149" s="12">
        <f t="shared" si="15"/>
        <v>2.9180106235196278E-3</v>
      </c>
      <c r="H149" s="12">
        <f t="shared" si="15"/>
        <v>1.7426835344479794E-3</v>
      </c>
      <c r="I149" s="13">
        <f t="shared" si="17"/>
        <v>0.94563462015993993</v>
      </c>
      <c r="J149" s="55">
        <f t="shared" si="18"/>
        <v>1.0407590283454883E-3</v>
      </c>
      <c r="K149" s="55">
        <f t="shared" si="19"/>
        <v>6.2155826555494373E-4</v>
      </c>
    </row>
    <row r="150" spans="1:13" ht="15">
      <c r="A150" s="17" t="s">
        <v>71</v>
      </c>
      <c r="C150" s="12">
        <f t="shared" si="16"/>
        <v>2.2938247378343778E-2</v>
      </c>
      <c r="D150" s="12">
        <f t="shared" ref="D150:H151" si="20">IF(D72&gt;0, $B$76*(EXP(-$B$77*C$79)-EXP(-$B$77*D$79)), )</f>
        <v>1.3699095436163454E-2</v>
      </c>
      <c r="E150" s="12">
        <f t="shared" si="20"/>
        <v>8.1813232141829239E-3</v>
      </c>
      <c r="F150" s="12">
        <f t="shared" si="20"/>
        <v>4.8860196534022977E-3</v>
      </c>
      <c r="G150" s="12">
        <f t="shared" si="20"/>
        <v>2.9180106235196278E-3</v>
      </c>
      <c r="H150" s="12">
        <f t="shared" si="20"/>
        <v>1.7426835344479794E-3</v>
      </c>
      <c r="I150" s="13">
        <f t="shared" si="17"/>
        <v>0.94563462015993993</v>
      </c>
      <c r="J150" s="55">
        <f t="shared" si="18"/>
        <v>1.0407590283454883E-3</v>
      </c>
      <c r="K150" s="55">
        <f t="shared" si="19"/>
        <v>6.2155826555494373E-4</v>
      </c>
    </row>
    <row r="151" spans="1:13" s="16" customFormat="1" ht="15">
      <c r="A151" s="17" t="s">
        <v>72</v>
      </c>
      <c r="B151" s="14"/>
      <c r="C151" s="12">
        <f t="shared" si="16"/>
        <v>2.2938247378343778E-2</v>
      </c>
      <c r="D151" s="12">
        <f t="shared" si="20"/>
        <v>1.3699095436163454E-2</v>
      </c>
      <c r="E151" s="12">
        <f t="shared" si="20"/>
        <v>8.1813232141829239E-3</v>
      </c>
      <c r="F151" s="12">
        <f t="shared" si="20"/>
        <v>4.8860196534022977E-3</v>
      </c>
      <c r="G151" s="12">
        <f t="shared" si="20"/>
        <v>2.9180106235196278E-3</v>
      </c>
      <c r="H151" s="12">
        <f t="shared" si="20"/>
        <v>1.7426835344479794E-3</v>
      </c>
      <c r="I151" s="13">
        <f t="shared" si="17"/>
        <v>0.94563462015993993</v>
      </c>
      <c r="J151" s="55">
        <f t="shared" si="18"/>
        <v>0</v>
      </c>
      <c r="K151" s="55">
        <f t="shared" si="19"/>
        <v>0</v>
      </c>
      <c r="L151" s="15"/>
      <c r="M151" s="15"/>
    </row>
    <row r="152" spans="1:13">
      <c r="J152" s="19"/>
      <c r="K152" s="19"/>
    </row>
    <row r="153" spans="1:13" ht="14">
      <c r="A153" s="4" t="s">
        <v>104</v>
      </c>
      <c r="C153" s="12">
        <v>1</v>
      </c>
      <c r="D153" s="12">
        <v>2</v>
      </c>
      <c r="E153" s="12">
        <v>3</v>
      </c>
      <c r="F153" s="12">
        <v>4</v>
      </c>
      <c r="G153" s="12">
        <v>5</v>
      </c>
      <c r="H153" s="12">
        <v>6</v>
      </c>
      <c r="I153" s="12"/>
      <c r="J153" s="19">
        <v>7</v>
      </c>
      <c r="K153" s="19">
        <v>8</v>
      </c>
    </row>
    <row r="154" spans="1:13" ht="15">
      <c r="A154" s="1" t="s">
        <v>1</v>
      </c>
      <c r="C154" s="12">
        <f>$B$75*C80</f>
        <v>11469123.68917189</v>
      </c>
      <c r="D154" s="12">
        <f t="shared" ref="D154:K154" si="21">$B$75*D80</f>
        <v>6849547.7180817267</v>
      </c>
      <c r="E154" s="12">
        <f t="shared" si="21"/>
        <v>4090661.6070914618</v>
      </c>
      <c r="F154" s="12">
        <f t="shared" si="21"/>
        <v>2443009.8267011489</v>
      </c>
      <c r="G154" s="12">
        <f t="shared" si="21"/>
        <v>1459005.3117598139</v>
      </c>
      <c r="H154" s="12">
        <f t="shared" si="21"/>
        <v>871341.76722398971</v>
      </c>
      <c r="I154" s="12">
        <f t="shared" si="21"/>
        <v>472817310.07996994</v>
      </c>
      <c r="J154" s="53">
        <f t="shared" si="21"/>
        <v>520379.51417274418</v>
      </c>
      <c r="K154" s="53">
        <f t="shared" si="21"/>
        <v>310779.13277747185</v>
      </c>
    </row>
    <row r="155" spans="1:13" ht="15">
      <c r="A155" s="1" t="s">
        <v>2</v>
      </c>
      <c r="C155" s="12">
        <f t="shared" ref="C155:K155" si="22">$B$75*C81</f>
        <v>11469123.68917189</v>
      </c>
      <c r="D155" s="12">
        <f t="shared" si="22"/>
        <v>6849547.7180817267</v>
      </c>
      <c r="E155" s="12">
        <f t="shared" si="22"/>
        <v>4090661.6070914618</v>
      </c>
      <c r="F155" s="12">
        <f t="shared" si="22"/>
        <v>2443009.8267011489</v>
      </c>
      <c r="G155" s="12">
        <f t="shared" si="22"/>
        <v>1459005.3117598139</v>
      </c>
      <c r="H155" s="12">
        <f t="shared" si="22"/>
        <v>871341.76722398971</v>
      </c>
      <c r="I155" s="12">
        <f t="shared" si="22"/>
        <v>472817310.07996994</v>
      </c>
      <c r="J155" s="53">
        <f t="shared" si="22"/>
        <v>520379.51417274418</v>
      </c>
      <c r="K155" s="53">
        <f t="shared" si="22"/>
        <v>310779.13277747185</v>
      </c>
    </row>
    <row r="156" spans="1:13" ht="15">
      <c r="A156" s="1" t="s">
        <v>3</v>
      </c>
      <c r="C156" s="12">
        <f t="shared" ref="C156:K156" si="23">$B$75*C82</f>
        <v>11469123.68917189</v>
      </c>
      <c r="D156" s="12">
        <f t="shared" si="23"/>
        <v>6849547.7180817267</v>
      </c>
      <c r="E156" s="12">
        <f t="shared" si="23"/>
        <v>4090661.6070914618</v>
      </c>
      <c r="F156" s="12">
        <f t="shared" si="23"/>
        <v>2443009.8267011489</v>
      </c>
      <c r="G156" s="12">
        <f t="shared" si="23"/>
        <v>1459005.3117598139</v>
      </c>
      <c r="H156" s="12">
        <f t="shared" si="23"/>
        <v>871341.76722398971</v>
      </c>
      <c r="I156" s="12">
        <f t="shared" si="23"/>
        <v>472817310.07996994</v>
      </c>
      <c r="J156" s="53">
        <f t="shared" si="23"/>
        <v>520379.51417274418</v>
      </c>
      <c r="K156" s="53">
        <f t="shared" si="23"/>
        <v>310779.13277747185</v>
      </c>
    </row>
    <row r="157" spans="1:13" ht="15">
      <c r="A157" s="1" t="s">
        <v>4</v>
      </c>
      <c r="C157" s="12">
        <f t="shared" ref="C157:K157" si="24">$B$75*C83</f>
        <v>11469123.68917189</v>
      </c>
      <c r="D157" s="12">
        <f t="shared" si="24"/>
        <v>6849547.7180817267</v>
      </c>
      <c r="E157" s="12">
        <f t="shared" si="24"/>
        <v>4090661.6070914618</v>
      </c>
      <c r="F157" s="12">
        <f t="shared" si="24"/>
        <v>2443009.8267011489</v>
      </c>
      <c r="G157" s="12">
        <f t="shared" si="24"/>
        <v>1459005.3117598139</v>
      </c>
      <c r="H157" s="12">
        <f t="shared" si="24"/>
        <v>871341.76722398971</v>
      </c>
      <c r="I157" s="12">
        <f t="shared" si="24"/>
        <v>472817310.07996994</v>
      </c>
      <c r="J157" s="53">
        <f t="shared" si="24"/>
        <v>520379.51417274418</v>
      </c>
      <c r="K157" s="53">
        <f t="shared" si="24"/>
        <v>310779.13277747185</v>
      </c>
    </row>
    <row r="158" spans="1:13" ht="15">
      <c r="A158" s="1" t="s">
        <v>5</v>
      </c>
      <c r="C158" s="12">
        <f t="shared" ref="C158:K158" si="25">$B$75*C84</f>
        <v>11469123.68917189</v>
      </c>
      <c r="D158" s="12">
        <f t="shared" si="25"/>
        <v>6849547.7180817267</v>
      </c>
      <c r="E158" s="12">
        <f t="shared" si="25"/>
        <v>4090661.6070914618</v>
      </c>
      <c r="F158" s="12">
        <f t="shared" si="25"/>
        <v>2443009.8267011489</v>
      </c>
      <c r="G158" s="12">
        <f t="shared" si="25"/>
        <v>1459005.3117598139</v>
      </c>
      <c r="H158" s="12">
        <f t="shared" si="25"/>
        <v>871341.76722398971</v>
      </c>
      <c r="I158" s="12">
        <f t="shared" si="25"/>
        <v>472817310.07996994</v>
      </c>
      <c r="J158" s="53">
        <f t="shared" si="25"/>
        <v>520379.51417274418</v>
      </c>
      <c r="K158" s="53">
        <f t="shared" si="25"/>
        <v>310779.13277747185</v>
      </c>
    </row>
    <row r="159" spans="1:13" ht="15">
      <c r="A159" s="1" t="s">
        <v>6</v>
      </c>
      <c r="C159" s="12">
        <f t="shared" ref="C159:K159" si="26">$B$75*C85</f>
        <v>11469123.68917189</v>
      </c>
      <c r="D159" s="12">
        <f t="shared" si="26"/>
        <v>6849547.7180817267</v>
      </c>
      <c r="E159" s="12">
        <f t="shared" si="26"/>
        <v>4090661.6070914618</v>
      </c>
      <c r="F159" s="12">
        <f t="shared" si="26"/>
        <v>2443009.8267011489</v>
      </c>
      <c r="G159" s="12">
        <f t="shared" si="26"/>
        <v>1459005.3117598139</v>
      </c>
      <c r="H159" s="12">
        <f t="shared" si="26"/>
        <v>871341.76722398971</v>
      </c>
      <c r="I159" s="12">
        <f t="shared" si="26"/>
        <v>472817310.07996994</v>
      </c>
      <c r="J159" s="53">
        <f t="shared" si="26"/>
        <v>520379.51417274418</v>
      </c>
      <c r="K159" s="53">
        <f t="shared" si="26"/>
        <v>310779.13277747185</v>
      </c>
    </row>
    <row r="160" spans="1:13" ht="15">
      <c r="A160" s="1" t="s">
        <v>7</v>
      </c>
      <c r="C160" s="12">
        <f t="shared" ref="C160:K160" si="27">$B$75*C86</f>
        <v>11469123.68917189</v>
      </c>
      <c r="D160" s="12">
        <f t="shared" si="27"/>
        <v>6849547.7180817267</v>
      </c>
      <c r="E160" s="12">
        <f t="shared" si="27"/>
        <v>4090661.6070914618</v>
      </c>
      <c r="F160" s="12">
        <f t="shared" si="27"/>
        <v>2443009.8267011489</v>
      </c>
      <c r="G160" s="12">
        <f t="shared" si="27"/>
        <v>1459005.3117598139</v>
      </c>
      <c r="H160" s="12">
        <f t="shared" si="27"/>
        <v>871341.76722398971</v>
      </c>
      <c r="I160" s="12">
        <f t="shared" si="27"/>
        <v>472817310.07996994</v>
      </c>
      <c r="J160" s="53">
        <f t="shared" si="27"/>
        <v>520379.51417274418</v>
      </c>
      <c r="K160" s="53">
        <f t="shared" si="27"/>
        <v>310779.13277747185</v>
      </c>
    </row>
    <row r="161" spans="1:11" ht="15">
      <c r="A161" s="1" t="s">
        <v>8</v>
      </c>
      <c r="C161" s="12">
        <f t="shared" ref="C161:K161" si="28">$B$75*C87</f>
        <v>11469123.68917189</v>
      </c>
      <c r="D161" s="12">
        <f t="shared" si="28"/>
        <v>6849547.7180817267</v>
      </c>
      <c r="E161" s="12">
        <f t="shared" si="28"/>
        <v>4090661.6070914618</v>
      </c>
      <c r="F161" s="12">
        <f t="shared" si="28"/>
        <v>2443009.8267011489</v>
      </c>
      <c r="G161" s="12">
        <f t="shared" si="28"/>
        <v>1459005.3117598139</v>
      </c>
      <c r="H161" s="12">
        <f t="shared" si="28"/>
        <v>871341.76722398971</v>
      </c>
      <c r="I161" s="12">
        <f t="shared" si="28"/>
        <v>472817310.07996994</v>
      </c>
      <c r="J161" s="53">
        <f t="shared" si="28"/>
        <v>520379.51417274418</v>
      </c>
      <c r="K161" s="53">
        <f t="shared" si="28"/>
        <v>310779.13277747185</v>
      </c>
    </row>
    <row r="162" spans="1:11" ht="15">
      <c r="A162" s="1" t="s">
        <v>9</v>
      </c>
      <c r="C162" s="12">
        <f t="shared" ref="C162:K162" si="29">$B$75*C88</f>
        <v>11469123.68917189</v>
      </c>
      <c r="D162" s="12">
        <f t="shared" si="29"/>
        <v>6849547.7180817267</v>
      </c>
      <c r="E162" s="12">
        <f t="shared" si="29"/>
        <v>4090661.6070914618</v>
      </c>
      <c r="F162" s="12">
        <f t="shared" si="29"/>
        <v>2443009.8267011489</v>
      </c>
      <c r="G162" s="12">
        <f t="shared" si="29"/>
        <v>1459005.3117598139</v>
      </c>
      <c r="H162" s="12">
        <f t="shared" si="29"/>
        <v>871341.76722398971</v>
      </c>
      <c r="I162" s="12">
        <f t="shared" si="29"/>
        <v>472817310.07996994</v>
      </c>
      <c r="J162" s="53">
        <f t="shared" si="29"/>
        <v>520379.51417274418</v>
      </c>
      <c r="K162" s="53">
        <f t="shared" si="29"/>
        <v>310779.13277747185</v>
      </c>
    </row>
    <row r="163" spans="1:11" ht="15">
      <c r="A163" s="1" t="s">
        <v>10</v>
      </c>
      <c r="C163" s="12">
        <f t="shared" ref="C163:K163" si="30">$B$75*C89</f>
        <v>11469123.68917189</v>
      </c>
      <c r="D163" s="12">
        <f t="shared" si="30"/>
        <v>6849547.7180817267</v>
      </c>
      <c r="E163" s="12">
        <f t="shared" si="30"/>
        <v>4090661.6070914618</v>
      </c>
      <c r="F163" s="12">
        <f t="shared" si="30"/>
        <v>2443009.8267011489</v>
      </c>
      <c r="G163" s="12">
        <f t="shared" si="30"/>
        <v>0</v>
      </c>
      <c r="H163" s="12">
        <f t="shared" si="30"/>
        <v>0</v>
      </c>
      <c r="I163" s="12">
        <f t="shared" si="30"/>
        <v>475147657.15895379</v>
      </c>
      <c r="J163" s="53">
        <f t="shared" si="30"/>
        <v>0</v>
      </c>
      <c r="K163" s="53">
        <f t="shared" si="30"/>
        <v>0</v>
      </c>
    </row>
    <row r="164" spans="1:11" ht="15">
      <c r="A164" s="1" t="s">
        <v>11</v>
      </c>
      <c r="C164" s="12">
        <f t="shared" ref="C164:K164" si="31">$B$75*C90</f>
        <v>11469123.68917189</v>
      </c>
      <c r="D164" s="12">
        <f t="shared" si="31"/>
        <v>6849547.7180817267</v>
      </c>
      <c r="E164" s="12">
        <f t="shared" si="31"/>
        <v>4090661.6070914618</v>
      </c>
      <c r="F164" s="12">
        <f t="shared" si="31"/>
        <v>2443009.8267011489</v>
      </c>
      <c r="G164" s="12">
        <f t="shared" si="31"/>
        <v>1459005.3117598139</v>
      </c>
      <c r="H164" s="12">
        <f t="shared" si="31"/>
        <v>871341.76722398971</v>
      </c>
      <c r="I164" s="12">
        <f t="shared" si="31"/>
        <v>472817310.07996994</v>
      </c>
      <c r="J164" s="53">
        <f t="shared" si="31"/>
        <v>520379.51417274418</v>
      </c>
      <c r="K164" s="53">
        <f t="shared" si="31"/>
        <v>310779.13277747185</v>
      </c>
    </row>
    <row r="165" spans="1:11" ht="15">
      <c r="A165" s="1" t="s">
        <v>12</v>
      </c>
      <c r="C165" s="12">
        <f t="shared" ref="C165:K165" si="32">$B$75*C91</f>
        <v>11469123.68917189</v>
      </c>
      <c r="D165" s="12">
        <f t="shared" si="32"/>
        <v>6849547.7180817267</v>
      </c>
      <c r="E165" s="12">
        <f t="shared" si="32"/>
        <v>4090661.6070914618</v>
      </c>
      <c r="F165" s="12">
        <f t="shared" si="32"/>
        <v>2443009.8267011489</v>
      </c>
      <c r="G165" s="12">
        <f t="shared" si="32"/>
        <v>1459005.3117598139</v>
      </c>
      <c r="H165" s="12">
        <f t="shared" si="32"/>
        <v>871341.76722398971</v>
      </c>
      <c r="I165" s="12">
        <f t="shared" si="32"/>
        <v>472817310.07996994</v>
      </c>
      <c r="J165" s="53">
        <f t="shared" si="32"/>
        <v>520379.51417274418</v>
      </c>
      <c r="K165" s="53">
        <f t="shared" si="32"/>
        <v>310779.13277747185</v>
      </c>
    </row>
    <row r="166" spans="1:11" ht="15">
      <c r="A166" s="1" t="s">
        <v>13</v>
      </c>
      <c r="C166" s="12">
        <f t="shared" ref="C166:K166" si="33">$B$75*C92</f>
        <v>11469123.68917189</v>
      </c>
      <c r="D166" s="12">
        <f t="shared" si="33"/>
        <v>6849547.7180817267</v>
      </c>
      <c r="E166" s="12">
        <f t="shared" si="33"/>
        <v>4090661.6070914618</v>
      </c>
      <c r="F166" s="12">
        <f t="shared" si="33"/>
        <v>2443009.8267011489</v>
      </c>
      <c r="G166" s="12">
        <f t="shared" si="33"/>
        <v>1459005.3117598139</v>
      </c>
      <c r="H166" s="12">
        <f t="shared" si="33"/>
        <v>871341.76722398971</v>
      </c>
      <c r="I166" s="12">
        <f t="shared" si="33"/>
        <v>472817310.07996994</v>
      </c>
      <c r="J166" s="53">
        <f t="shared" si="33"/>
        <v>520379.51417274418</v>
      </c>
      <c r="K166" s="53">
        <f t="shared" si="33"/>
        <v>0</v>
      </c>
    </row>
    <row r="167" spans="1:11" ht="15">
      <c r="A167" s="1" t="s">
        <v>14</v>
      </c>
      <c r="C167" s="12">
        <f t="shared" ref="C167:K167" si="34">$B$75*C93</f>
        <v>11469123.68917189</v>
      </c>
      <c r="D167" s="12">
        <f t="shared" si="34"/>
        <v>6849547.7180817267</v>
      </c>
      <c r="E167" s="12">
        <f t="shared" si="34"/>
        <v>4090661.6070914618</v>
      </c>
      <c r="F167" s="12">
        <f t="shared" si="34"/>
        <v>2443009.8267011489</v>
      </c>
      <c r="G167" s="12">
        <f t="shared" si="34"/>
        <v>0</v>
      </c>
      <c r="H167" s="12">
        <f t="shared" si="34"/>
        <v>0</v>
      </c>
      <c r="I167" s="12">
        <f t="shared" si="34"/>
        <v>475147657.15895379</v>
      </c>
      <c r="J167" s="53">
        <f t="shared" si="34"/>
        <v>0</v>
      </c>
      <c r="K167" s="53">
        <f t="shared" si="34"/>
        <v>0</v>
      </c>
    </row>
    <row r="168" spans="1:11" ht="15">
      <c r="A168" s="1" t="s">
        <v>15</v>
      </c>
      <c r="C168" s="12">
        <f t="shared" ref="C168:K168" si="35">$B$75*C94</f>
        <v>11469123.68917189</v>
      </c>
      <c r="D168" s="12">
        <f t="shared" si="35"/>
        <v>6849547.7180817267</v>
      </c>
      <c r="E168" s="12">
        <f t="shared" si="35"/>
        <v>4090661.6070914618</v>
      </c>
      <c r="F168" s="12">
        <f t="shared" si="35"/>
        <v>2443009.8267011489</v>
      </c>
      <c r="G168" s="12">
        <f t="shared" si="35"/>
        <v>1459005.3117598139</v>
      </c>
      <c r="H168" s="12">
        <f t="shared" si="35"/>
        <v>871341.76722398971</v>
      </c>
      <c r="I168" s="12">
        <f t="shared" si="35"/>
        <v>472817310.07996994</v>
      </c>
      <c r="J168" s="53">
        <f t="shared" si="35"/>
        <v>520379.51417274418</v>
      </c>
      <c r="K168" s="53">
        <f t="shared" si="35"/>
        <v>310779.13277747185</v>
      </c>
    </row>
    <row r="169" spans="1:11" ht="15">
      <c r="A169" s="1" t="s">
        <v>16</v>
      </c>
      <c r="C169" s="12">
        <f t="shared" ref="C169:K169" si="36">$B$75*C95</f>
        <v>11469123.68917189</v>
      </c>
      <c r="D169" s="12">
        <f t="shared" si="36"/>
        <v>6849547.7180817267</v>
      </c>
      <c r="E169" s="12">
        <f t="shared" si="36"/>
        <v>4090661.6070914618</v>
      </c>
      <c r="F169" s="12">
        <f t="shared" si="36"/>
        <v>2443009.8267011489</v>
      </c>
      <c r="G169" s="12">
        <f t="shared" si="36"/>
        <v>1459005.3117598139</v>
      </c>
      <c r="H169" s="12">
        <f t="shared" si="36"/>
        <v>871341.76722398971</v>
      </c>
      <c r="I169" s="12">
        <f t="shared" si="36"/>
        <v>472817310.07996994</v>
      </c>
      <c r="J169" s="53">
        <f t="shared" si="36"/>
        <v>520379.51417274418</v>
      </c>
      <c r="K169" s="53">
        <f t="shared" si="36"/>
        <v>310779.13277747185</v>
      </c>
    </row>
    <row r="170" spans="1:11" ht="15">
      <c r="A170" s="1" t="s">
        <v>17</v>
      </c>
      <c r="C170" s="12">
        <f t="shared" ref="C170:K170" si="37">$B$75*C96</f>
        <v>11469123.68917189</v>
      </c>
      <c r="D170" s="12">
        <f t="shared" si="37"/>
        <v>6849547.7180817267</v>
      </c>
      <c r="E170" s="12">
        <f t="shared" si="37"/>
        <v>4090661.6070914618</v>
      </c>
      <c r="F170" s="12">
        <f t="shared" si="37"/>
        <v>2443009.8267011489</v>
      </c>
      <c r="G170" s="12">
        <f t="shared" si="37"/>
        <v>1459005.3117598139</v>
      </c>
      <c r="H170" s="12">
        <f t="shared" si="37"/>
        <v>871341.76722398971</v>
      </c>
      <c r="I170" s="12">
        <f t="shared" si="37"/>
        <v>472817310.07996994</v>
      </c>
      <c r="J170" s="53">
        <f t="shared" si="37"/>
        <v>520379.51417274418</v>
      </c>
      <c r="K170" s="53">
        <f t="shared" si="37"/>
        <v>310779.13277747185</v>
      </c>
    </row>
    <row r="171" spans="1:11" ht="15">
      <c r="A171" s="1" t="s">
        <v>18</v>
      </c>
      <c r="C171" s="12">
        <f t="shared" ref="C171:K171" si="38">$B$75*C97</f>
        <v>11469123.68917189</v>
      </c>
      <c r="D171" s="12">
        <f t="shared" si="38"/>
        <v>6849547.7180817267</v>
      </c>
      <c r="E171" s="12">
        <f t="shared" si="38"/>
        <v>4090661.6070914618</v>
      </c>
      <c r="F171" s="12">
        <f t="shared" si="38"/>
        <v>2443009.8267011489</v>
      </c>
      <c r="G171" s="12">
        <f t="shared" si="38"/>
        <v>1459005.3117598139</v>
      </c>
      <c r="H171" s="12">
        <f t="shared" si="38"/>
        <v>871341.76722398971</v>
      </c>
      <c r="I171" s="12">
        <f t="shared" si="38"/>
        <v>472817310.07996994</v>
      </c>
      <c r="J171" s="53">
        <f t="shared" si="38"/>
        <v>520379.51417274418</v>
      </c>
      <c r="K171" s="53">
        <f t="shared" si="38"/>
        <v>310779.13277747185</v>
      </c>
    </row>
    <row r="172" spans="1:11" ht="15">
      <c r="A172" s="1" t="s">
        <v>19</v>
      </c>
      <c r="C172" s="12">
        <f t="shared" ref="C172:K172" si="39">$B$75*C98</f>
        <v>11469123.68917189</v>
      </c>
      <c r="D172" s="12">
        <f t="shared" si="39"/>
        <v>6849547.7180817267</v>
      </c>
      <c r="E172" s="12">
        <f t="shared" si="39"/>
        <v>4090661.6070914618</v>
      </c>
      <c r="F172" s="12">
        <f t="shared" si="39"/>
        <v>2443009.8267011489</v>
      </c>
      <c r="G172" s="12">
        <f t="shared" si="39"/>
        <v>1459005.3117598139</v>
      </c>
      <c r="H172" s="12">
        <f t="shared" si="39"/>
        <v>871341.76722398971</v>
      </c>
      <c r="I172" s="12">
        <f t="shared" si="39"/>
        <v>472817310.07996994</v>
      </c>
      <c r="J172" s="53">
        <f t="shared" si="39"/>
        <v>520379.51417274418</v>
      </c>
      <c r="K172" s="53">
        <f t="shared" si="39"/>
        <v>310779.13277747185</v>
      </c>
    </row>
    <row r="173" spans="1:11" ht="15">
      <c r="A173" s="1" t="s">
        <v>20</v>
      </c>
      <c r="C173" s="12">
        <f t="shared" ref="C173:K173" si="40">$B$75*C99</f>
        <v>11469123.68917189</v>
      </c>
      <c r="D173" s="12">
        <f t="shared" si="40"/>
        <v>6849547.7180817267</v>
      </c>
      <c r="E173" s="12">
        <f t="shared" si="40"/>
        <v>4090661.6070914618</v>
      </c>
      <c r="F173" s="12">
        <f t="shared" si="40"/>
        <v>2443009.8267011489</v>
      </c>
      <c r="G173" s="12">
        <f t="shared" si="40"/>
        <v>1459005.3117598139</v>
      </c>
      <c r="H173" s="12">
        <f t="shared" si="40"/>
        <v>871341.76722398971</v>
      </c>
      <c r="I173" s="12">
        <f t="shared" si="40"/>
        <v>472817310.07996994</v>
      </c>
      <c r="J173" s="53">
        <f t="shared" si="40"/>
        <v>520379.51417274418</v>
      </c>
      <c r="K173" s="53">
        <f t="shared" si="40"/>
        <v>0</v>
      </c>
    </row>
    <row r="174" spans="1:11" ht="15">
      <c r="A174" s="1" t="s">
        <v>21</v>
      </c>
      <c r="C174" s="12">
        <f t="shared" ref="C174:K174" si="41">$B$75*C100</f>
        <v>11469123.68917189</v>
      </c>
      <c r="D174" s="12">
        <f t="shared" si="41"/>
        <v>6849547.7180817267</v>
      </c>
      <c r="E174" s="12">
        <f t="shared" si="41"/>
        <v>4090661.6070914618</v>
      </c>
      <c r="F174" s="12">
        <f t="shared" si="41"/>
        <v>2443009.8267011489</v>
      </c>
      <c r="G174" s="12">
        <f t="shared" si="41"/>
        <v>1459005.3117598139</v>
      </c>
      <c r="H174" s="12">
        <f t="shared" si="41"/>
        <v>871341.76722398971</v>
      </c>
      <c r="I174" s="12">
        <f t="shared" si="41"/>
        <v>472817310.07996994</v>
      </c>
      <c r="J174" s="53">
        <f t="shared" si="41"/>
        <v>520379.51417274418</v>
      </c>
      <c r="K174" s="53">
        <f t="shared" si="41"/>
        <v>310779.13277747185</v>
      </c>
    </row>
    <row r="175" spans="1:11" ht="15">
      <c r="A175" s="1" t="s">
        <v>22</v>
      </c>
      <c r="C175" s="12">
        <f t="shared" ref="C175:K175" si="42">$B$75*C101</f>
        <v>11469123.68917189</v>
      </c>
      <c r="D175" s="12">
        <f t="shared" si="42"/>
        <v>6849547.7180817267</v>
      </c>
      <c r="E175" s="12">
        <f t="shared" si="42"/>
        <v>4090661.6070914618</v>
      </c>
      <c r="F175" s="12">
        <f t="shared" si="42"/>
        <v>2443009.8267011489</v>
      </c>
      <c r="G175" s="12">
        <f t="shared" si="42"/>
        <v>1459005.3117598139</v>
      </c>
      <c r="H175" s="12">
        <f t="shared" si="42"/>
        <v>871341.76722398971</v>
      </c>
      <c r="I175" s="12">
        <f t="shared" si="42"/>
        <v>472817310.07996994</v>
      </c>
      <c r="J175" s="53">
        <f t="shared" si="42"/>
        <v>520379.51417274418</v>
      </c>
      <c r="K175" s="53">
        <f t="shared" si="42"/>
        <v>310779.13277747185</v>
      </c>
    </row>
    <row r="176" spans="1:11" ht="15">
      <c r="A176" s="1" t="s">
        <v>23</v>
      </c>
      <c r="C176" s="12">
        <f t="shared" ref="C176:K176" si="43">$B$75*C102</f>
        <v>11469123.68917189</v>
      </c>
      <c r="D176" s="12">
        <f t="shared" si="43"/>
        <v>6849547.7180817267</v>
      </c>
      <c r="E176" s="12">
        <f t="shared" si="43"/>
        <v>4090661.6070914618</v>
      </c>
      <c r="F176" s="12">
        <f t="shared" si="43"/>
        <v>2443009.8267011489</v>
      </c>
      <c r="G176" s="12">
        <f t="shared" si="43"/>
        <v>1459005.3117598139</v>
      </c>
      <c r="H176" s="12">
        <f t="shared" si="43"/>
        <v>871341.76722398971</v>
      </c>
      <c r="I176" s="12">
        <f t="shared" si="43"/>
        <v>472817310.07996994</v>
      </c>
      <c r="J176" s="53">
        <f t="shared" si="43"/>
        <v>520379.51417274418</v>
      </c>
      <c r="K176" s="53">
        <f t="shared" si="43"/>
        <v>310779.13277747185</v>
      </c>
    </row>
    <row r="177" spans="1:11" ht="15">
      <c r="A177" s="1" t="s">
        <v>24</v>
      </c>
      <c r="C177" s="12">
        <f t="shared" ref="C177:K177" si="44">$B$75*C103</f>
        <v>11469123.68917189</v>
      </c>
      <c r="D177" s="12">
        <f t="shared" si="44"/>
        <v>6849547.7180817267</v>
      </c>
      <c r="E177" s="12">
        <f t="shared" si="44"/>
        <v>4090661.6070914618</v>
      </c>
      <c r="F177" s="12">
        <f t="shared" si="44"/>
        <v>2443009.8267011489</v>
      </c>
      <c r="G177" s="12">
        <f t="shared" si="44"/>
        <v>1459005.3117598139</v>
      </c>
      <c r="H177" s="12">
        <f t="shared" si="44"/>
        <v>871341.76722398971</v>
      </c>
      <c r="I177" s="12">
        <f t="shared" si="44"/>
        <v>472817310.07996994</v>
      </c>
      <c r="J177" s="53">
        <f t="shared" si="44"/>
        <v>520379.51417274418</v>
      </c>
      <c r="K177" s="53">
        <f t="shared" si="44"/>
        <v>310779.13277747185</v>
      </c>
    </row>
    <row r="178" spans="1:11" ht="15">
      <c r="A178" s="1" t="s">
        <v>25</v>
      </c>
      <c r="C178" s="12">
        <f t="shared" ref="C178:K178" si="45">$B$75*C104</f>
        <v>11469123.68917189</v>
      </c>
      <c r="D178" s="12">
        <f t="shared" si="45"/>
        <v>6849547.7180817267</v>
      </c>
      <c r="E178" s="12">
        <f t="shared" si="45"/>
        <v>4090661.6070914618</v>
      </c>
      <c r="F178" s="12">
        <f t="shared" si="45"/>
        <v>2443009.8267011489</v>
      </c>
      <c r="G178" s="12">
        <f t="shared" si="45"/>
        <v>1459005.3117598139</v>
      </c>
      <c r="H178" s="12">
        <f t="shared" si="45"/>
        <v>0</v>
      </c>
      <c r="I178" s="12">
        <f t="shared" si="45"/>
        <v>473688651.84719396</v>
      </c>
      <c r="J178" s="53">
        <f t="shared" si="45"/>
        <v>0</v>
      </c>
      <c r="K178" s="53">
        <f t="shared" si="45"/>
        <v>0</v>
      </c>
    </row>
    <row r="179" spans="1:11" ht="15">
      <c r="A179" s="1" t="s">
        <v>26</v>
      </c>
      <c r="C179" s="12">
        <f t="shared" ref="C179:K179" si="46">$B$75*C105</f>
        <v>11469123.68917189</v>
      </c>
      <c r="D179" s="12">
        <f t="shared" si="46"/>
        <v>6849547.7180817267</v>
      </c>
      <c r="E179" s="12">
        <f t="shared" si="46"/>
        <v>4090661.6070914618</v>
      </c>
      <c r="F179" s="12">
        <f t="shared" si="46"/>
        <v>2443009.8267011489</v>
      </c>
      <c r="G179" s="12">
        <f t="shared" si="46"/>
        <v>1459005.3117598139</v>
      </c>
      <c r="H179" s="12">
        <f t="shared" si="46"/>
        <v>871341.76722398971</v>
      </c>
      <c r="I179" s="12">
        <f t="shared" si="46"/>
        <v>472817310.07996994</v>
      </c>
      <c r="J179" s="53">
        <f t="shared" si="46"/>
        <v>0</v>
      </c>
      <c r="K179" s="53">
        <f t="shared" si="46"/>
        <v>0</v>
      </c>
    </row>
    <row r="180" spans="1:11" ht="15">
      <c r="A180" s="1" t="s">
        <v>27</v>
      </c>
      <c r="C180" s="12">
        <f t="shared" ref="C180:K180" si="47">$B$75*C106</f>
        <v>11469123.68917189</v>
      </c>
      <c r="D180" s="12">
        <f t="shared" si="47"/>
        <v>6849547.7180817267</v>
      </c>
      <c r="E180" s="12">
        <f t="shared" si="47"/>
        <v>4090661.6070914618</v>
      </c>
      <c r="F180" s="12">
        <f t="shared" si="47"/>
        <v>2443009.8267011489</v>
      </c>
      <c r="G180" s="12">
        <f t="shared" si="47"/>
        <v>1459005.3117598139</v>
      </c>
      <c r="H180" s="12">
        <f t="shared" si="47"/>
        <v>871341.76722398971</v>
      </c>
      <c r="I180" s="12">
        <f t="shared" si="47"/>
        <v>472817310.07996994</v>
      </c>
      <c r="J180" s="53">
        <f t="shared" si="47"/>
        <v>520379.51417274418</v>
      </c>
      <c r="K180" s="53">
        <f t="shared" si="47"/>
        <v>310779.13277747185</v>
      </c>
    </row>
    <row r="181" spans="1:11" ht="15">
      <c r="A181" s="1" t="s">
        <v>28</v>
      </c>
      <c r="C181" s="12">
        <f t="shared" ref="C181:K181" si="48">$B$75*C107</f>
        <v>11469123.68917189</v>
      </c>
      <c r="D181" s="12">
        <f t="shared" si="48"/>
        <v>6849547.7180817267</v>
      </c>
      <c r="E181" s="12">
        <f t="shared" si="48"/>
        <v>4090661.6070914618</v>
      </c>
      <c r="F181" s="12">
        <f t="shared" si="48"/>
        <v>2443009.8267011489</v>
      </c>
      <c r="G181" s="12">
        <f t="shared" si="48"/>
        <v>1459005.3117598139</v>
      </c>
      <c r="H181" s="12">
        <f t="shared" si="48"/>
        <v>871341.76722398971</v>
      </c>
      <c r="I181" s="12">
        <f t="shared" si="48"/>
        <v>472817310.07996994</v>
      </c>
      <c r="J181" s="53">
        <f t="shared" si="48"/>
        <v>520379.51417274418</v>
      </c>
      <c r="K181" s="53">
        <f t="shared" si="48"/>
        <v>310779.13277747185</v>
      </c>
    </row>
    <row r="182" spans="1:11" ht="15">
      <c r="A182" s="1" t="s">
        <v>29</v>
      </c>
      <c r="C182" s="12">
        <f t="shared" ref="C182:K182" si="49">$B$75*C108</f>
        <v>11469123.68917189</v>
      </c>
      <c r="D182" s="12">
        <f t="shared" si="49"/>
        <v>6849547.7180817267</v>
      </c>
      <c r="E182" s="12">
        <f t="shared" si="49"/>
        <v>4090661.6070914618</v>
      </c>
      <c r="F182" s="12">
        <f t="shared" si="49"/>
        <v>2443009.8267011489</v>
      </c>
      <c r="G182" s="12">
        <f t="shared" si="49"/>
        <v>1459005.3117598139</v>
      </c>
      <c r="H182" s="12">
        <f t="shared" si="49"/>
        <v>871341.76722398971</v>
      </c>
      <c r="I182" s="12">
        <f t="shared" si="49"/>
        <v>472817310.07996994</v>
      </c>
      <c r="J182" s="53">
        <f t="shared" si="49"/>
        <v>520379.51417274418</v>
      </c>
      <c r="K182" s="53">
        <f t="shared" si="49"/>
        <v>310779.13277747185</v>
      </c>
    </row>
    <row r="183" spans="1:11" ht="15">
      <c r="A183" s="1" t="s">
        <v>30</v>
      </c>
      <c r="C183" s="12">
        <f t="shared" ref="C183:K183" si="50">$B$75*C109</f>
        <v>11469123.68917189</v>
      </c>
      <c r="D183" s="12">
        <f t="shared" si="50"/>
        <v>6849547.7180817267</v>
      </c>
      <c r="E183" s="12">
        <f t="shared" si="50"/>
        <v>4090661.6070914618</v>
      </c>
      <c r="F183" s="12">
        <f t="shared" si="50"/>
        <v>2443009.8267011489</v>
      </c>
      <c r="G183" s="12">
        <f t="shared" si="50"/>
        <v>1459005.3117598139</v>
      </c>
      <c r="H183" s="12">
        <f t="shared" si="50"/>
        <v>871341.76722398971</v>
      </c>
      <c r="I183" s="12">
        <f t="shared" si="50"/>
        <v>472817310.07996994</v>
      </c>
      <c r="J183" s="53">
        <f t="shared" si="50"/>
        <v>520379.51417274418</v>
      </c>
      <c r="K183" s="53">
        <f t="shared" si="50"/>
        <v>310779.13277747185</v>
      </c>
    </row>
    <row r="184" spans="1:11" ht="15">
      <c r="A184" s="1" t="s">
        <v>31</v>
      </c>
      <c r="C184" s="12">
        <f t="shared" ref="C184:K184" si="51">$B$75*C110</f>
        <v>11469123.68917189</v>
      </c>
      <c r="D184" s="12">
        <f t="shared" si="51"/>
        <v>6849547.7180817267</v>
      </c>
      <c r="E184" s="12">
        <f t="shared" si="51"/>
        <v>4090661.6070914618</v>
      </c>
      <c r="F184" s="12">
        <f t="shared" si="51"/>
        <v>2443009.8267011489</v>
      </c>
      <c r="G184" s="12">
        <f t="shared" si="51"/>
        <v>1459005.3117598139</v>
      </c>
      <c r="H184" s="12">
        <f t="shared" si="51"/>
        <v>871341.76722398971</v>
      </c>
      <c r="I184" s="12">
        <f t="shared" si="51"/>
        <v>472817310.07996994</v>
      </c>
      <c r="J184" s="53">
        <f t="shared" si="51"/>
        <v>520379.51417274418</v>
      </c>
      <c r="K184" s="53">
        <f t="shared" si="51"/>
        <v>0</v>
      </c>
    </row>
    <row r="185" spans="1:11" ht="15">
      <c r="A185" s="1" t="s">
        <v>32</v>
      </c>
      <c r="C185" s="12">
        <f t="shared" ref="C185:K185" si="52">$B$75*C111</f>
        <v>11469123.68917189</v>
      </c>
      <c r="D185" s="12">
        <f t="shared" si="52"/>
        <v>6849547.7180817267</v>
      </c>
      <c r="E185" s="12">
        <f t="shared" si="52"/>
        <v>4090661.6070914618</v>
      </c>
      <c r="F185" s="12">
        <f t="shared" si="52"/>
        <v>2443009.8267011489</v>
      </c>
      <c r="G185" s="12">
        <f t="shared" si="52"/>
        <v>1459005.3117598139</v>
      </c>
      <c r="H185" s="12">
        <f t="shared" si="52"/>
        <v>871341.76722398971</v>
      </c>
      <c r="I185" s="12">
        <f t="shared" si="52"/>
        <v>472817310.07996994</v>
      </c>
      <c r="J185" s="53">
        <f t="shared" si="52"/>
        <v>520379.51417274418</v>
      </c>
      <c r="K185" s="53">
        <f t="shared" si="52"/>
        <v>310779.13277747185</v>
      </c>
    </row>
    <row r="186" spans="1:11" ht="15">
      <c r="A186" s="1" t="s">
        <v>33</v>
      </c>
      <c r="C186" s="12">
        <f t="shared" ref="C186:K186" si="53">$B$75*C112</f>
        <v>11469123.68917189</v>
      </c>
      <c r="D186" s="12">
        <f t="shared" si="53"/>
        <v>6849547.7180817267</v>
      </c>
      <c r="E186" s="12">
        <f t="shared" si="53"/>
        <v>4090661.6070914618</v>
      </c>
      <c r="F186" s="12">
        <f t="shared" si="53"/>
        <v>2443009.8267011489</v>
      </c>
      <c r="G186" s="12">
        <f t="shared" si="53"/>
        <v>1459005.3117598139</v>
      </c>
      <c r="H186" s="12">
        <f t="shared" si="53"/>
        <v>871341.76722398971</v>
      </c>
      <c r="I186" s="12">
        <f t="shared" si="53"/>
        <v>472817310.07996994</v>
      </c>
      <c r="J186" s="53">
        <f t="shared" si="53"/>
        <v>520379.51417274418</v>
      </c>
      <c r="K186" s="53">
        <f t="shared" si="53"/>
        <v>0</v>
      </c>
    </row>
    <row r="187" spans="1:11" ht="15">
      <c r="A187" s="1" t="s">
        <v>34</v>
      </c>
      <c r="C187" s="12">
        <f t="shared" ref="C187:K187" si="54">$B$75*C113</f>
        <v>11469123.68917189</v>
      </c>
      <c r="D187" s="12">
        <f t="shared" si="54"/>
        <v>6849547.7180817267</v>
      </c>
      <c r="E187" s="12">
        <f t="shared" si="54"/>
        <v>4090661.6070914618</v>
      </c>
      <c r="F187" s="12">
        <f t="shared" si="54"/>
        <v>2443009.8267011489</v>
      </c>
      <c r="G187" s="12">
        <f t="shared" si="54"/>
        <v>1459005.3117598139</v>
      </c>
      <c r="H187" s="12">
        <f t="shared" si="54"/>
        <v>871341.76722398971</v>
      </c>
      <c r="I187" s="12">
        <f t="shared" si="54"/>
        <v>472817310.07996994</v>
      </c>
      <c r="J187" s="53">
        <f t="shared" si="54"/>
        <v>520379.51417274418</v>
      </c>
      <c r="K187" s="53">
        <f t="shared" si="54"/>
        <v>310779.13277747185</v>
      </c>
    </row>
    <row r="188" spans="1:11" ht="15">
      <c r="A188" s="1" t="s">
        <v>35</v>
      </c>
      <c r="C188" s="12">
        <f t="shared" ref="C188:K188" si="55">$B$75*C114</f>
        <v>11469123.68917189</v>
      </c>
      <c r="D188" s="12">
        <f t="shared" si="55"/>
        <v>6849547.7180817267</v>
      </c>
      <c r="E188" s="12">
        <f t="shared" si="55"/>
        <v>4090661.6070914618</v>
      </c>
      <c r="F188" s="12">
        <f t="shared" si="55"/>
        <v>2443009.8267011489</v>
      </c>
      <c r="G188" s="12">
        <f t="shared" si="55"/>
        <v>1459005.3117598139</v>
      </c>
      <c r="H188" s="12">
        <f t="shared" si="55"/>
        <v>871341.76722398971</v>
      </c>
      <c r="I188" s="12">
        <f t="shared" si="55"/>
        <v>472817310.07996994</v>
      </c>
      <c r="J188" s="53">
        <f t="shared" si="55"/>
        <v>520379.51417274418</v>
      </c>
      <c r="K188" s="53">
        <f t="shared" si="55"/>
        <v>310779.13277747185</v>
      </c>
    </row>
    <row r="189" spans="1:11" ht="15">
      <c r="A189" s="1" t="s">
        <v>36</v>
      </c>
      <c r="C189" s="12">
        <f t="shared" ref="C189:K189" si="56">$B$75*C115</f>
        <v>11469123.68917189</v>
      </c>
      <c r="D189" s="12">
        <f t="shared" si="56"/>
        <v>6849547.7180817267</v>
      </c>
      <c r="E189" s="12">
        <f t="shared" si="56"/>
        <v>4090661.6070914618</v>
      </c>
      <c r="F189" s="12">
        <f t="shared" si="56"/>
        <v>2443009.8267011489</v>
      </c>
      <c r="G189" s="12">
        <f t="shared" si="56"/>
        <v>1459005.3117598139</v>
      </c>
      <c r="H189" s="12">
        <f t="shared" si="56"/>
        <v>871341.76722398971</v>
      </c>
      <c r="I189" s="12">
        <f t="shared" si="56"/>
        <v>472817310.07996994</v>
      </c>
      <c r="J189" s="53">
        <f t="shared" si="56"/>
        <v>520379.51417274418</v>
      </c>
      <c r="K189" s="53">
        <f t="shared" si="56"/>
        <v>310779.13277747185</v>
      </c>
    </row>
    <row r="190" spans="1:11" ht="15">
      <c r="A190" s="1" t="s">
        <v>37</v>
      </c>
      <c r="C190" s="12">
        <f t="shared" ref="C190:K190" si="57">$B$75*C116</f>
        <v>11469123.68917189</v>
      </c>
      <c r="D190" s="12">
        <f t="shared" si="57"/>
        <v>6849547.7180817267</v>
      </c>
      <c r="E190" s="12">
        <f t="shared" si="57"/>
        <v>4090661.6070914618</v>
      </c>
      <c r="F190" s="12">
        <f t="shared" si="57"/>
        <v>2443009.8267011489</v>
      </c>
      <c r="G190" s="12">
        <f t="shared" si="57"/>
        <v>1459005.3117598139</v>
      </c>
      <c r="H190" s="12">
        <f t="shared" si="57"/>
        <v>871341.76722398971</v>
      </c>
      <c r="I190" s="12">
        <f t="shared" si="57"/>
        <v>472817310.07996994</v>
      </c>
      <c r="J190" s="53">
        <f t="shared" si="57"/>
        <v>520379.51417274418</v>
      </c>
      <c r="K190" s="53">
        <f t="shared" si="57"/>
        <v>310779.13277747185</v>
      </c>
    </row>
    <row r="191" spans="1:11" ht="15">
      <c r="A191" s="1" t="s">
        <v>38</v>
      </c>
      <c r="C191" s="12">
        <f t="shared" ref="C191:K191" si="58">$B$75*C117</f>
        <v>11469123.68917189</v>
      </c>
      <c r="D191" s="12">
        <f t="shared" si="58"/>
        <v>6849547.7180817267</v>
      </c>
      <c r="E191" s="12">
        <f t="shared" si="58"/>
        <v>4090661.6070914618</v>
      </c>
      <c r="F191" s="12">
        <f t="shared" si="58"/>
        <v>2443009.8267011489</v>
      </c>
      <c r="G191" s="12">
        <f t="shared" si="58"/>
        <v>1459005.3117598139</v>
      </c>
      <c r="H191" s="12">
        <f t="shared" si="58"/>
        <v>871341.76722398971</v>
      </c>
      <c r="I191" s="12">
        <f t="shared" si="58"/>
        <v>472817310.07996994</v>
      </c>
      <c r="J191" s="53">
        <f t="shared" si="58"/>
        <v>520379.51417274418</v>
      </c>
      <c r="K191" s="53">
        <f t="shared" si="58"/>
        <v>310779.13277747185</v>
      </c>
    </row>
    <row r="192" spans="1:11" ht="15">
      <c r="A192" s="1" t="s">
        <v>39</v>
      </c>
      <c r="C192" s="12">
        <f t="shared" ref="C192:K192" si="59">$B$75*C118</f>
        <v>11469123.68917189</v>
      </c>
      <c r="D192" s="12">
        <f t="shared" si="59"/>
        <v>6849547.7180817267</v>
      </c>
      <c r="E192" s="12">
        <f t="shared" si="59"/>
        <v>4090661.6070914618</v>
      </c>
      <c r="F192" s="12">
        <f t="shared" si="59"/>
        <v>2443009.8267011489</v>
      </c>
      <c r="G192" s="12">
        <f t="shared" si="59"/>
        <v>1459005.3117598139</v>
      </c>
      <c r="H192" s="12">
        <f t="shared" si="59"/>
        <v>871341.76722398971</v>
      </c>
      <c r="I192" s="12">
        <f t="shared" si="59"/>
        <v>472817310.07996994</v>
      </c>
      <c r="J192" s="53">
        <f t="shared" si="59"/>
        <v>520379.51417274418</v>
      </c>
      <c r="K192" s="53">
        <f t="shared" si="59"/>
        <v>310779.13277747185</v>
      </c>
    </row>
    <row r="193" spans="1:11" ht="15">
      <c r="A193" s="1" t="s">
        <v>40</v>
      </c>
      <c r="C193" s="12">
        <f t="shared" ref="C193:K193" si="60">$B$75*C119</f>
        <v>11469123.68917189</v>
      </c>
      <c r="D193" s="12">
        <f t="shared" si="60"/>
        <v>6849547.7180817267</v>
      </c>
      <c r="E193" s="12">
        <f t="shared" si="60"/>
        <v>4090661.6070914618</v>
      </c>
      <c r="F193" s="12">
        <f t="shared" si="60"/>
        <v>2443009.8267011489</v>
      </c>
      <c r="G193" s="12">
        <f t="shared" si="60"/>
        <v>1459005.3117598139</v>
      </c>
      <c r="H193" s="12">
        <f t="shared" si="60"/>
        <v>871341.76722398971</v>
      </c>
      <c r="I193" s="12">
        <f t="shared" si="60"/>
        <v>472817310.07996994</v>
      </c>
      <c r="J193" s="53">
        <f t="shared" si="60"/>
        <v>520379.51417274418</v>
      </c>
      <c r="K193" s="53">
        <f t="shared" si="60"/>
        <v>310779.13277747185</v>
      </c>
    </row>
    <row r="194" spans="1:11" ht="15">
      <c r="A194" s="1" t="s">
        <v>41</v>
      </c>
      <c r="C194" s="12">
        <f t="shared" ref="C194:K194" si="61">$B$75*C120</f>
        <v>11469123.68917189</v>
      </c>
      <c r="D194" s="12">
        <f t="shared" si="61"/>
        <v>6849547.7180817267</v>
      </c>
      <c r="E194" s="12">
        <f t="shared" si="61"/>
        <v>4090661.6070914618</v>
      </c>
      <c r="F194" s="12">
        <f t="shared" si="61"/>
        <v>2443009.8267011489</v>
      </c>
      <c r="G194" s="12">
        <f t="shared" si="61"/>
        <v>1459005.3117598139</v>
      </c>
      <c r="H194" s="12">
        <f t="shared" si="61"/>
        <v>871341.76722398971</v>
      </c>
      <c r="I194" s="12">
        <f t="shared" si="61"/>
        <v>472817310.07996994</v>
      </c>
      <c r="J194" s="53">
        <f t="shared" si="61"/>
        <v>0</v>
      </c>
      <c r="K194" s="53">
        <f t="shared" si="61"/>
        <v>0</v>
      </c>
    </row>
    <row r="195" spans="1:11" ht="15">
      <c r="A195" s="1" t="s">
        <v>42</v>
      </c>
      <c r="C195" s="12">
        <f t="shared" ref="C195:K195" si="62">$B$75*C121</f>
        <v>11469123.68917189</v>
      </c>
      <c r="D195" s="12">
        <f t="shared" si="62"/>
        <v>6849547.7180817267</v>
      </c>
      <c r="E195" s="12">
        <f t="shared" si="62"/>
        <v>4090661.6070914618</v>
      </c>
      <c r="F195" s="12">
        <f t="shared" si="62"/>
        <v>2443009.8267011489</v>
      </c>
      <c r="G195" s="12">
        <f t="shared" si="62"/>
        <v>1459005.3117598139</v>
      </c>
      <c r="H195" s="12">
        <f t="shared" si="62"/>
        <v>871341.76722398971</v>
      </c>
      <c r="I195" s="12">
        <f t="shared" si="62"/>
        <v>472817310.07996994</v>
      </c>
      <c r="J195" s="53">
        <f t="shared" si="62"/>
        <v>520379.51417274418</v>
      </c>
      <c r="K195" s="53">
        <f t="shared" si="62"/>
        <v>0</v>
      </c>
    </row>
    <row r="196" spans="1:11" ht="15">
      <c r="A196" s="1" t="s">
        <v>43</v>
      </c>
      <c r="C196" s="12">
        <f t="shared" ref="C196:K196" si="63">$B$75*C122</f>
        <v>11469123.68917189</v>
      </c>
      <c r="D196" s="12">
        <f t="shared" si="63"/>
        <v>6849547.7180817267</v>
      </c>
      <c r="E196" s="12">
        <f t="shared" si="63"/>
        <v>4090661.6070914618</v>
      </c>
      <c r="F196" s="12">
        <f t="shared" si="63"/>
        <v>2443009.8267011489</v>
      </c>
      <c r="G196" s="12">
        <f t="shared" si="63"/>
        <v>1459005.3117598139</v>
      </c>
      <c r="H196" s="12">
        <f t="shared" si="63"/>
        <v>871341.76722398971</v>
      </c>
      <c r="I196" s="12">
        <f t="shared" si="63"/>
        <v>472817310.07996994</v>
      </c>
      <c r="J196" s="53">
        <f t="shared" si="63"/>
        <v>520379.51417274418</v>
      </c>
      <c r="K196" s="53">
        <f t="shared" si="63"/>
        <v>310779.13277747185</v>
      </c>
    </row>
    <row r="197" spans="1:11" ht="15">
      <c r="A197" s="1" t="s">
        <v>44</v>
      </c>
      <c r="C197" s="12">
        <f t="shared" ref="C197:K197" si="64">$B$75*C123</f>
        <v>11469123.68917189</v>
      </c>
      <c r="D197" s="12">
        <f t="shared" si="64"/>
        <v>6849547.7180817267</v>
      </c>
      <c r="E197" s="12">
        <f t="shared" si="64"/>
        <v>4090661.6070914618</v>
      </c>
      <c r="F197" s="12">
        <f t="shared" si="64"/>
        <v>2443009.8267011489</v>
      </c>
      <c r="G197" s="12">
        <f t="shared" si="64"/>
        <v>1459005.3117598139</v>
      </c>
      <c r="H197" s="12">
        <f t="shared" si="64"/>
        <v>871341.76722398971</v>
      </c>
      <c r="I197" s="12">
        <f t="shared" si="64"/>
        <v>472817310.07996994</v>
      </c>
      <c r="J197" s="53">
        <f t="shared" si="64"/>
        <v>520379.51417274418</v>
      </c>
      <c r="K197" s="53">
        <f t="shared" si="64"/>
        <v>310779.13277747185</v>
      </c>
    </row>
    <row r="198" spans="1:11" ht="15">
      <c r="A198" s="1" t="s">
        <v>45</v>
      </c>
      <c r="C198" s="12">
        <f t="shared" ref="C198:K198" si="65">$B$75*C124</f>
        <v>11469123.68917189</v>
      </c>
      <c r="D198" s="12">
        <f t="shared" si="65"/>
        <v>6849547.7180817267</v>
      </c>
      <c r="E198" s="12">
        <f t="shared" si="65"/>
        <v>4090661.6070914618</v>
      </c>
      <c r="F198" s="12">
        <f t="shared" si="65"/>
        <v>2443009.8267011489</v>
      </c>
      <c r="G198" s="12">
        <f t="shared" si="65"/>
        <v>1459005.3117598139</v>
      </c>
      <c r="H198" s="12">
        <f t="shared" si="65"/>
        <v>871341.76722398971</v>
      </c>
      <c r="I198" s="12">
        <f t="shared" si="65"/>
        <v>472817310.07996994</v>
      </c>
      <c r="J198" s="53">
        <f t="shared" si="65"/>
        <v>520379.51417274418</v>
      </c>
      <c r="K198" s="53">
        <f t="shared" si="65"/>
        <v>310779.13277747185</v>
      </c>
    </row>
    <row r="199" spans="1:11" ht="15">
      <c r="A199" s="1" t="s">
        <v>46</v>
      </c>
      <c r="C199" s="12">
        <f t="shared" ref="C199:K199" si="66">$B$75*C125</f>
        <v>11469123.68917189</v>
      </c>
      <c r="D199" s="12">
        <f t="shared" si="66"/>
        <v>6849547.7180817267</v>
      </c>
      <c r="E199" s="12">
        <f t="shared" si="66"/>
        <v>4090661.6070914618</v>
      </c>
      <c r="F199" s="12">
        <f t="shared" si="66"/>
        <v>2443009.8267011489</v>
      </c>
      <c r="G199" s="12">
        <f t="shared" si="66"/>
        <v>1459005.3117598139</v>
      </c>
      <c r="H199" s="12">
        <f t="shared" si="66"/>
        <v>871341.76722398971</v>
      </c>
      <c r="I199" s="12">
        <f t="shared" si="66"/>
        <v>472817310.07996994</v>
      </c>
      <c r="J199" s="53">
        <f t="shared" si="66"/>
        <v>0</v>
      </c>
      <c r="K199" s="53">
        <f t="shared" si="66"/>
        <v>0</v>
      </c>
    </row>
    <row r="200" spans="1:11" ht="15">
      <c r="A200" s="1" t="s">
        <v>47</v>
      </c>
      <c r="C200" s="12">
        <f t="shared" ref="C200:K200" si="67">$B$75*C126</f>
        <v>11469123.68917189</v>
      </c>
      <c r="D200" s="12">
        <f t="shared" si="67"/>
        <v>6849547.7180817267</v>
      </c>
      <c r="E200" s="12">
        <f t="shared" si="67"/>
        <v>4090661.6070914618</v>
      </c>
      <c r="F200" s="12">
        <f t="shared" si="67"/>
        <v>2443009.8267011489</v>
      </c>
      <c r="G200" s="12">
        <f t="shared" si="67"/>
        <v>1459005.3117598139</v>
      </c>
      <c r="H200" s="12">
        <f t="shared" si="67"/>
        <v>871341.76722398971</v>
      </c>
      <c r="I200" s="12">
        <f t="shared" si="67"/>
        <v>472817310.07996994</v>
      </c>
      <c r="J200" s="53">
        <f t="shared" si="67"/>
        <v>520379.51417274418</v>
      </c>
      <c r="K200" s="53">
        <f t="shared" si="67"/>
        <v>310779.13277747185</v>
      </c>
    </row>
    <row r="201" spans="1:11" ht="15">
      <c r="A201" s="1" t="s">
        <v>48</v>
      </c>
      <c r="C201" s="12">
        <f t="shared" ref="C201:K201" si="68">$B$75*C127</f>
        <v>11469123.68917189</v>
      </c>
      <c r="D201" s="12">
        <f t="shared" si="68"/>
        <v>6849547.7180817267</v>
      </c>
      <c r="E201" s="12">
        <f t="shared" si="68"/>
        <v>4090661.6070914618</v>
      </c>
      <c r="F201" s="12">
        <f t="shared" si="68"/>
        <v>2443009.8267011489</v>
      </c>
      <c r="G201" s="12">
        <f t="shared" si="68"/>
        <v>1459005.3117598139</v>
      </c>
      <c r="H201" s="12">
        <f t="shared" si="68"/>
        <v>871341.76722398971</v>
      </c>
      <c r="I201" s="12">
        <f t="shared" si="68"/>
        <v>472817310.07996994</v>
      </c>
      <c r="J201" s="53">
        <f t="shared" si="68"/>
        <v>520379.51417274418</v>
      </c>
      <c r="K201" s="53">
        <f t="shared" si="68"/>
        <v>310779.13277747185</v>
      </c>
    </row>
    <row r="202" spans="1:11" ht="15">
      <c r="A202" s="1" t="s">
        <v>49</v>
      </c>
      <c r="C202" s="12">
        <f t="shared" ref="C202:K202" si="69">$B$75*C128</f>
        <v>11469123.68917189</v>
      </c>
      <c r="D202" s="12">
        <f t="shared" si="69"/>
        <v>6849547.7180817267</v>
      </c>
      <c r="E202" s="12">
        <f t="shared" si="69"/>
        <v>4090661.6070914618</v>
      </c>
      <c r="F202" s="12">
        <f t="shared" si="69"/>
        <v>2443009.8267011489</v>
      </c>
      <c r="G202" s="12">
        <f t="shared" si="69"/>
        <v>1459005.3117598139</v>
      </c>
      <c r="H202" s="12">
        <f t="shared" si="69"/>
        <v>871341.76722398971</v>
      </c>
      <c r="I202" s="12">
        <f t="shared" si="69"/>
        <v>472817310.07996994</v>
      </c>
      <c r="J202" s="53">
        <f t="shared" si="69"/>
        <v>0</v>
      </c>
      <c r="K202" s="53">
        <f t="shared" si="69"/>
        <v>0</v>
      </c>
    </row>
    <row r="203" spans="1:11" ht="15">
      <c r="A203" s="1" t="s">
        <v>50</v>
      </c>
      <c r="C203" s="12">
        <f t="shared" ref="C203:K203" si="70">$B$75*C129</f>
        <v>11469123.68917189</v>
      </c>
      <c r="D203" s="12">
        <f t="shared" si="70"/>
        <v>6849547.7180817267</v>
      </c>
      <c r="E203" s="12">
        <f t="shared" si="70"/>
        <v>4090661.6070914618</v>
      </c>
      <c r="F203" s="12">
        <f t="shared" si="70"/>
        <v>2443009.8267011489</v>
      </c>
      <c r="G203" s="12">
        <f t="shared" si="70"/>
        <v>1459005.3117598139</v>
      </c>
      <c r="H203" s="12">
        <f t="shared" si="70"/>
        <v>871341.76722398971</v>
      </c>
      <c r="I203" s="12">
        <f t="shared" si="70"/>
        <v>472817310.07996994</v>
      </c>
      <c r="J203" s="53">
        <f t="shared" si="70"/>
        <v>0</v>
      </c>
      <c r="K203" s="53">
        <f t="shared" si="70"/>
        <v>0</v>
      </c>
    </row>
    <row r="204" spans="1:11" ht="15">
      <c r="A204" s="1" t="s">
        <v>51</v>
      </c>
      <c r="C204" s="12">
        <f t="shared" ref="C204:K204" si="71">$B$75*C130</f>
        <v>11469123.68917189</v>
      </c>
      <c r="D204" s="12">
        <f t="shared" si="71"/>
        <v>6849547.7180817267</v>
      </c>
      <c r="E204" s="12">
        <f t="shared" si="71"/>
        <v>4090661.6070914618</v>
      </c>
      <c r="F204" s="12">
        <f t="shared" si="71"/>
        <v>2443009.8267011489</v>
      </c>
      <c r="G204" s="12">
        <f t="shared" si="71"/>
        <v>1459005.3117598139</v>
      </c>
      <c r="H204" s="12">
        <f t="shared" si="71"/>
        <v>871341.76722398971</v>
      </c>
      <c r="I204" s="12">
        <f t="shared" si="71"/>
        <v>472817310.07996994</v>
      </c>
      <c r="J204" s="53">
        <f t="shared" si="71"/>
        <v>520379.51417274418</v>
      </c>
      <c r="K204" s="53">
        <f t="shared" si="71"/>
        <v>310779.13277747185</v>
      </c>
    </row>
    <row r="205" spans="1:11" ht="15">
      <c r="A205" s="1" t="s">
        <v>52</v>
      </c>
      <c r="C205" s="12">
        <f t="shared" ref="C205:K205" si="72">$B$75*C131</f>
        <v>11469123.68917189</v>
      </c>
      <c r="D205" s="12">
        <f t="shared" si="72"/>
        <v>6849547.7180817267</v>
      </c>
      <c r="E205" s="12">
        <f t="shared" si="72"/>
        <v>4090661.6070914618</v>
      </c>
      <c r="F205" s="12">
        <f t="shared" si="72"/>
        <v>2443009.8267011489</v>
      </c>
      <c r="G205" s="12">
        <f t="shared" si="72"/>
        <v>1459005.3117598139</v>
      </c>
      <c r="H205" s="12">
        <f t="shared" si="72"/>
        <v>871341.76722398971</v>
      </c>
      <c r="I205" s="12">
        <f t="shared" si="72"/>
        <v>472817310.07996994</v>
      </c>
      <c r="J205" s="53">
        <f t="shared" si="72"/>
        <v>520379.51417274418</v>
      </c>
      <c r="K205" s="53">
        <f t="shared" si="72"/>
        <v>310779.13277747185</v>
      </c>
    </row>
    <row r="206" spans="1:11" ht="15">
      <c r="A206" s="1" t="s">
        <v>53</v>
      </c>
      <c r="C206" s="12">
        <f t="shared" ref="C206:K206" si="73">$B$75*C132</f>
        <v>11469123.68917189</v>
      </c>
      <c r="D206" s="12">
        <f t="shared" si="73"/>
        <v>6849547.7180817267</v>
      </c>
      <c r="E206" s="12">
        <f t="shared" si="73"/>
        <v>4090661.6070914618</v>
      </c>
      <c r="F206" s="12">
        <f t="shared" si="73"/>
        <v>2443009.8267011489</v>
      </c>
      <c r="G206" s="12">
        <f t="shared" si="73"/>
        <v>1459005.3117598139</v>
      </c>
      <c r="H206" s="12">
        <f t="shared" si="73"/>
        <v>871341.76722398971</v>
      </c>
      <c r="I206" s="12">
        <f t="shared" si="73"/>
        <v>472817310.07996994</v>
      </c>
      <c r="J206" s="53">
        <f t="shared" si="73"/>
        <v>520379.51417274418</v>
      </c>
      <c r="K206" s="53">
        <f t="shared" si="73"/>
        <v>310779.13277747185</v>
      </c>
    </row>
    <row r="207" spans="1:11" ht="15">
      <c r="A207" s="1" t="s">
        <v>54</v>
      </c>
      <c r="C207" s="12">
        <f t="shared" ref="C207:K207" si="74">$B$75*C133</f>
        <v>11469123.68917189</v>
      </c>
      <c r="D207" s="12">
        <f t="shared" si="74"/>
        <v>6849547.7180817267</v>
      </c>
      <c r="E207" s="12">
        <f t="shared" si="74"/>
        <v>4090661.6070914618</v>
      </c>
      <c r="F207" s="12">
        <f t="shared" si="74"/>
        <v>2443009.8267011489</v>
      </c>
      <c r="G207" s="12">
        <f t="shared" si="74"/>
        <v>1459005.3117598139</v>
      </c>
      <c r="H207" s="12">
        <f t="shared" si="74"/>
        <v>871341.76722398971</v>
      </c>
      <c r="I207" s="12">
        <f t="shared" si="74"/>
        <v>472817310.07996994</v>
      </c>
      <c r="J207" s="53">
        <f t="shared" si="74"/>
        <v>520379.51417274418</v>
      </c>
      <c r="K207" s="53">
        <f t="shared" si="74"/>
        <v>0</v>
      </c>
    </row>
    <row r="208" spans="1:11" ht="15">
      <c r="A208" s="1" t="s">
        <v>55</v>
      </c>
      <c r="C208" s="12">
        <f t="shared" ref="C208:K208" si="75">$B$75*C134</f>
        <v>11469123.68917189</v>
      </c>
      <c r="D208" s="12">
        <f t="shared" si="75"/>
        <v>6849547.7180817267</v>
      </c>
      <c r="E208" s="12">
        <f t="shared" si="75"/>
        <v>4090661.6070914618</v>
      </c>
      <c r="F208" s="12">
        <f t="shared" si="75"/>
        <v>2443009.8267011489</v>
      </c>
      <c r="G208" s="12">
        <f t="shared" si="75"/>
        <v>1459005.3117598139</v>
      </c>
      <c r="H208" s="12">
        <f t="shared" si="75"/>
        <v>0</v>
      </c>
      <c r="I208" s="12">
        <f t="shared" si="75"/>
        <v>473688651.84719396</v>
      </c>
      <c r="J208" s="53">
        <f t="shared" si="75"/>
        <v>0</v>
      </c>
      <c r="K208" s="53">
        <f t="shared" si="75"/>
        <v>0</v>
      </c>
    </row>
    <row r="209" spans="1:11" ht="15">
      <c r="A209" s="1" t="s">
        <v>56</v>
      </c>
      <c r="C209" s="12">
        <f t="shared" ref="C209:K209" si="76">$B$75*C135</f>
        <v>11469123.68917189</v>
      </c>
      <c r="D209" s="12">
        <f t="shared" si="76"/>
        <v>6849547.7180817267</v>
      </c>
      <c r="E209" s="12">
        <f t="shared" si="76"/>
        <v>4090661.6070914618</v>
      </c>
      <c r="F209" s="12">
        <f t="shared" si="76"/>
        <v>2443009.8267011489</v>
      </c>
      <c r="G209" s="12">
        <f t="shared" si="76"/>
        <v>1459005.3117598139</v>
      </c>
      <c r="H209" s="12">
        <f t="shared" si="76"/>
        <v>871341.76722398971</v>
      </c>
      <c r="I209" s="12">
        <f t="shared" si="76"/>
        <v>472817310.07996994</v>
      </c>
      <c r="J209" s="53">
        <f t="shared" si="76"/>
        <v>520379.51417274418</v>
      </c>
      <c r="K209" s="53">
        <f t="shared" si="76"/>
        <v>310779.13277747185</v>
      </c>
    </row>
    <row r="210" spans="1:11" ht="15">
      <c r="A210" s="1" t="s">
        <v>57</v>
      </c>
      <c r="C210" s="12">
        <f t="shared" ref="C210:K210" si="77">$B$75*C136</f>
        <v>11469123.68917189</v>
      </c>
      <c r="D210" s="12">
        <f t="shared" si="77"/>
        <v>6849547.7180817267</v>
      </c>
      <c r="E210" s="12">
        <f t="shared" si="77"/>
        <v>4090661.6070914618</v>
      </c>
      <c r="F210" s="12">
        <f t="shared" si="77"/>
        <v>2443009.8267011489</v>
      </c>
      <c r="G210" s="12">
        <f t="shared" si="77"/>
        <v>1459005.3117598139</v>
      </c>
      <c r="H210" s="12">
        <f t="shared" si="77"/>
        <v>871341.76722398971</v>
      </c>
      <c r="I210" s="12">
        <f t="shared" si="77"/>
        <v>472817310.07996994</v>
      </c>
      <c r="J210" s="53">
        <f t="shared" si="77"/>
        <v>520379.51417274418</v>
      </c>
      <c r="K210" s="53">
        <f t="shared" si="77"/>
        <v>310779.13277747185</v>
      </c>
    </row>
    <row r="211" spans="1:11" ht="15">
      <c r="A211" s="1" t="s">
        <v>58</v>
      </c>
      <c r="C211" s="12">
        <f t="shared" ref="C211:K211" si="78">$B$75*C137</f>
        <v>11469123.68917189</v>
      </c>
      <c r="D211" s="12">
        <f t="shared" si="78"/>
        <v>6849547.7180817267</v>
      </c>
      <c r="E211" s="12">
        <f t="shared" si="78"/>
        <v>4090661.6070914618</v>
      </c>
      <c r="F211" s="12">
        <f t="shared" si="78"/>
        <v>2443009.8267011489</v>
      </c>
      <c r="G211" s="12">
        <f t="shared" si="78"/>
        <v>1459005.3117598139</v>
      </c>
      <c r="H211" s="12">
        <f t="shared" si="78"/>
        <v>871341.76722398971</v>
      </c>
      <c r="I211" s="12">
        <f t="shared" si="78"/>
        <v>472817310.07996994</v>
      </c>
      <c r="J211" s="53">
        <f t="shared" si="78"/>
        <v>520379.51417274418</v>
      </c>
      <c r="K211" s="53">
        <f t="shared" si="78"/>
        <v>310779.13277747185</v>
      </c>
    </row>
    <row r="212" spans="1:11" ht="15">
      <c r="A212" s="1" t="s">
        <v>59</v>
      </c>
      <c r="C212" s="12">
        <f t="shared" ref="C212:K212" si="79">$B$75*C138</f>
        <v>11469123.68917189</v>
      </c>
      <c r="D212" s="12">
        <f t="shared" si="79"/>
        <v>6849547.7180817267</v>
      </c>
      <c r="E212" s="12">
        <f t="shared" si="79"/>
        <v>4090661.6070914618</v>
      </c>
      <c r="F212" s="12">
        <f t="shared" si="79"/>
        <v>2443009.8267011489</v>
      </c>
      <c r="G212" s="12">
        <f t="shared" si="79"/>
        <v>1459005.3117598139</v>
      </c>
      <c r="H212" s="12">
        <f t="shared" si="79"/>
        <v>871341.76722398971</v>
      </c>
      <c r="I212" s="12">
        <f t="shared" si="79"/>
        <v>472817310.07996994</v>
      </c>
      <c r="J212" s="53">
        <f t="shared" si="79"/>
        <v>520379.51417274418</v>
      </c>
      <c r="K212" s="53">
        <f t="shared" si="79"/>
        <v>310779.13277747185</v>
      </c>
    </row>
    <row r="213" spans="1:11" ht="15">
      <c r="A213" s="1" t="s">
        <v>60</v>
      </c>
      <c r="C213" s="12">
        <f t="shared" ref="C213:K213" si="80">$B$75*C139</f>
        <v>11469123.68917189</v>
      </c>
      <c r="D213" s="12">
        <f t="shared" si="80"/>
        <v>6849547.7180817267</v>
      </c>
      <c r="E213" s="12">
        <f t="shared" si="80"/>
        <v>4090661.6070914618</v>
      </c>
      <c r="F213" s="12">
        <f t="shared" si="80"/>
        <v>2443009.8267011489</v>
      </c>
      <c r="G213" s="12">
        <f t="shared" si="80"/>
        <v>1459005.3117598139</v>
      </c>
      <c r="H213" s="12">
        <f t="shared" si="80"/>
        <v>0</v>
      </c>
      <c r="I213" s="12">
        <f t="shared" si="80"/>
        <v>473688651.84719396</v>
      </c>
      <c r="J213" s="53">
        <f t="shared" si="80"/>
        <v>0</v>
      </c>
      <c r="K213" s="53">
        <f t="shared" si="80"/>
        <v>0</v>
      </c>
    </row>
    <row r="214" spans="1:11" ht="15">
      <c r="A214" s="1" t="s">
        <v>61</v>
      </c>
      <c r="C214" s="12">
        <f t="shared" ref="C214:K214" si="81">$B$75*C140</f>
        <v>11469123.68917189</v>
      </c>
      <c r="D214" s="12">
        <f t="shared" si="81"/>
        <v>6849547.7180817267</v>
      </c>
      <c r="E214" s="12">
        <f t="shared" si="81"/>
        <v>4090661.6070914618</v>
      </c>
      <c r="F214" s="12">
        <f t="shared" si="81"/>
        <v>2443009.8267011489</v>
      </c>
      <c r="G214" s="12">
        <f t="shared" si="81"/>
        <v>1459005.3117598139</v>
      </c>
      <c r="H214" s="12">
        <f t="shared" si="81"/>
        <v>871341.76722398971</v>
      </c>
      <c r="I214" s="12">
        <f t="shared" si="81"/>
        <v>472817310.07996994</v>
      </c>
      <c r="J214" s="53">
        <f t="shared" si="81"/>
        <v>520379.51417274418</v>
      </c>
      <c r="K214" s="53">
        <f t="shared" si="81"/>
        <v>0</v>
      </c>
    </row>
    <row r="215" spans="1:11" ht="15">
      <c r="A215" s="1" t="s">
        <v>62</v>
      </c>
      <c r="C215" s="12">
        <f t="shared" ref="C215:K215" si="82">$B$75*C141</f>
        <v>11469123.68917189</v>
      </c>
      <c r="D215" s="12">
        <f t="shared" si="82"/>
        <v>6849547.7180817267</v>
      </c>
      <c r="E215" s="12">
        <f t="shared" si="82"/>
        <v>4090661.6070914618</v>
      </c>
      <c r="F215" s="12">
        <f t="shared" si="82"/>
        <v>2443009.8267011489</v>
      </c>
      <c r="G215" s="12">
        <f t="shared" si="82"/>
        <v>1459005.3117598139</v>
      </c>
      <c r="H215" s="12">
        <f t="shared" si="82"/>
        <v>871341.76722398971</v>
      </c>
      <c r="I215" s="12">
        <f t="shared" si="82"/>
        <v>472817310.07996994</v>
      </c>
      <c r="J215" s="53">
        <f t="shared" si="82"/>
        <v>520379.51417274418</v>
      </c>
      <c r="K215" s="53">
        <f t="shared" si="82"/>
        <v>310779.13277747185</v>
      </c>
    </row>
    <row r="216" spans="1:11" ht="15">
      <c r="A216" s="1" t="s">
        <v>63</v>
      </c>
      <c r="C216" s="12">
        <f t="shared" ref="C216:K216" si="83">$B$75*C142</f>
        <v>11469123.68917189</v>
      </c>
      <c r="D216" s="12">
        <f t="shared" si="83"/>
        <v>6849547.7180817267</v>
      </c>
      <c r="E216" s="12">
        <f t="shared" si="83"/>
        <v>4090661.6070914618</v>
      </c>
      <c r="F216" s="12">
        <f t="shared" si="83"/>
        <v>2443009.8267011489</v>
      </c>
      <c r="G216" s="12">
        <f t="shared" si="83"/>
        <v>1459005.3117598139</v>
      </c>
      <c r="H216" s="12">
        <f t="shared" si="83"/>
        <v>871341.76722398971</v>
      </c>
      <c r="I216" s="12">
        <f t="shared" si="83"/>
        <v>472817310.07996994</v>
      </c>
      <c r="J216" s="53">
        <f t="shared" si="83"/>
        <v>520379.51417274418</v>
      </c>
      <c r="K216" s="53">
        <f t="shared" si="83"/>
        <v>310779.13277747185</v>
      </c>
    </row>
    <row r="217" spans="1:11" ht="15">
      <c r="A217" s="1" t="s">
        <v>64</v>
      </c>
      <c r="C217" s="12">
        <f t="shared" ref="C217:K217" si="84">$B$75*C143</f>
        <v>11469123.68917189</v>
      </c>
      <c r="D217" s="12">
        <f t="shared" si="84"/>
        <v>6849547.7180817267</v>
      </c>
      <c r="E217" s="12">
        <f t="shared" si="84"/>
        <v>4090661.6070914618</v>
      </c>
      <c r="F217" s="12">
        <f t="shared" si="84"/>
        <v>2443009.8267011489</v>
      </c>
      <c r="G217" s="12">
        <f t="shared" si="84"/>
        <v>1459005.3117598139</v>
      </c>
      <c r="H217" s="12">
        <f t="shared" si="84"/>
        <v>871341.76722398971</v>
      </c>
      <c r="I217" s="12">
        <f t="shared" si="84"/>
        <v>472817310.07996994</v>
      </c>
      <c r="J217" s="53">
        <f t="shared" si="84"/>
        <v>520379.51417274418</v>
      </c>
      <c r="K217" s="53">
        <f t="shared" si="84"/>
        <v>310779.13277747185</v>
      </c>
    </row>
    <row r="218" spans="1:11" ht="15">
      <c r="A218" s="1" t="s">
        <v>65</v>
      </c>
      <c r="C218" s="12">
        <f t="shared" ref="C218:K218" si="85">$B$75*C144</f>
        <v>11469123.68917189</v>
      </c>
      <c r="D218" s="12">
        <f t="shared" si="85"/>
        <v>6849547.7180817267</v>
      </c>
      <c r="E218" s="12">
        <f t="shared" si="85"/>
        <v>4090661.6070914618</v>
      </c>
      <c r="F218" s="12">
        <f t="shared" si="85"/>
        <v>2443009.8267011489</v>
      </c>
      <c r="G218" s="12">
        <f t="shared" si="85"/>
        <v>1459005.3117598139</v>
      </c>
      <c r="H218" s="12">
        <f t="shared" si="85"/>
        <v>0</v>
      </c>
      <c r="I218" s="12">
        <f t="shared" si="85"/>
        <v>473688651.84719396</v>
      </c>
      <c r="J218" s="53">
        <f t="shared" si="85"/>
        <v>0</v>
      </c>
      <c r="K218" s="53">
        <f t="shared" si="85"/>
        <v>0</v>
      </c>
    </row>
    <row r="219" spans="1:11" ht="15">
      <c r="A219" s="1" t="s">
        <v>66</v>
      </c>
      <c r="C219" s="12">
        <f t="shared" ref="C219:K219" si="86">$B$75*C145</f>
        <v>11469123.68917189</v>
      </c>
      <c r="D219" s="12">
        <f t="shared" si="86"/>
        <v>6849547.7180817267</v>
      </c>
      <c r="E219" s="12">
        <f t="shared" si="86"/>
        <v>4090661.6070914618</v>
      </c>
      <c r="F219" s="12">
        <f t="shared" si="86"/>
        <v>2443009.8267011489</v>
      </c>
      <c r="G219" s="12">
        <f t="shared" si="86"/>
        <v>1459005.3117598139</v>
      </c>
      <c r="H219" s="12">
        <f t="shared" si="86"/>
        <v>871341.76722398971</v>
      </c>
      <c r="I219" s="12">
        <f t="shared" si="86"/>
        <v>472817310.07996994</v>
      </c>
      <c r="J219" s="53">
        <f t="shared" si="86"/>
        <v>520379.51417274418</v>
      </c>
      <c r="K219" s="53">
        <f t="shared" si="86"/>
        <v>310779.13277747185</v>
      </c>
    </row>
    <row r="220" spans="1:11" ht="15">
      <c r="A220" s="1" t="s">
        <v>67</v>
      </c>
      <c r="C220" s="12">
        <f t="shared" ref="C220:K220" si="87">$B$75*C146</f>
        <v>11469123.68917189</v>
      </c>
      <c r="D220" s="12">
        <f t="shared" si="87"/>
        <v>6849547.7180817267</v>
      </c>
      <c r="E220" s="12">
        <f t="shared" si="87"/>
        <v>4090661.6070914618</v>
      </c>
      <c r="F220" s="12">
        <f t="shared" si="87"/>
        <v>2443009.8267011489</v>
      </c>
      <c r="G220" s="12">
        <f t="shared" si="87"/>
        <v>1459005.3117598139</v>
      </c>
      <c r="H220" s="12">
        <f t="shared" si="87"/>
        <v>871341.76722398971</v>
      </c>
      <c r="I220" s="12">
        <f t="shared" si="87"/>
        <v>472817310.07996994</v>
      </c>
      <c r="J220" s="53">
        <f t="shared" si="87"/>
        <v>520379.51417274418</v>
      </c>
      <c r="K220" s="53">
        <f t="shared" si="87"/>
        <v>310779.13277747185</v>
      </c>
    </row>
    <row r="221" spans="1:11" ht="15">
      <c r="A221" s="1" t="s">
        <v>68</v>
      </c>
      <c r="C221" s="12">
        <f t="shared" ref="C221:K221" si="88">$B$75*C147</f>
        <v>11469123.68917189</v>
      </c>
      <c r="D221" s="12">
        <f t="shared" si="88"/>
        <v>6849547.7180817267</v>
      </c>
      <c r="E221" s="12">
        <f t="shared" si="88"/>
        <v>4090661.6070914618</v>
      </c>
      <c r="F221" s="12">
        <f t="shared" si="88"/>
        <v>2443009.8267011489</v>
      </c>
      <c r="G221" s="12">
        <f t="shared" si="88"/>
        <v>1459005.3117598139</v>
      </c>
      <c r="H221" s="12">
        <f t="shared" si="88"/>
        <v>871341.76722398971</v>
      </c>
      <c r="I221" s="12">
        <f t="shared" si="88"/>
        <v>472817310.07996994</v>
      </c>
      <c r="J221" s="53">
        <f t="shared" si="88"/>
        <v>520379.51417274418</v>
      </c>
      <c r="K221" s="53">
        <f t="shared" si="88"/>
        <v>310779.13277747185</v>
      </c>
    </row>
    <row r="222" spans="1:11" ht="15">
      <c r="A222" s="1" t="s">
        <v>69</v>
      </c>
      <c r="C222" s="12">
        <f t="shared" ref="C222:K222" si="89">$B$75*C148</f>
        <v>11469123.68917189</v>
      </c>
      <c r="D222" s="12">
        <f t="shared" si="89"/>
        <v>6849547.7180817267</v>
      </c>
      <c r="E222" s="12">
        <f t="shared" si="89"/>
        <v>4090661.6070914618</v>
      </c>
      <c r="F222" s="12">
        <f t="shared" si="89"/>
        <v>2443009.8267011489</v>
      </c>
      <c r="G222" s="12">
        <f t="shared" si="89"/>
        <v>1459005.3117598139</v>
      </c>
      <c r="H222" s="12">
        <f t="shared" si="89"/>
        <v>871341.76722398971</v>
      </c>
      <c r="I222" s="12">
        <f t="shared" si="89"/>
        <v>472817310.07996994</v>
      </c>
      <c r="J222" s="53">
        <f t="shared" si="89"/>
        <v>520379.51417274418</v>
      </c>
      <c r="K222" s="53">
        <f t="shared" si="89"/>
        <v>310779.13277747185</v>
      </c>
    </row>
    <row r="223" spans="1:11" ht="15">
      <c r="A223" s="1" t="s">
        <v>70</v>
      </c>
      <c r="C223" s="12">
        <f t="shared" ref="C223:K223" si="90">$B$75*C149</f>
        <v>11469123.68917189</v>
      </c>
      <c r="D223" s="12">
        <f t="shared" si="90"/>
        <v>6849547.7180817267</v>
      </c>
      <c r="E223" s="12">
        <f t="shared" si="90"/>
        <v>4090661.6070914618</v>
      </c>
      <c r="F223" s="12">
        <f t="shared" si="90"/>
        <v>2443009.8267011489</v>
      </c>
      <c r="G223" s="12">
        <f t="shared" si="90"/>
        <v>1459005.3117598139</v>
      </c>
      <c r="H223" s="12">
        <f t="shared" si="90"/>
        <v>871341.76722398971</v>
      </c>
      <c r="I223" s="12">
        <f t="shared" si="90"/>
        <v>472817310.07996994</v>
      </c>
      <c r="J223" s="53">
        <f t="shared" si="90"/>
        <v>520379.51417274418</v>
      </c>
      <c r="K223" s="53">
        <f t="shared" si="90"/>
        <v>310779.13277747185</v>
      </c>
    </row>
    <row r="224" spans="1:11" ht="15">
      <c r="A224" s="1" t="s">
        <v>71</v>
      </c>
      <c r="C224" s="12">
        <f t="shared" ref="C224:K224" si="91">$B$75*C150</f>
        <v>11469123.68917189</v>
      </c>
      <c r="D224" s="12">
        <f t="shared" si="91"/>
        <v>6849547.7180817267</v>
      </c>
      <c r="E224" s="12">
        <f t="shared" si="91"/>
        <v>4090661.6070914618</v>
      </c>
      <c r="F224" s="12">
        <f t="shared" si="91"/>
        <v>2443009.8267011489</v>
      </c>
      <c r="G224" s="12">
        <f t="shared" si="91"/>
        <v>1459005.3117598139</v>
      </c>
      <c r="H224" s="12">
        <f t="shared" si="91"/>
        <v>871341.76722398971</v>
      </c>
      <c r="I224" s="12">
        <f t="shared" si="91"/>
        <v>472817310.07996994</v>
      </c>
      <c r="J224" s="53">
        <f t="shared" si="91"/>
        <v>520379.51417274418</v>
      </c>
      <c r="K224" s="53">
        <f t="shared" si="91"/>
        <v>310779.13277747185</v>
      </c>
    </row>
    <row r="225" spans="1:13" ht="15">
      <c r="A225" s="1" t="s">
        <v>72</v>
      </c>
      <c r="C225" s="12">
        <f t="shared" ref="C225:K225" si="92">$B$75*C151</f>
        <v>11469123.68917189</v>
      </c>
      <c r="D225" s="12">
        <f t="shared" si="92"/>
        <v>6849547.7180817267</v>
      </c>
      <c r="E225" s="12">
        <f t="shared" si="92"/>
        <v>4090661.6070914618</v>
      </c>
      <c r="F225" s="12">
        <f t="shared" si="92"/>
        <v>2443009.8267011489</v>
      </c>
      <c r="G225" s="12">
        <f t="shared" si="92"/>
        <v>1459005.3117598139</v>
      </c>
      <c r="H225" s="12">
        <f t="shared" si="92"/>
        <v>871341.76722398971</v>
      </c>
      <c r="I225" s="12">
        <f t="shared" si="92"/>
        <v>472817310.07996994</v>
      </c>
      <c r="J225" s="53">
        <f t="shared" si="92"/>
        <v>0</v>
      </c>
      <c r="K225" s="53">
        <f t="shared" si="92"/>
        <v>0</v>
      </c>
    </row>
    <row r="227" spans="1:13" ht="14">
      <c r="A227" s="4" t="s">
        <v>105</v>
      </c>
      <c r="C227" s="12">
        <v>1</v>
      </c>
      <c r="D227" s="12">
        <v>2</v>
      </c>
      <c r="E227" s="12">
        <v>3</v>
      </c>
      <c r="F227" s="12">
        <v>4</v>
      </c>
      <c r="G227" s="12">
        <v>5</v>
      </c>
      <c r="H227" s="12">
        <v>6</v>
      </c>
      <c r="J227">
        <v>7</v>
      </c>
      <c r="K227">
        <v>8</v>
      </c>
      <c r="L227" s="28" t="s">
        <v>108</v>
      </c>
      <c r="M227" s="28" t="s">
        <v>108</v>
      </c>
    </row>
    <row r="228" spans="1:13" ht="15">
      <c r="A228" s="1" t="s">
        <v>1</v>
      </c>
      <c r="C228" s="12">
        <f>(C154-C2)^2</f>
        <v>60025269953261.609</v>
      </c>
      <c r="D228" s="12">
        <f t="shared" ref="D228:I228" si="93">(D154-D2)^2</f>
        <v>27532716590026.812</v>
      </c>
      <c r="E228" s="12">
        <f t="shared" si="93"/>
        <v>14412741090458.775</v>
      </c>
      <c r="F228" s="12">
        <f t="shared" si="93"/>
        <v>5636777333211.2314</v>
      </c>
      <c r="G228" s="12">
        <f t="shared" si="93"/>
        <v>2039050660565.8203</v>
      </c>
      <c r="H228" s="12">
        <f t="shared" si="93"/>
        <v>735679768211.70618</v>
      </c>
      <c r="I228" s="12">
        <f t="shared" si="93"/>
        <v>460146813336213.25</v>
      </c>
      <c r="J228" s="53">
        <f t="shared" ref="J228:J259" si="94">(J154-L2)^2</f>
        <v>263235195703.31403</v>
      </c>
      <c r="K228" s="53">
        <f t="shared" ref="K228:K259" si="95">(K154-M2)^2</f>
        <v>90069693153.305115</v>
      </c>
      <c r="L228" s="12">
        <f>IF(J154&gt;0,ABS(J154-L2)/L2, "")</f>
        <v>70.138689565651973</v>
      </c>
      <c r="M228" s="12">
        <f>IF(K154&gt;0,ABS(K154-M2)/M2, "")</f>
        <v>28.145562484992201</v>
      </c>
    </row>
    <row r="229" spans="1:13" ht="15">
      <c r="A229" s="1" t="s">
        <v>2</v>
      </c>
      <c r="C229" s="12">
        <f t="shared" ref="C229:I229" si="96">(C155-C3)^2</f>
        <v>122709935925937.16</v>
      </c>
      <c r="D229" s="12">
        <f t="shared" si="96"/>
        <v>31171236952673.414</v>
      </c>
      <c r="E229" s="12">
        <f t="shared" si="96"/>
        <v>11646054485719.652</v>
      </c>
      <c r="F229" s="12">
        <f t="shared" si="96"/>
        <v>3878409636845.6064</v>
      </c>
      <c r="G229" s="12">
        <f t="shared" si="96"/>
        <v>1446848872500.6816</v>
      </c>
      <c r="H229" s="12">
        <f t="shared" si="96"/>
        <v>545182529477.73651</v>
      </c>
      <c r="I229" s="12">
        <f t="shared" si="96"/>
        <v>575222035025404.88</v>
      </c>
      <c r="J229" s="53">
        <f t="shared" si="94"/>
        <v>179963893087.01578</v>
      </c>
      <c r="K229" s="53">
        <f t="shared" si="95"/>
        <v>63351446648.400299</v>
      </c>
      <c r="L229" s="12">
        <f t="shared" ref="L229:L292" si="97">IF(J155&gt;0,ABS(J155-L3)/L3, "")</f>
        <v>4.4117131613879677</v>
      </c>
      <c r="M229" s="12">
        <f t="shared" ref="M229:M292" si="98">IF(K155&gt;0,ABS(K155-M3)/M3, "")</f>
        <v>4.2601322361712848</v>
      </c>
    </row>
    <row r="230" spans="1:13" ht="15">
      <c r="A230" s="1" t="s">
        <v>3</v>
      </c>
      <c r="C230" s="12">
        <f t="shared" ref="C230:I230" si="99">(C156-C4)^2</f>
        <v>130777697503722.92</v>
      </c>
      <c r="D230" s="12">
        <f t="shared" si="99"/>
        <v>46232910837646.32</v>
      </c>
      <c r="E230" s="12">
        <f t="shared" si="99"/>
        <v>16160203881610.367</v>
      </c>
      <c r="F230" s="12">
        <f t="shared" si="99"/>
        <v>5705208491495.3154</v>
      </c>
      <c r="G230" s="12">
        <f t="shared" si="99"/>
        <v>2007172945378.6594</v>
      </c>
      <c r="H230" s="12">
        <f t="shared" si="99"/>
        <v>649558251091.47205</v>
      </c>
      <c r="I230" s="12">
        <f t="shared" si="99"/>
        <v>721809838880333</v>
      </c>
      <c r="J230" s="53">
        <f t="shared" si="94"/>
        <v>228023931377.74527</v>
      </c>
      <c r="K230" s="53">
        <f t="shared" si="95"/>
        <v>77951597346.426804</v>
      </c>
      <c r="L230" s="12">
        <f t="shared" si="97"/>
        <v>11.141095965393813</v>
      </c>
      <c r="M230" s="12">
        <f t="shared" si="98"/>
        <v>8.8406995591485966</v>
      </c>
    </row>
    <row r="231" spans="1:13" ht="15">
      <c r="A231" s="1" t="s">
        <v>4</v>
      </c>
      <c r="C231" s="12">
        <f t="shared" ref="C231:I231" si="100">(C157-C5)^2</f>
        <v>122761362843719.3</v>
      </c>
      <c r="D231" s="12">
        <f t="shared" si="100"/>
        <v>35168608934241.879</v>
      </c>
      <c r="E231" s="12">
        <f t="shared" si="100"/>
        <v>2153360762623.0642</v>
      </c>
      <c r="F231" s="12">
        <f t="shared" si="100"/>
        <v>213104263424.62051</v>
      </c>
      <c r="G231" s="12">
        <f t="shared" si="100"/>
        <v>259975256965.1564</v>
      </c>
      <c r="H231" s="12">
        <f t="shared" si="100"/>
        <v>16965904648.601522</v>
      </c>
      <c r="I231" s="12">
        <f t="shared" si="100"/>
        <v>208539272800646.88</v>
      </c>
      <c r="J231" s="53">
        <f t="shared" si="94"/>
        <v>4070250410.6498399</v>
      </c>
      <c r="K231" s="53">
        <f t="shared" si="95"/>
        <v>34214221721.054138</v>
      </c>
      <c r="L231" s="12">
        <f t="shared" si="97"/>
        <v>0.13973098787015706</v>
      </c>
      <c r="M231" s="12">
        <f t="shared" si="98"/>
        <v>0.37311319661629483</v>
      </c>
    </row>
    <row r="232" spans="1:13" ht="15">
      <c r="A232" s="1" t="s">
        <v>5</v>
      </c>
      <c r="C232" s="12">
        <f t="shared" ref="C232:I232" si="101">(C158-C6)^2</f>
        <v>18937643732886.336</v>
      </c>
      <c r="D232" s="12">
        <f t="shared" si="101"/>
        <v>8135810855806.2314</v>
      </c>
      <c r="E232" s="12">
        <f t="shared" si="101"/>
        <v>12186804464856.135</v>
      </c>
      <c r="F232" s="12">
        <f t="shared" si="101"/>
        <v>10303600358635.619</v>
      </c>
      <c r="G232" s="12">
        <f t="shared" si="101"/>
        <v>11781738321913.658</v>
      </c>
      <c r="H232" s="12">
        <f t="shared" si="101"/>
        <v>3399414920861.5928</v>
      </c>
      <c r="I232" s="12">
        <f t="shared" si="101"/>
        <v>367916940375753.69</v>
      </c>
      <c r="J232" s="53">
        <f t="shared" si="94"/>
        <v>1281291527336.8154</v>
      </c>
      <c r="K232" s="53">
        <f t="shared" si="95"/>
        <v>985584067122.09851</v>
      </c>
      <c r="L232" s="12">
        <f t="shared" si="97"/>
        <v>0.68506148976334247</v>
      </c>
      <c r="M232" s="12">
        <f t="shared" si="98"/>
        <v>0.76158925639124708</v>
      </c>
    </row>
    <row r="233" spans="1:13" ht="15">
      <c r="A233" s="1" t="s">
        <v>6</v>
      </c>
      <c r="C233" s="12">
        <f t="shared" ref="C233:I233" si="102">(C159-C7)^2</f>
        <v>19694918147970.441</v>
      </c>
      <c r="D233" s="12">
        <f t="shared" si="102"/>
        <v>10186500257342.441</v>
      </c>
      <c r="E233" s="12">
        <f t="shared" si="102"/>
        <v>7233886875396.1895</v>
      </c>
      <c r="F233" s="12">
        <f t="shared" si="102"/>
        <v>3677342504950.4121</v>
      </c>
      <c r="G233" s="12">
        <f t="shared" si="102"/>
        <v>1576843547144.6584</v>
      </c>
      <c r="H233" s="12">
        <f t="shared" si="102"/>
        <v>675690193330.43103</v>
      </c>
      <c r="I233" s="12">
        <f t="shared" si="102"/>
        <v>204904392638867.41</v>
      </c>
      <c r="J233" s="53">
        <f t="shared" si="94"/>
        <v>252880765510.41681</v>
      </c>
      <c r="K233" s="53">
        <f t="shared" si="95"/>
        <v>87849481944.909607</v>
      </c>
      <c r="L233" s="12">
        <f t="shared" si="97"/>
        <v>28.724082605400366</v>
      </c>
      <c r="M233" s="12">
        <f t="shared" si="98"/>
        <v>20.604388792316431</v>
      </c>
    </row>
    <row r="234" spans="1:13" ht="15">
      <c r="A234" s="1" t="s">
        <v>7</v>
      </c>
      <c r="C234" s="12">
        <f t="shared" ref="C234:I234" si="103">(C160-C8)^2</f>
        <v>224590365939271.97</v>
      </c>
      <c r="D234" s="12">
        <f t="shared" si="103"/>
        <v>458831491881481.31</v>
      </c>
      <c r="E234" s="12">
        <f t="shared" si="103"/>
        <v>110506609393619.84</v>
      </c>
      <c r="F234" s="12">
        <f t="shared" si="103"/>
        <v>61807776176143.062</v>
      </c>
      <c r="G234" s="12">
        <f t="shared" si="103"/>
        <v>10809238833110.055</v>
      </c>
      <c r="H234" s="12">
        <f t="shared" si="103"/>
        <v>2890864456072.7397</v>
      </c>
      <c r="I234" s="12">
        <f t="shared" si="103"/>
        <v>3572296433412878.5</v>
      </c>
      <c r="J234" s="53">
        <f t="shared" si="94"/>
        <v>1047471366049.7625</v>
      </c>
      <c r="K234" s="53">
        <f t="shared" si="95"/>
        <v>95040792501.880707</v>
      </c>
      <c r="L234" s="12">
        <f t="shared" si="97"/>
        <v>0.66293170654164668</v>
      </c>
      <c r="M234" s="12">
        <f t="shared" si="98"/>
        <v>0.49798707605090275</v>
      </c>
    </row>
    <row r="235" spans="1:13" ht="15">
      <c r="A235" s="1" t="s">
        <v>8</v>
      </c>
      <c r="C235" s="12">
        <f t="shared" ref="C235:I235" si="104">(C161-C9)^2</f>
        <v>862246393551357.38</v>
      </c>
      <c r="D235" s="12">
        <f t="shared" si="104"/>
        <v>572947715874451.38</v>
      </c>
      <c r="E235" s="12">
        <f t="shared" si="104"/>
        <v>121489077856703.41</v>
      </c>
      <c r="F235" s="12">
        <f t="shared" si="104"/>
        <v>42031845587870.211</v>
      </c>
      <c r="G235" s="12">
        <f t="shared" si="104"/>
        <v>17377548513092.861</v>
      </c>
      <c r="H235" s="12">
        <f t="shared" si="104"/>
        <v>5163702832794.2246</v>
      </c>
      <c r="I235" s="12">
        <f t="shared" si="104"/>
        <v>5967065187216802</v>
      </c>
      <c r="J235" s="53">
        <f t="shared" si="94"/>
        <v>16655479121975.125</v>
      </c>
      <c r="K235" s="53">
        <f t="shared" si="95"/>
        <v>7245398911182.3389</v>
      </c>
      <c r="L235" s="12">
        <f t="shared" si="97"/>
        <v>0.88691069892705587</v>
      </c>
      <c r="M235" s="12">
        <f t="shared" si="98"/>
        <v>0.89649345271219283</v>
      </c>
    </row>
    <row r="236" spans="1:13" ht="15">
      <c r="A236" s="1" t="s">
        <v>9</v>
      </c>
      <c r="C236" s="12">
        <f t="shared" ref="C236:I236" si="105">(C162-C10)^2</f>
        <v>1982440596777.1116</v>
      </c>
      <c r="D236" s="12">
        <f t="shared" si="105"/>
        <v>8072489709389.3535</v>
      </c>
      <c r="E236" s="12">
        <f t="shared" si="105"/>
        <v>7702709760438.2998</v>
      </c>
      <c r="F236" s="12">
        <f t="shared" si="105"/>
        <v>4255056487886.5684</v>
      </c>
      <c r="G236" s="12">
        <f t="shared" si="105"/>
        <v>1690871923009.4924</v>
      </c>
      <c r="H236" s="12">
        <f t="shared" si="105"/>
        <v>674198258953.15234</v>
      </c>
      <c r="I236" s="12">
        <f t="shared" si="105"/>
        <v>125636971471367.42</v>
      </c>
      <c r="J236" s="53">
        <f t="shared" si="94"/>
        <v>234311677027.09644</v>
      </c>
      <c r="K236" s="53">
        <f t="shared" si="95"/>
        <v>89873524131.468643</v>
      </c>
      <c r="L236" s="12">
        <f t="shared" si="97"/>
        <v>13.326840872549534</v>
      </c>
      <c r="M236" s="12">
        <f t="shared" si="98"/>
        <v>27.278356030707176</v>
      </c>
    </row>
    <row r="237" spans="1:13" ht="15">
      <c r="A237" s="1" t="s">
        <v>10</v>
      </c>
      <c r="C237" s="12">
        <f t="shared" ref="C237:I237" si="106">(C163-C11)^2</f>
        <v>130392731734626.09</v>
      </c>
      <c r="D237" s="12">
        <f t="shared" si="106"/>
        <v>46565334406847.148</v>
      </c>
      <c r="E237" s="12">
        <f t="shared" si="106"/>
        <v>16665366033016.244</v>
      </c>
      <c r="F237" s="12">
        <f t="shared" si="106"/>
        <v>5952676870088.1436</v>
      </c>
      <c r="G237" s="12">
        <f t="shared" si="106"/>
        <v>0</v>
      </c>
      <c r="H237" s="12">
        <f t="shared" si="106"/>
        <v>0</v>
      </c>
      <c r="I237" s="12">
        <f t="shared" si="106"/>
        <v>613304127467510</v>
      </c>
      <c r="J237" s="53">
        <f t="shared" si="94"/>
        <v>0</v>
      </c>
      <c r="K237" s="53">
        <f t="shared" si="95"/>
        <v>0</v>
      </c>
      <c r="L237" s="12" t="str">
        <f t="shared" si="97"/>
        <v/>
      </c>
      <c r="M237" s="12" t="str">
        <f t="shared" si="98"/>
        <v/>
      </c>
    </row>
    <row r="238" spans="1:13" ht="15">
      <c r="A238" s="1" t="s">
        <v>11</v>
      </c>
      <c r="C238" s="12">
        <f t="shared" ref="C238:I238" si="107">(C164-C12)^2</f>
        <v>130027649314363.73</v>
      </c>
      <c r="D238" s="12">
        <f t="shared" si="107"/>
        <v>46278954766792.734</v>
      </c>
      <c r="E238" s="12">
        <f t="shared" si="107"/>
        <v>16435391189732.363</v>
      </c>
      <c r="F238" s="12">
        <f t="shared" si="107"/>
        <v>5826685468973.127</v>
      </c>
      <c r="G238" s="12">
        <f t="shared" si="107"/>
        <v>2081537118593.9109</v>
      </c>
      <c r="H238" s="12">
        <f t="shared" si="107"/>
        <v>720382957376.91455</v>
      </c>
      <c r="I238" s="12">
        <f t="shared" si="107"/>
        <v>727124649319182.12</v>
      </c>
      <c r="J238" s="53">
        <f t="shared" si="94"/>
        <v>253705141449.63174</v>
      </c>
      <c r="K238" s="53">
        <f t="shared" si="95"/>
        <v>90502378784.504669</v>
      </c>
      <c r="L238" s="12">
        <f t="shared" si="97"/>
        <v>30.182856793668755</v>
      </c>
      <c r="M238" s="12">
        <f t="shared" si="98"/>
        <v>30.256072893238645</v>
      </c>
    </row>
    <row r="239" spans="1:13" ht="15">
      <c r="A239" s="1" t="s">
        <v>12</v>
      </c>
      <c r="C239" s="12">
        <f t="shared" ref="C239:I239" si="108">(C165-C13)^2</f>
        <v>129929533898845.72</v>
      </c>
      <c r="D239" s="12">
        <f t="shared" si="108"/>
        <v>46115164535315.398</v>
      </c>
      <c r="E239" s="12">
        <f t="shared" si="108"/>
        <v>16456730568283.879</v>
      </c>
      <c r="F239" s="12">
        <f t="shared" si="108"/>
        <v>5806677351826.8135</v>
      </c>
      <c r="G239" s="12">
        <f t="shared" si="108"/>
        <v>2065139465515.5901</v>
      </c>
      <c r="H239" s="12">
        <f t="shared" si="108"/>
        <v>727298144092.91113</v>
      </c>
      <c r="I239" s="12">
        <f t="shared" si="108"/>
        <v>726073438752799.88</v>
      </c>
      <c r="J239" s="53">
        <f t="shared" si="94"/>
        <v>263981720035.92117</v>
      </c>
      <c r="K239" s="53">
        <f t="shared" si="95"/>
        <v>90157348380.076141</v>
      </c>
      <c r="L239" s="12">
        <f t="shared" si="97"/>
        <v>77.988997293980603</v>
      </c>
      <c r="M239" s="12">
        <f t="shared" si="98"/>
        <v>28.550169513879609</v>
      </c>
    </row>
    <row r="240" spans="1:13" ht="15">
      <c r="A240" s="1" t="s">
        <v>13</v>
      </c>
      <c r="C240" s="12">
        <f t="shared" ref="C240:I240" si="109">(C166-C14)^2</f>
        <v>1023651598084.064</v>
      </c>
      <c r="D240" s="12">
        <f t="shared" si="109"/>
        <v>3783957560802.6758</v>
      </c>
      <c r="E240" s="12">
        <f t="shared" si="109"/>
        <v>1989331422623.6746</v>
      </c>
      <c r="F240" s="12">
        <f t="shared" si="109"/>
        <v>1478327276809.0149</v>
      </c>
      <c r="G240" s="12">
        <f t="shared" si="109"/>
        <v>1063417393827.6313</v>
      </c>
      <c r="H240" s="12">
        <f t="shared" si="109"/>
        <v>566621673608.02954</v>
      </c>
      <c r="I240" s="12">
        <f t="shared" si="109"/>
        <v>54276548198324.969</v>
      </c>
      <c r="J240" s="53">
        <f t="shared" si="94"/>
        <v>249431837348.87997</v>
      </c>
      <c r="K240" s="53">
        <f t="shared" si="95"/>
        <v>0</v>
      </c>
      <c r="L240" s="12">
        <f t="shared" si="97"/>
        <v>23.841489124152385</v>
      </c>
      <c r="M240" s="12" t="str">
        <f t="shared" si="98"/>
        <v/>
      </c>
    </row>
    <row r="241" spans="1:13" ht="15">
      <c r="A241" s="1" t="s">
        <v>14</v>
      </c>
      <c r="C241" s="12">
        <f t="shared" ref="C241:I241" si="110">(C167-C15)^2</f>
        <v>59313975436528.281</v>
      </c>
      <c r="D241" s="12">
        <f t="shared" si="110"/>
        <v>30641048589014.961</v>
      </c>
      <c r="E241" s="12">
        <f t="shared" si="110"/>
        <v>13097867489655.145</v>
      </c>
      <c r="F241" s="12">
        <f t="shared" si="110"/>
        <v>5028545346138.7852</v>
      </c>
      <c r="G241" s="12">
        <f t="shared" si="110"/>
        <v>0</v>
      </c>
      <c r="H241" s="12">
        <f t="shared" si="110"/>
        <v>0</v>
      </c>
      <c r="I241" s="12">
        <f t="shared" si="110"/>
        <v>364753918483456.06</v>
      </c>
      <c r="J241" s="53">
        <f t="shared" si="94"/>
        <v>0</v>
      </c>
      <c r="K241" s="53">
        <f t="shared" si="95"/>
        <v>0</v>
      </c>
      <c r="L241" s="12" t="str">
        <f t="shared" si="97"/>
        <v/>
      </c>
      <c r="M241" s="12" t="str">
        <f t="shared" si="98"/>
        <v/>
      </c>
    </row>
    <row r="242" spans="1:13" ht="15">
      <c r="A242" s="1" t="s">
        <v>15</v>
      </c>
      <c r="C242" s="12">
        <f t="shared" ref="C242:I242" si="111">(C168-C16)^2</f>
        <v>82913377500285.469</v>
      </c>
      <c r="D242" s="12">
        <f t="shared" si="111"/>
        <v>16795278336333.27</v>
      </c>
      <c r="E242" s="12">
        <f t="shared" si="111"/>
        <v>3721081095949.1528</v>
      </c>
      <c r="F242" s="12">
        <f t="shared" si="111"/>
        <v>283392448225.93042</v>
      </c>
      <c r="G242" s="12">
        <f t="shared" si="111"/>
        <v>511655966605.31049</v>
      </c>
      <c r="H242" s="12">
        <f t="shared" si="111"/>
        <v>8847992304.3689213</v>
      </c>
      <c r="I242" s="12">
        <f t="shared" si="111"/>
        <v>220696994679922.78</v>
      </c>
      <c r="J242" s="53">
        <f t="shared" si="94"/>
        <v>34173779422.239697</v>
      </c>
      <c r="K242" s="53">
        <f t="shared" si="95"/>
        <v>279085999.65674031</v>
      </c>
      <c r="L242" s="12">
        <f t="shared" si="97"/>
        <v>0.5509734624453656</v>
      </c>
      <c r="M242" s="12">
        <f t="shared" si="98"/>
        <v>5.1012618051294402E-2</v>
      </c>
    </row>
    <row r="243" spans="1:13" ht="15">
      <c r="A243" s="1" t="s">
        <v>16</v>
      </c>
      <c r="C243" s="12">
        <f t="shared" ref="C243:I243" si="112">(C169-C17)^2</f>
        <v>3766606976.1893992</v>
      </c>
      <c r="D243" s="12">
        <f t="shared" si="112"/>
        <v>2491535081606.644</v>
      </c>
      <c r="E243" s="12">
        <f t="shared" si="112"/>
        <v>1500420694328.4585</v>
      </c>
      <c r="F243" s="12">
        <f t="shared" si="112"/>
        <v>754000161262.15405</v>
      </c>
      <c r="G243" s="12">
        <f t="shared" si="112"/>
        <v>270715536228.23013</v>
      </c>
      <c r="H243" s="12">
        <f t="shared" si="112"/>
        <v>238688691914.89011</v>
      </c>
      <c r="I243" s="12">
        <f t="shared" si="112"/>
        <v>22486013172938.348</v>
      </c>
      <c r="J243" s="53">
        <f t="shared" si="94"/>
        <v>175856531143.00162</v>
      </c>
      <c r="K243" s="53">
        <f t="shared" si="95"/>
        <v>77361377182.204117</v>
      </c>
      <c r="L243" s="12">
        <f t="shared" si="97"/>
        <v>4.150895445502135</v>
      </c>
      <c r="M243" s="12">
        <f t="shared" si="98"/>
        <v>8.5214195091137217</v>
      </c>
    </row>
    <row r="244" spans="1:13" ht="15">
      <c r="A244" s="1" t="s">
        <v>17</v>
      </c>
      <c r="C244" s="12">
        <f t="shared" ref="C244:I244" si="113">(C170-C18)^2</f>
        <v>130186084754701.33</v>
      </c>
      <c r="D244" s="12">
        <f t="shared" si="113"/>
        <v>45308470763376.766</v>
      </c>
      <c r="E244" s="12">
        <f t="shared" si="113"/>
        <v>15544336103974.389</v>
      </c>
      <c r="F244" s="12">
        <f t="shared" si="113"/>
        <v>5604013777906.2217</v>
      </c>
      <c r="G244" s="12">
        <f t="shared" si="113"/>
        <v>1988188300143.1016</v>
      </c>
      <c r="H244" s="12">
        <f t="shared" si="113"/>
        <v>706816452775.29724</v>
      </c>
      <c r="I244" s="12">
        <f t="shared" si="113"/>
        <v>712982594336083.75</v>
      </c>
      <c r="J244" s="53">
        <f t="shared" si="94"/>
        <v>252220422675.79382</v>
      </c>
      <c r="K244" s="53">
        <f t="shared" si="95"/>
        <v>90657676793.017853</v>
      </c>
      <c r="L244" s="12">
        <f t="shared" si="97"/>
        <v>27.6489492497657</v>
      </c>
      <c r="M244" s="12">
        <f t="shared" si="98"/>
        <v>31.088707566078664</v>
      </c>
    </row>
    <row r="245" spans="1:13" ht="15">
      <c r="A245" s="1" t="s">
        <v>18</v>
      </c>
      <c r="C245" s="12">
        <f t="shared" ref="C245:I245" si="114">(C171-C19)^2</f>
        <v>1498013675489.9121</v>
      </c>
      <c r="D245" s="12">
        <f t="shared" si="114"/>
        <v>252698963427.95819</v>
      </c>
      <c r="E245" s="12">
        <f t="shared" si="114"/>
        <v>108237968555.04344</v>
      </c>
      <c r="F245" s="12">
        <f t="shared" si="114"/>
        <v>135840286968.81216</v>
      </c>
      <c r="G245" s="12">
        <f t="shared" si="114"/>
        <v>408871123597.25281</v>
      </c>
      <c r="H245" s="12">
        <f t="shared" si="114"/>
        <v>315930292252.97113</v>
      </c>
      <c r="I245" s="12">
        <f t="shared" si="114"/>
        <v>4975451090426.5771</v>
      </c>
      <c r="J245" s="53">
        <f t="shared" si="94"/>
        <v>180729152056.55508</v>
      </c>
      <c r="K245" s="53">
        <f t="shared" si="95"/>
        <v>66060376737.48037</v>
      </c>
      <c r="L245" s="12">
        <f t="shared" si="97"/>
        <v>4.462900513061971</v>
      </c>
      <c r="M245" s="12">
        <f t="shared" si="98"/>
        <v>4.7811844555587522</v>
      </c>
    </row>
    <row r="246" spans="1:13" ht="15">
      <c r="A246" s="1" t="s">
        <v>19</v>
      </c>
      <c r="C246" s="12">
        <f t="shared" ref="C246:I246" si="115">(C172-C20)^2</f>
        <v>14179537677437.217</v>
      </c>
      <c r="D246" s="12">
        <f t="shared" si="115"/>
        <v>4499857340309.9434</v>
      </c>
      <c r="E246" s="12">
        <f t="shared" si="115"/>
        <v>1927867288440.2175</v>
      </c>
      <c r="F246" s="12">
        <f t="shared" si="115"/>
        <v>1446607145629.6436</v>
      </c>
      <c r="G246" s="12">
        <f t="shared" si="115"/>
        <v>1184206035465.6384</v>
      </c>
      <c r="H246" s="12">
        <f t="shared" si="115"/>
        <v>494451940565.44324</v>
      </c>
      <c r="I246" s="12">
        <f t="shared" si="115"/>
        <v>105462032977343</v>
      </c>
      <c r="J246" s="53">
        <f t="shared" si="94"/>
        <v>158414757464.13724</v>
      </c>
      <c r="K246" s="53">
        <f t="shared" si="95"/>
        <v>51185955128.96476</v>
      </c>
      <c r="L246" s="12">
        <f t="shared" si="97"/>
        <v>3.2526479101445189</v>
      </c>
      <c r="M246" s="12">
        <f t="shared" si="98"/>
        <v>2.6762933280196823</v>
      </c>
    </row>
    <row r="247" spans="1:13" ht="15">
      <c r="A247" s="1" t="s">
        <v>20</v>
      </c>
      <c r="C247" s="12">
        <f t="shared" ref="C247:I247" si="116">(C173-C21)^2</f>
        <v>53951952915789.742</v>
      </c>
      <c r="D247" s="12">
        <f t="shared" si="116"/>
        <v>95198625193824.844</v>
      </c>
      <c r="E247" s="12">
        <f t="shared" si="116"/>
        <v>6281541659493.4932</v>
      </c>
      <c r="F247" s="12">
        <f t="shared" si="116"/>
        <v>10978918916457.453</v>
      </c>
      <c r="G247" s="12">
        <f t="shared" si="116"/>
        <v>557794912769.09851</v>
      </c>
      <c r="H247" s="12">
        <f t="shared" si="116"/>
        <v>1294111928.2857962</v>
      </c>
      <c r="I247" s="12">
        <f t="shared" si="116"/>
        <v>558509523213464.31</v>
      </c>
      <c r="J247" s="53">
        <f t="shared" si="94"/>
        <v>75719912556.149094</v>
      </c>
      <c r="K247" s="53">
        <f t="shared" si="95"/>
        <v>0</v>
      </c>
      <c r="L247" s="12">
        <f t="shared" si="97"/>
        <v>1.1222049703831627</v>
      </c>
      <c r="M247" s="12" t="str">
        <f t="shared" si="98"/>
        <v/>
      </c>
    </row>
    <row r="248" spans="1:13" ht="15">
      <c r="A248" s="1" t="s">
        <v>21</v>
      </c>
      <c r="C248" s="12">
        <f t="shared" ref="C248:I248" si="117">(C174-C22)^2</f>
        <v>29865183261732.91</v>
      </c>
      <c r="D248" s="12">
        <f t="shared" si="117"/>
        <v>20229365721877.496</v>
      </c>
      <c r="E248" s="12">
        <f t="shared" si="117"/>
        <v>9312193026930.4082</v>
      </c>
      <c r="F248" s="12">
        <f t="shared" si="117"/>
        <v>4610342559036.4951</v>
      </c>
      <c r="G248" s="12">
        <f t="shared" si="117"/>
        <v>1833035222996.8271</v>
      </c>
      <c r="H248" s="12">
        <f t="shared" si="117"/>
        <v>676300257766.7113</v>
      </c>
      <c r="I248" s="12">
        <f t="shared" si="117"/>
        <v>300593827347183.56</v>
      </c>
      <c r="J248" s="53">
        <f t="shared" si="94"/>
        <v>216768008669.44189</v>
      </c>
      <c r="K248" s="53">
        <f t="shared" si="95"/>
        <v>86904759900.552811</v>
      </c>
      <c r="L248" s="12">
        <f t="shared" si="97"/>
        <v>8.4966697235700455</v>
      </c>
      <c r="M248" s="12">
        <f t="shared" si="98"/>
        <v>18.444355426232363</v>
      </c>
    </row>
    <row r="249" spans="1:13" ht="15">
      <c r="A249" s="1" t="s">
        <v>22</v>
      </c>
      <c r="C249" s="12">
        <f t="shared" ref="C249:I249" si="118">(C175-C23)^2</f>
        <v>123145887841955.39</v>
      </c>
      <c r="D249" s="12">
        <f t="shared" si="118"/>
        <v>24260320900365.137</v>
      </c>
      <c r="E249" s="12">
        <f t="shared" si="118"/>
        <v>10521645527719.23</v>
      </c>
      <c r="F249" s="12">
        <f t="shared" si="118"/>
        <v>4421775522377.6885</v>
      </c>
      <c r="G249" s="12">
        <f t="shared" si="118"/>
        <v>1653917688084.644</v>
      </c>
      <c r="H249" s="12">
        <f t="shared" si="118"/>
        <v>665568419167.5426</v>
      </c>
      <c r="I249" s="12">
        <f t="shared" si="118"/>
        <v>550886428986955.75</v>
      </c>
      <c r="J249" s="53">
        <f t="shared" si="94"/>
        <v>225857348251.28766</v>
      </c>
      <c r="K249" s="53">
        <f t="shared" si="95"/>
        <v>76566283916.663879</v>
      </c>
      <c r="L249" s="12">
        <f t="shared" si="97"/>
        <v>10.52940100083625</v>
      </c>
      <c r="M249" s="12">
        <f t="shared" si="98"/>
        <v>8.1209794493432295</v>
      </c>
    </row>
    <row r="250" spans="1:13" ht="15">
      <c r="A250" s="1" t="s">
        <v>23</v>
      </c>
      <c r="C250" s="12">
        <f t="shared" ref="C250:I250" si="119">(C176-C24)^2</f>
        <v>130305436953587.69</v>
      </c>
      <c r="D250" s="12">
        <f t="shared" si="119"/>
        <v>46148703674354.289</v>
      </c>
      <c r="E250" s="12">
        <f t="shared" si="119"/>
        <v>15053620961108.479</v>
      </c>
      <c r="F250" s="12">
        <f t="shared" si="119"/>
        <v>4880329701923.7559</v>
      </c>
      <c r="G250" s="12">
        <f t="shared" si="119"/>
        <v>1518231355504.1594</v>
      </c>
      <c r="H250" s="12">
        <f t="shared" si="119"/>
        <v>350736097186.18103</v>
      </c>
      <c r="I250" s="12">
        <f t="shared" si="119"/>
        <v>682351879144027.75</v>
      </c>
      <c r="J250" s="53">
        <f t="shared" si="94"/>
        <v>52749004422.401031</v>
      </c>
      <c r="K250" s="53">
        <f t="shared" si="95"/>
        <v>6077158637.6188211</v>
      </c>
      <c r="L250" s="12">
        <f t="shared" si="97"/>
        <v>0.79004194646430159</v>
      </c>
      <c r="M250" s="12">
        <f t="shared" si="98"/>
        <v>0.33483003301852415</v>
      </c>
    </row>
    <row r="251" spans="1:13" ht="15">
      <c r="A251" s="1" t="s">
        <v>24</v>
      </c>
      <c r="C251" s="12">
        <f t="shared" ref="C251:I251" si="120">(C177-C25)^2</f>
        <v>903862634208528.25</v>
      </c>
      <c r="D251" s="12">
        <f t="shared" si="120"/>
        <v>911345428517382.5</v>
      </c>
      <c r="E251" s="12">
        <f t="shared" si="120"/>
        <v>181030469592513.16</v>
      </c>
      <c r="F251" s="12">
        <f t="shared" si="120"/>
        <v>109440956354307.27</v>
      </c>
      <c r="G251" s="12">
        <f t="shared" si="120"/>
        <v>47601936839134.805</v>
      </c>
      <c r="H251" s="12">
        <f t="shared" si="120"/>
        <v>18422399103634.781</v>
      </c>
      <c r="I251" s="12">
        <f t="shared" si="120"/>
        <v>9093627645596146</v>
      </c>
      <c r="J251" s="53">
        <f t="shared" si="94"/>
        <v>50834069227304.547</v>
      </c>
      <c r="K251" s="53">
        <f t="shared" si="95"/>
        <v>13643293123613.234</v>
      </c>
      <c r="L251" s="12">
        <f t="shared" si="97"/>
        <v>0.93197814350108266</v>
      </c>
      <c r="M251" s="12">
        <f t="shared" si="98"/>
        <v>0.92239178876526429</v>
      </c>
    </row>
    <row r="252" spans="1:13" ht="15">
      <c r="A252" s="1" t="s">
        <v>25</v>
      </c>
      <c r="C252" s="12">
        <f t="shared" ref="C252:I252" si="121">(C178-C26)^2</f>
        <v>90261755477042.203</v>
      </c>
      <c r="D252" s="12">
        <f t="shared" si="121"/>
        <v>40370669196763.938</v>
      </c>
      <c r="E252" s="12">
        <f t="shared" si="121"/>
        <v>16383240674193.668</v>
      </c>
      <c r="F252" s="12">
        <f t="shared" si="121"/>
        <v>5918733950806.543</v>
      </c>
      <c r="G252" s="12">
        <f t="shared" si="121"/>
        <v>2120242678935.1448</v>
      </c>
      <c r="H252" s="12">
        <f t="shared" si="121"/>
        <v>0</v>
      </c>
      <c r="I252" s="12">
        <f t="shared" si="121"/>
        <v>566010831795135.75</v>
      </c>
      <c r="J252" s="53">
        <f t="shared" si="94"/>
        <v>0</v>
      </c>
      <c r="K252" s="53">
        <f t="shared" si="95"/>
        <v>0</v>
      </c>
      <c r="L252" s="12" t="str">
        <f t="shared" si="97"/>
        <v/>
      </c>
      <c r="M252" s="12" t="str">
        <f t="shared" si="98"/>
        <v/>
      </c>
    </row>
    <row r="253" spans="1:13" ht="15">
      <c r="A253" s="1" t="s">
        <v>26</v>
      </c>
      <c r="C253" s="12">
        <f t="shared" ref="C253:I253" si="122">(C179-C27)^2</f>
        <v>32756662984383.699</v>
      </c>
      <c r="D253" s="12">
        <f t="shared" si="122"/>
        <v>20420707721247.32</v>
      </c>
      <c r="E253" s="12">
        <f t="shared" si="122"/>
        <v>9810373689805.627</v>
      </c>
      <c r="F253" s="12">
        <f t="shared" si="122"/>
        <v>4130486465188.7241</v>
      </c>
      <c r="G253" s="12">
        <f t="shared" si="122"/>
        <v>1645166169351.3127</v>
      </c>
      <c r="H253" s="12">
        <f t="shared" si="122"/>
        <v>629541903582.85559</v>
      </c>
      <c r="I253" s="12">
        <f t="shared" si="122"/>
        <v>305650390983393.38</v>
      </c>
      <c r="J253" s="53">
        <f t="shared" si="94"/>
        <v>0</v>
      </c>
      <c r="K253" s="53">
        <f t="shared" si="95"/>
        <v>0</v>
      </c>
      <c r="L253" s="12" t="str">
        <f t="shared" si="97"/>
        <v/>
      </c>
      <c r="M253" s="12" t="str">
        <f t="shared" si="98"/>
        <v/>
      </c>
    </row>
    <row r="254" spans="1:13" ht="15">
      <c r="A254" s="1" t="s">
        <v>27</v>
      </c>
      <c r="C254" s="12">
        <f t="shared" ref="C254:I254" si="123">(C180-C28)^2</f>
        <v>121355730232700.95</v>
      </c>
      <c r="D254" s="12">
        <f t="shared" si="123"/>
        <v>44483400329186.617</v>
      </c>
      <c r="E254" s="12">
        <f t="shared" si="123"/>
        <v>15859203969636.09</v>
      </c>
      <c r="F254" s="12">
        <f t="shared" si="123"/>
        <v>5781441484987.6787</v>
      </c>
      <c r="G254" s="12">
        <f t="shared" si="123"/>
        <v>2098225578808.8662</v>
      </c>
      <c r="H254" s="12">
        <f t="shared" si="123"/>
        <v>753267364042.80005</v>
      </c>
      <c r="I254" s="12">
        <f t="shared" si="123"/>
        <v>696379580669370.62</v>
      </c>
      <c r="J254" s="53">
        <f t="shared" si="94"/>
        <v>268432287606.17526</v>
      </c>
      <c r="K254" s="53">
        <f t="shared" si="95"/>
        <v>94548951798.976166</v>
      </c>
      <c r="L254" s="12">
        <f t="shared" si="97"/>
        <v>227.73824798801942</v>
      </c>
      <c r="M254" s="12">
        <f t="shared" si="98"/>
        <v>93.433039434054038</v>
      </c>
    </row>
    <row r="255" spans="1:13" ht="15">
      <c r="A255" s="1" t="s">
        <v>28</v>
      </c>
      <c r="C255" s="12">
        <f t="shared" ref="C255:I255" si="124">(C181-C29)^2</f>
        <v>307401821862306.81</v>
      </c>
      <c r="D255" s="12">
        <f t="shared" si="124"/>
        <v>60152360455025.75</v>
      </c>
      <c r="E255" s="12">
        <f t="shared" si="124"/>
        <v>5886962712268.8418</v>
      </c>
      <c r="F255" s="12">
        <f t="shared" si="124"/>
        <v>785139845674.66858</v>
      </c>
      <c r="G255" s="12">
        <f t="shared" si="124"/>
        <v>6073036309.2125959</v>
      </c>
      <c r="H255" s="12">
        <f t="shared" si="124"/>
        <v>141275826703.41287</v>
      </c>
      <c r="I255" s="12">
        <f t="shared" si="124"/>
        <v>801066832686174.38</v>
      </c>
      <c r="J255" s="53">
        <f t="shared" si="94"/>
        <v>125997676543.80727</v>
      </c>
      <c r="K255" s="53">
        <f t="shared" si="95"/>
        <v>61475301206.241478</v>
      </c>
      <c r="L255" s="12">
        <f t="shared" si="97"/>
        <v>2.1458457614814845</v>
      </c>
      <c r="M255" s="12">
        <f t="shared" si="98"/>
        <v>3.9457983795768712</v>
      </c>
    </row>
    <row r="256" spans="1:13" ht="15">
      <c r="A256" s="1" t="s">
        <v>29</v>
      </c>
      <c r="C256" s="12">
        <f t="shared" ref="C256:I256" si="125">(C182-C30)^2</f>
        <v>43234205961542.836</v>
      </c>
      <c r="D256" s="12">
        <f t="shared" si="125"/>
        <v>86864170706.93335</v>
      </c>
      <c r="E256" s="12">
        <f t="shared" si="125"/>
        <v>1902939155829.2861</v>
      </c>
      <c r="F256" s="12">
        <f t="shared" si="125"/>
        <v>2584325759871.1094</v>
      </c>
      <c r="G256" s="12">
        <f t="shared" si="125"/>
        <v>1501902485577.4951</v>
      </c>
      <c r="H256" s="12">
        <f t="shared" si="125"/>
        <v>593343244334.91931</v>
      </c>
      <c r="I256" s="12">
        <f t="shared" si="125"/>
        <v>3561282584324.3213</v>
      </c>
      <c r="J256" s="53">
        <f t="shared" si="94"/>
        <v>107550883846.13893</v>
      </c>
      <c r="K256" s="53">
        <f t="shared" si="95"/>
        <v>37932288364.029579</v>
      </c>
      <c r="L256" s="12">
        <f t="shared" si="97"/>
        <v>1.704253568428749</v>
      </c>
      <c r="M256" s="12">
        <f t="shared" si="98"/>
        <v>1.6787378813231841</v>
      </c>
    </row>
    <row r="257" spans="1:13" ht="15">
      <c r="A257" s="1" t="s">
        <v>30</v>
      </c>
      <c r="C257" s="12">
        <f t="shared" ref="C257:I257" si="126">(C183-C31)^2</f>
        <v>129303522842281.91</v>
      </c>
      <c r="D257" s="12">
        <f t="shared" si="126"/>
        <v>45765180595656.531</v>
      </c>
      <c r="E257" s="12">
        <f t="shared" si="126"/>
        <v>14839996534803.033</v>
      </c>
      <c r="F257" s="12">
        <f t="shared" si="126"/>
        <v>5031330844528.5479</v>
      </c>
      <c r="G257" s="12">
        <f t="shared" si="126"/>
        <v>1653683635754.9038</v>
      </c>
      <c r="H257" s="12">
        <f t="shared" si="126"/>
        <v>540624571676.6889</v>
      </c>
      <c r="I257" s="12">
        <f t="shared" si="126"/>
        <v>689205828254041.38</v>
      </c>
      <c r="J257" s="53">
        <f t="shared" si="94"/>
        <v>126626029956.86469</v>
      </c>
      <c r="K257" s="53">
        <f t="shared" si="95"/>
        <v>28626316179.055222</v>
      </c>
      <c r="L257" s="12">
        <f t="shared" si="97"/>
        <v>2.1627476033691773</v>
      </c>
      <c r="M257" s="12">
        <f t="shared" si="98"/>
        <v>1.1949849051281332</v>
      </c>
    </row>
    <row r="258" spans="1:13" ht="15">
      <c r="A258" s="1" t="s">
        <v>31</v>
      </c>
      <c r="C258" s="12">
        <f t="shared" ref="C258:I258" si="127">(C184-C32)^2</f>
        <v>102901797284817.12</v>
      </c>
      <c r="D258" s="12">
        <f t="shared" si="127"/>
        <v>17435303667933.41</v>
      </c>
      <c r="E258" s="12">
        <f t="shared" si="127"/>
        <v>1068294630096.3257</v>
      </c>
      <c r="F258" s="12">
        <f t="shared" si="127"/>
        <v>9634634356.6740932</v>
      </c>
      <c r="G258" s="12">
        <f t="shared" si="127"/>
        <v>160898306747.91385</v>
      </c>
      <c r="H258" s="12">
        <f t="shared" si="127"/>
        <v>181590839837.04388</v>
      </c>
      <c r="I258" s="12">
        <f t="shared" si="127"/>
        <v>213864186156192.25</v>
      </c>
      <c r="J258" s="53">
        <f t="shared" si="94"/>
        <v>127176051414.74739</v>
      </c>
      <c r="K258" s="53">
        <f t="shared" si="95"/>
        <v>0</v>
      </c>
      <c r="L258" s="12">
        <f t="shared" si="97"/>
        <v>2.1776572963980909</v>
      </c>
      <c r="M258" s="12" t="str">
        <f t="shared" si="98"/>
        <v/>
      </c>
    </row>
    <row r="259" spans="1:13" ht="15">
      <c r="A259" s="1" t="s">
        <v>32</v>
      </c>
      <c r="C259" s="12">
        <f t="shared" ref="C259:I259" si="128">(C185-C33)^2</f>
        <v>123168393812657.03</v>
      </c>
      <c r="D259" s="12">
        <f t="shared" si="128"/>
        <v>28829970088586.5</v>
      </c>
      <c r="E259" s="12">
        <f t="shared" si="128"/>
        <v>2212637231137.9683</v>
      </c>
      <c r="F259" s="12">
        <f t="shared" si="128"/>
        <v>10035179685189.361</v>
      </c>
      <c r="G259" s="12">
        <f t="shared" si="128"/>
        <v>34954790972155.191</v>
      </c>
      <c r="H259" s="12">
        <f t="shared" si="128"/>
        <v>45565567694110.875</v>
      </c>
      <c r="I259" s="12">
        <f t="shared" si="128"/>
        <v>4514154279899.0898</v>
      </c>
      <c r="J259" s="53">
        <f t="shared" si="94"/>
        <v>14086251164004.943</v>
      </c>
      <c r="K259" s="53">
        <f t="shared" si="95"/>
        <v>9050138840144.1289</v>
      </c>
      <c r="L259" s="12">
        <f t="shared" si="97"/>
        <v>0.87823235412924305</v>
      </c>
      <c r="M259" s="12">
        <f t="shared" si="98"/>
        <v>0.90636712193413926</v>
      </c>
    </row>
    <row r="260" spans="1:13" ht="15">
      <c r="A260" s="1" t="s">
        <v>33</v>
      </c>
      <c r="C260" s="12">
        <f t="shared" ref="C260:I260" si="129">(C186-C34)^2</f>
        <v>37308564192353.898</v>
      </c>
      <c r="D260" s="12">
        <f t="shared" si="129"/>
        <v>44820664616189.633</v>
      </c>
      <c r="E260" s="12">
        <f t="shared" si="129"/>
        <v>16162720484309.406</v>
      </c>
      <c r="F260" s="12">
        <f t="shared" si="129"/>
        <v>162252007636.31747</v>
      </c>
      <c r="G260" s="12">
        <f t="shared" si="129"/>
        <v>568265229525.802</v>
      </c>
      <c r="H260" s="12">
        <f t="shared" si="129"/>
        <v>78554206107.646759</v>
      </c>
      <c r="I260" s="12">
        <f t="shared" si="129"/>
        <v>236737363597105.44</v>
      </c>
      <c r="J260" s="53">
        <f t="shared" ref="J260:J291" si="130">(J186-L34)^2</f>
        <v>47231683072.532669</v>
      </c>
      <c r="K260" s="53">
        <f t="shared" ref="K260:K291" si="131">(K186-M34)^2</f>
        <v>0</v>
      </c>
      <c r="L260" s="12">
        <f t="shared" si="97"/>
        <v>0.71713511644160288</v>
      </c>
      <c r="M260" s="12" t="str">
        <f t="shared" si="98"/>
        <v/>
      </c>
    </row>
    <row r="261" spans="1:13" ht="15">
      <c r="A261" s="1" t="s">
        <v>34</v>
      </c>
      <c r="C261" s="12">
        <f t="shared" ref="C261:I261" si="132">(C187-C35)^2</f>
        <v>203196224366998.44</v>
      </c>
      <c r="D261" s="12">
        <f t="shared" si="132"/>
        <v>11413129007051.127</v>
      </c>
      <c r="E261" s="12">
        <f t="shared" si="132"/>
        <v>379170713705.16388</v>
      </c>
      <c r="F261" s="12">
        <f t="shared" si="132"/>
        <v>233473104.01714224</v>
      </c>
      <c r="G261" s="12">
        <f t="shared" si="132"/>
        <v>244253716555.96768</v>
      </c>
      <c r="H261" s="12">
        <f t="shared" si="132"/>
        <v>214680959861.57764</v>
      </c>
      <c r="I261" s="12">
        <f t="shared" si="132"/>
        <v>298458623925139.25</v>
      </c>
      <c r="J261" s="53">
        <f t="shared" si="130"/>
        <v>114700426550.1443</v>
      </c>
      <c r="K261" s="53">
        <f t="shared" si="131"/>
        <v>42108736108.9543</v>
      </c>
      <c r="L261" s="12">
        <f t="shared" si="97"/>
        <v>1.8638700870792999</v>
      </c>
      <c r="M261" s="12">
        <f t="shared" si="98"/>
        <v>1.9436811061091344</v>
      </c>
    </row>
    <row r="262" spans="1:13" ht="15">
      <c r="A262" s="1" t="s">
        <v>35</v>
      </c>
      <c r="C262" s="12">
        <f t="shared" ref="C262:I262" si="133">(C188-C36)^2</f>
        <v>115521703284028.56</v>
      </c>
      <c r="D262" s="12">
        <f t="shared" si="133"/>
        <v>23172288051773.895</v>
      </c>
      <c r="E262" s="12">
        <f t="shared" si="133"/>
        <v>3872974378646.9453</v>
      </c>
      <c r="F262" s="12">
        <f t="shared" si="133"/>
        <v>710246395220.05615</v>
      </c>
      <c r="G262" s="12">
        <f t="shared" si="133"/>
        <v>261953251470.0224</v>
      </c>
      <c r="H262" s="12">
        <f t="shared" si="133"/>
        <v>73219615255.240982</v>
      </c>
      <c r="I262" s="12">
        <f t="shared" si="133"/>
        <v>366914641023907.06</v>
      </c>
      <c r="J262" s="53">
        <f t="shared" si="130"/>
        <v>75716594922.521378</v>
      </c>
      <c r="K262" s="53">
        <f t="shared" si="131"/>
        <v>19849391130.512722</v>
      </c>
      <c r="L262" s="12">
        <f t="shared" si="97"/>
        <v>0.34588381542645658</v>
      </c>
      <c r="M262" s="12">
        <f t="shared" si="98"/>
        <v>0.31192862711362163</v>
      </c>
    </row>
    <row r="263" spans="1:13" ht="15">
      <c r="A263" s="1" t="s">
        <v>36</v>
      </c>
      <c r="C263" s="12">
        <f t="shared" ref="C263:I263" si="134">(C189-C37)^2</f>
        <v>54202897179848.125</v>
      </c>
      <c r="D263" s="12">
        <f t="shared" si="134"/>
        <v>20001867277353.52</v>
      </c>
      <c r="E263" s="12">
        <f t="shared" si="134"/>
        <v>6423024236610.7158</v>
      </c>
      <c r="F263" s="12">
        <f t="shared" si="134"/>
        <v>1870537166942.6709</v>
      </c>
      <c r="G263" s="12">
        <f t="shared" si="134"/>
        <v>773564774026.19788</v>
      </c>
      <c r="H263" s="12">
        <f t="shared" si="134"/>
        <v>420881450487.3186</v>
      </c>
      <c r="I263" s="12">
        <f t="shared" si="134"/>
        <v>298077805143549.06</v>
      </c>
      <c r="J263" s="53">
        <f t="shared" si="130"/>
        <v>176706324775.68726</v>
      </c>
      <c r="K263" s="53">
        <f t="shared" si="131"/>
        <v>75000467769.425629</v>
      </c>
      <c r="L263" s="12">
        <f t="shared" si="97"/>
        <v>4.2030146895240135</v>
      </c>
      <c r="M263" s="12">
        <f t="shared" si="98"/>
        <v>7.4183203612826567</v>
      </c>
    </row>
    <row r="264" spans="1:13" ht="15">
      <c r="A264" s="1" t="s">
        <v>37</v>
      </c>
      <c r="C264" s="12">
        <f t="shared" ref="C264:I264" si="135">(C190-C38)^2</f>
        <v>147754340176271.03</v>
      </c>
      <c r="D264" s="12">
        <f t="shared" si="135"/>
        <v>77014249350279.297</v>
      </c>
      <c r="E264" s="12">
        <f t="shared" si="135"/>
        <v>49310357387801.172</v>
      </c>
      <c r="F264" s="12">
        <f t="shared" si="135"/>
        <v>32715187421402.488</v>
      </c>
      <c r="G264" s="12">
        <f t="shared" si="135"/>
        <v>19392297915787.043</v>
      </c>
      <c r="H264" s="12">
        <f t="shared" si="135"/>
        <v>4399465276590.7627</v>
      </c>
      <c r="I264" s="12">
        <f t="shared" si="135"/>
        <v>1613967316246402.8</v>
      </c>
      <c r="J264" s="53">
        <f t="shared" si="130"/>
        <v>788273158089.77917</v>
      </c>
      <c r="K264" s="53">
        <f t="shared" si="131"/>
        <v>11966419930.338476</v>
      </c>
      <c r="L264" s="12">
        <f t="shared" si="97"/>
        <v>0.6304718527817289</v>
      </c>
      <c r="M264" s="12">
        <f t="shared" si="98"/>
        <v>0.54318595337096476</v>
      </c>
    </row>
    <row r="265" spans="1:13" ht="15">
      <c r="A265" s="1" t="s">
        <v>38</v>
      </c>
      <c r="C265" s="12">
        <f t="shared" ref="C265:I265" si="136">(C191-C39)^2</f>
        <v>1.541705408427311E+16</v>
      </c>
      <c r="D265" s="12">
        <f t="shared" si="136"/>
        <v>3079774525643169</v>
      </c>
      <c r="E265" s="12">
        <f t="shared" si="136"/>
        <v>968736952420715.5</v>
      </c>
      <c r="F265" s="12">
        <f t="shared" si="136"/>
        <v>329915208786074.94</v>
      </c>
      <c r="G265" s="12">
        <f t="shared" si="136"/>
        <v>91062754717712.172</v>
      </c>
      <c r="H265" s="12">
        <f t="shared" si="136"/>
        <v>40533407526201.57</v>
      </c>
      <c r="I265" s="12">
        <f t="shared" si="136"/>
        <v>5.995569485575304E+16</v>
      </c>
      <c r="J265" s="53">
        <f t="shared" si="130"/>
        <v>22014596423816.027</v>
      </c>
      <c r="K265" s="53">
        <f t="shared" si="131"/>
        <v>13457751873177.75</v>
      </c>
      <c r="L265" s="12">
        <f t="shared" si="97"/>
        <v>0.90016414585803139</v>
      </c>
      <c r="M265" s="12">
        <f t="shared" si="98"/>
        <v>0.92190026970404748</v>
      </c>
    </row>
    <row r="266" spans="1:13" ht="15">
      <c r="A266" s="1" t="s">
        <v>39</v>
      </c>
      <c r="C266" s="12">
        <f t="shared" ref="C266:I266" si="137">(C192-C40)^2</f>
        <v>10662195121308.797</v>
      </c>
      <c r="D266" s="12">
        <f t="shared" si="137"/>
        <v>11086627178897.648</v>
      </c>
      <c r="E266" s="12">
        <f t="shared" si="137"/>
        <v>6153200769954.8184</v>
      </c>
      <c r="F266" s="12">
        <f t="shared" si="137"/>
        <v>3218560959416.6211</v>
      </c>
      <c r="G266" s="12">
        <f t="shared" si="137"/>
        <v>1395186928889.0112</v>
      </c>
      <c r="H266" s="12">
        <f t="shared" si="137"/>
        <v>579731128329.28015</v>
      </c>
      <c r="I266" s="12">
        <f t="shared" si="137"/>
        <v>164150954954708.66</v>
      </c>
      <c r="J266" s="53">
        <f t="shared" si="130"/>
        <v>149589110019.36386</v>
      </c>
      <c r="K266" s="53">
        <f t="shared" si="131"/>
        <v>69151186987.93895</v>
      </c>
      <c r="L266" s="12">
        <f t="shared" si="97"/>
        <v>2.8947064198780361</v>
      </c>
      <c r="M266" s="12">
        <f t="shared" si="98"/>
        <v>5.4998877455393274</v>
      </c>
    </row>
    <row r="267" spans="1:13" ht="15">
      <c r="A267" s="1" t="s">
        <v>40</v>
      </c>
      <c r="C267" s="12">
        <f t="shared" ref="C267:I267" si="138">(C193-C41)^2</f>
        <v>129361590557629.83</v>
      </c>
      <c r="D267" s="12">
        <f t="shared" si="138"/>
        <v>45092443352067.359</v>
      </c>
      <c r="E267" s="12">
        <f t="shared" si="138"/>
        <v>15369046953575.609</v>
      </c>
      <c r="F267" s="12">
        <f t="shared" si="138"/>
        <v>4955239953829.7207</v>
      </c>
      <c r="G267" s="12">
        <f t="shared" si="138"/>
        <v>1609793329282.8364</v>
      </c>
      <c r="H267" s="12">
        <f t="shared" si="138"/>
        <v>571248404231.18152</v>
      </c>
      <c r="I267" s="12">
        <f t="shared" si="138"/>
        <v>689575778850639.62</v>
      </c>
      <c r="J267" s="53">
        <f t="shared" si="130"/>
        <v>179196871171.36313</v>
      </c>
      <c r="K267" s="53">
        <f t="shared" si="131"/>
        <v>64549599824.499954</v>
      </c>
      <c r="L267" s="12">
        <f t="shared" si="97"/>
        <v>4.3612552071617836</v>
      </c>
      <c r="M267" s="12">
        <f t="shared" si="98"/>
        <v>4.479857048251227</v>
      </c>
    </row>
    <row r="268" spans="1:13" ht="15">
      <c r="A268" s="1" t="s">
        <v>41</v>
      </c>
      <c r="C268" s="12">
        <f t="shared" ref="C268:I268" si="139">(C194-C42)^2</f>
        <v>126405401786965.27</v>
      </c>
      <c r="D268" s="12">
        <f t="shared" si="139"/>
        <v>18643290778417.406</v>
      </c>
      <c r="E268" s="12">
        <f t="shared" si="139"/>
        <v>6265888119937.708</v>
      </c>
      <c r="F268" s="12">
        <f t="shared" si="139"/>
        <v>3340610941267.6255</v>
      </c>
      <c r="G268" s="12">
        <f t="shared" si="139"/>
        <v>1711225842693.8162</v>
      </c>
      <c r="H268" s="12">
        <f t="shared" si="139"/>
        <v>634160210225.427</v>
      </c>
      <c r="I268" s="12">
        <f t="shared" si="139"/>
        <v>483832502975180.44</v>
      </c>
      <c r="J268" s="53">
        <f t="shared" si="130"/>
        <v>0</v>
      </c>
      <c r="K268" s="53">
        <f t="shared" si="131"/>
        <v>0</v>
      </c>
      <c r="L268" s="12" t="str">
        <f t="shared" si="97"/>
        <v/>
      </c>
      <c r="M268" s="12" t="str">
        <f t="shared" si="98"/>
        <v/>
      </c>
    </row>
    <row r="269" spans="1:13" ht="15">
      <c r="A269" s="1" t="s">
        <v>42</v>
      </c>
      <c r="C269" s="12">
        <f t="shared" ref="C269:I269" si="140">(C195-C43)^2</f>
        <v>490235718129545.56</v>
      </c>
      <c r="D269" s="12">
        <f t="shared" si="140"/>
        <v>63303080166394.766</v>
      </c>
      <c r="E269" s="12">
        <f t="shared" si="140"/>
        <v>8373588775155.8154</v>
      </c>
      <c r="F269" s="12">
        <f t="shared" si="140"/>
        <v>223778358662.76627</v>
      </c>
      <c r="G269" s="12">
        <f t="shared" si="140"/>
        <v>13417211664.948143</v>
      </c>
      <c r="H269" s="12">
        <f t="shared" si="140"/>
        <v>3467180275.9545565</v>
      </c>
      <c r="I269" s="12">
        <f t="shared" si="140"/>
        <v>1123678095392258.1</v>
      </c>
      <c r="J269" s="53">
        <f t="shared" si="130"/>
        <v>49830076629.714355</v>
      </c>
      <c r="K269" s="53">
        <f t="shared" si="131"/>
        <v>0</v>
      </c>
      <c r="L269" s="12">
        <f t="shared" si="97"/>
        <v>0.75121743402470842</v>
      </c>
      <c r="M269" s="12" t="str">
        <f t="shared" si="98"/>
        <v/>
      </c>
    </row>
    <row r="270" spans="1:13" ht="15">
      <c r="A270" s="1" t="s">
        <v>43</v>
      </c>
      <c r="C270" s="12">
        <f t="shared" ref="C270:I270" si="141">(C196-C44)^2</f>
        <v>8218488855522.6387</v>
      </c>
      <c r="D270" s="12">
        <f t="shared" si="141"/>
        <v>11668787627477.426</v>
      </c>
      <c r="E270" s="12">
        <f t="shared" si="141"/>
        <v>7780281555964.0098</v>
      </c>
      <c r="F270" s="12">
        <f t="shared" si="141"/>
        <v>4180654253548.8394</v>
      </c>
      <c r="G270" s="12">
        <f t="shared" si="141"/>
        <v>1737849797595.4346</v>
      </c>
      <c r="H270" s="12">
        <f t="shared" si="141"/>
        <v>640828695641.28174</v>
      </c>
      <c r="I270" s="12">
        <f t="shared" si="141"/>
        <v>175179119908736.66</v>
      </c>
      <c r="J270" s="53">
        <f t="shared" si="130"/>
        <v>240203415022.52994</v>
      </c>
      <c r="K270" s="53">
        <f t="shared" si="131"/>
        <v>90857713521.182098</v>
      </c>
      <c r="L270" s="12">
        <f t="shared" si="97"/>
        <v>16.188991021098772</v>
      </c>
      <c r="M270" s="12">
        <f t="shared" si="98"/>
        <v>32.227748613008856</v>
      </c>
    </row>
    <row r="271" spans="1:13" ht="15">
      <c r="A271" s="1" t="s">
        <v>44</v>
      </c>
      <c r="C271" s="12">
        <f t="shared" ref="C271:I271" si="142">(C197-C45)^2</f>
        <v>70933447604287.078</v>
      </c>
      <c r="D271" s="12">
        <f t="shared" si="142"/>
        <v>25386459255114.766</v>
      </c>
      <c r="E271" s="12">
        <f t="shared" si="142"/>
        <v>9456748066957.8398</v>
      </c>
      <c r="F271" s="12">
        <f t="shared" si="142"/>
        <v>3313997521761.0557</v>
      </c>
      <c r="G271" s="12">
        <f t="shared" si="142"/>
        <v>1214510481452.656</v>
      </c>
      <c r="H271" s="12">
        <f t="shared" si="142"/>
        <v>427047568887.92981</v>
      </c>
      <c r="I271" s="12">
        <f t="shared" si="142"/>
        <v>404486748548048.06</v>
      </c>
      <c r="J271" s="53">
        <f t="shared" si="130"/>
        <v>177714953355.64514</v>
      </c>
      <c r="K271" s="53">
        <f t="shared" si="131"/>
        <v>66756675741.245102</v>
      </c>
      <c r="L271" s="12">
        <f t="shared" si="97"/>
        <v>4.2660930221798292</v>
      </c>
      <c r="M271" s="12">
        <f t="shared" si="98"/>
        <v>4.9302204476104237</v>
      </c>
    </row>
    <row r="272" spans="1:13" ht="15">
      <c r="A272" s="1" t="s">
        <v>45</v>
      </c>
      <c r="C272" s="12">
        <f t="shared" ref="C272:I272" si="143">(C198-C46)^2</f>
        <v>13966494252568.426</v>
      </c>
      <c r="D272" s="12">
        <f t="shared" si="143"/>
        <v>465371896484.93646</v>
      </c>
      <c r="E272" s="12">
        <f t="shared" si="143"/>
        <v>2702734708116.8809</v>
      </c>
      <c r="F272" s="12">
        <f t="shared" si="143"/>
        <v>2620509641329.0161</v>
      </c>
      <c r="G272" s="12">
        <f t="shared" si="143"/>
        <v>1432122750543.1416</v>
      </c>
      <c r="H272" s="12">
        <f t="shared" si="143"/>
        <v>533039829318.38617</v>
      </c>
      <c r="I272" s="12">
        <f t="shared" si="143"/>
        <v>4556568049134.4082</v>
      </c>
      <c r="J272" s="53">
        <f t="shared" si="130"/>
        <v>200321155442.91129</v>
      </c>
      <c r="K272" s="53">
        <f t="shared" si="131"/>
        <v>67812395616.649406</v>
      </c>
      <c r="L272" s="12">
        <f t="shared" si="97"/>
        <v>6.147383001260101</v>
      </c>
      <c r="M272" s="12">
        <f t="shared" si="98"/>
        <v>5.1698027193716989</v>
      </c>
    </row>
    <row r="273" spans="1:13" ht="15">
      <c r="A273" s="1" t="s">
        <v>46</v>
      </c>
      <c r="C273" s="12">
        <f t="shared" ref="C273:I273" si="144">(C199-C47)^2</f>
        <v>3771244804198.2051</v>
      </c>
      <c r="D273" s="12">
        <f t="shared" si="144"/>
        <v>59707273427.055473</v>
      </c>
      <c r="E273" s="12">
        <f t="shared" si="144"/>
        <v>2676085029373.8784</v>
      </c>
      <c r="F273" s="12">
        <f t="shared" si="144"/>
        <v>834142779148.56384</v>
      </c>
      <c r="G273" s="12">
        <f t="shared" si="144"/>
        <v>1108111699.8185658</v>
      </c>
      <c r="H273" s="12">
        <f t="shared" si="144"/>
        <v>125117673724.99347</v>
      </c>
      <c r="I273" s="12">
        <f t="shared" si="144"/>
        <v>14898048937736.814</v>
      </c>
      <c r="J273" s="53">
        <f t="shared" si="130"/>
        <v>0</v>
      </c>
      <c r="K273" s="53">
        <f t="shared" si="131"/>
        <v>0</v>
      </c>
      <c r="L273" s="12" t="str">
        <f t="shared" si="97"/>
        <v/>
      </c>
      <c r="M273" s="12" t="str">
        <f t="shared" si="98"/>
        <v/>
      </c>
    </row>
    <row r="274" spans="1:13" ht="15">
      <c r="A274" s="1" t="s">
        <v>47</v>
      </c>
      <c r="C274" s="12">
        <f t="shared" ref="C274:I274" si="145">(C200-C48)^2</f>
        <v>1265444825408514.5</v>
      </c>
      <c r="D274" s="12">
        <f t="shared" si="145"/>
        <v>233376899329233.41</v>
      </c>
      <c r="E274" s="12">
        <f t="shared" si="145"/>
        <v>93406916920331.094</v>
      </c>
      <c r="F274" s="12">
        <f t="shared" si="145"/>
        <v>32258221623971.426</v>
      </c>
      <c r="G274" s="12">
        <f t="shared" si="145"/>
        <v>21543890677508.805</v>
      </c>
      <c r="H274" s="12">
        <f t="shared" si="145"/>
        <v>4584969689381.1807</v>
      </c>
      <c r="I274" s="12">
        <f t="shared" si="145"/>
        <v>5325631010312161</v>
      </c>
      <c r="J274" s="53">
        <f t="shared" si="130"/>
        <v>2112785758104.8779</v>
      </c>
      <c r="K274" s="53">
        <f t="shared" si="131"/>
        <v>760538992333.47241</v>
      </c>
      <c r="L274" s="12">
        <f t="shared" si="97"/>
        <v>0.73637280795657367</v>
      </c>
      <c r="M274" s="12">
        <f t="shared" si="98"/>
        <v>0.73726642974746814</v>
      </c>
    </row>
    <row r="275" spans="1:13" ht="15">
      <c r="A275" s="1" t="s">
        <v>48</v>
      </c>
      <c r="C275" s="12">
        <f t="shared" ref="C275:I275" si="146">(C201-C49)^2</f>
        <v>9221295994523.1406</v>
      </c>
      <c r="D275" s="12">
        <f t="shared" si="146"/>
        <v>8744468313701.208</v>
      </c>
      <c r="E275" s="12">
        <f t="shared" si="146"/>
        <v>4920595827431.7109</v>
      </c>
      <c r="F275" s="12">
        <f t="shared" si="146"/>
        <v>1964630646599.3208</v>
      </c>
      <c r="G275" s="12">
        <f t="shared" si="146"/>
        <v>808377774209.34753</v>
      </c>
      <c r="H275" s="12">
        <f t="shared" si="146"/>
        <v>96616387515.588516</v>
      </c>
      <c r="I275" s="12">
        <f t="shared" si="146"/>
        <v>117150055462620.58</v>
      </c>
      <c r="J275" s="53">
        <f t="shared" si="130"/>
        <v>52715477710.33181</v>
      </c>
      <c r="K275" s="53">
        <f t="shared" si="131"/>
        <v>13713143706.298203</v>
      </c>
      <c r="L275" s="12">
        <f t="shared" si="97"/>
        <v>0.78959255994285793</v>
      </c>
      <c r="M275" s="12">
        <f t="shared" si="98"/>
        <v>0.60463419720291545</v>
      </c>
    </row>
    <row r="276" spans="1:13" ht="15">
      <c r="A276" s="1" t="s">
        <v>49</v>
      </c>
      <c r="C276" s="12">
        <f t="shared" ref="C276:I276" si="147">(C202-C50)^2</f>
        <v>2141038196815.6868</v>
      </c>
      <c r="D276" s="12">
        <f t="shared" si="147"/>
        <v>5757901238007.7646</v>
      </c>
      <c r="E276" s="12">
        <f t="shared" si="147"/>
        <v>3847841633011.6636</v>
      </c>
      <c r="F276" s="12">
        <f t="shared" si="147"/>
        <v>3571702455991.7656</v>
      </c>
      <c r="G276" s="12">
        <f t="shared" si="147"/>
        <v>1745675961419.1702</v>
      </c>
      <c r="H276" s="12">
        <f t="shared" si="147"/>
        <v>680330947686.50549</v>
      </c>
      <c r="I276" s="12">
        <f t="shared" si="147"/>
        <v>97226303338538.359</v>
      </c>
      <c r="J276" s="53">
        <f t="shared" si="130"/>
        <v>0</v>
      </c>
      <c r="K276" s="53">
        <f t="shared" si="131"/>
        <v>0</v>
      </c>
      <c r="L276" s="12" t="str">
        <f t="shared" si="97"/>
        <v/>
      </c>
      <c r="M276" s="12" t="str">
        <f t="shared" si="98"/>
        <v/>
      </c>
    </row>
    <row r="277" spans="1:13" ht="15">
      <c r="A277" s="1" t="s">
        <v>50</v>
      </c>
      <c r="C277" s="12">
        <f t="shared" ref="C277:I277" si="148">(C203-C51)^2</f>
        <v>6846939328889.4014</v>
      </c>
      <c r="D277" s="12">
        <f t="shared" si="148"/>
        <v>4293157967770.1377</v>
      </c>
      <c r="E277" s="12">
        <f t="shared" si="148"/>
        <v>831212584244.65344</v>
      </c>
      <c r="F277" s="12">
        <f t="shared" si="148"/>
        <v>1246846537110.064</v>
      </c>
      <c r="G277" s="12">
        <f t="shared" si="148"/>
        <v>1084866631199.8125</v>
      </c>
      <c r="H277" s="12">
        <f t="shared" si="148"/>
        <v>610130906234.18091</v>
      </c>
      <c r="I277" s="12">
        <f t="shared" si="148"/>
        <v>72925945263727.328</v>
      </c>
      <c r="J277" s="53">
        <f t="shared" si="130"/>
        <v>0</v>
      </c>
      <c r="K277" s="53">
        <f t="shared" si="131"/>
        <v>0</v>
      </c>
      <c r="L277" s="12" t="str">
        <f t="shared" si="97"/>
        <v/>
      </c>
      <c r="M277" s="12" t="str">
        <f t="shared" si="98"/>
        <v/>
      </c>
    </row>
    <row r="278" spans="1:13" ht="15">
      <c r="A278" s="1" t="s">
        <v>51</v>
      </c>
      <c r="C278" s="12">
        <f t="shared" ref="C278:I278" si="149">(C204-C52)^2</f>
        <v>237725310450557.94</v>
      </c>
      <c r="D278" s="12">
        <f t="shared" si="149"/>
        <v>148468041954721.16</v>
      </c>
      <c r="E278" s="12">
        <f t="shared" si="149"/>
        <v>87826781465194.75</v>
      </c>
      <c r="F278" s="12">
        <f t="shared" si="149"/>
        <v>54837700508145.961</v>
      </c>
      <c r="G278" s="12">
        <f t="shared" si="149"/>
        <v>39229962699346.859</v>
      </c>
      <c r="H278" s="12">
        <f t="shared" si="149"/>
        <v>18431035885723.125</v>
      </c>
      <c r="I278" s="12">
        <f t="shared" si="149"/>
        <v>3018013877007739</v>
      </c>
      <c r="J278" s="53">
        <f t="shared" si="130"/>
        <v>4264317866972.1787</v>
      </c>
      <c r="K278" s="53">
        <f t="shared" si="131"/>
        <v>1955399131395.6689</v>
      </c>
      <c r="L278" s="12">
        <f t="shared" si="97"/>
        <v>0.79872394537764568</v>
      </c>
      <c r="M278" s="12">
        <f t="shared" si="98"/>
        <v>0.81816583664984233</v>
      </c>
    </row>
    <row r="279" spans="1:13" ht="15">
      <c r="A279" s="1" t="s">
        <v>52</v>
      </c>
      <c r="C279" s="12">
        <f t="shared" ref="C279:I279" si="150">(C205-C53)^2</f>
        <v>6542308556367.5459</v>
      </c>
      <c r="D279" s="12">
        <f t="shared" si="150"/>
        <v>4986671824300.5811</v>
      </c>
      <c r="E279" s="12">
        <f t="shared" si="150"/>
        <v>2733707113184.7007</v>
      </c>
      <c r="F279" s="12">
        <f t="shared" si="150"/>
        <v>2064735714528.2063</v>
      </c>
      <c r="G279" s="12">
        <f t="shared" si="150"/>
        <v>1091444708688.7698</v>
      </c>
      <c r="H279" s="12">
        <f t="shared" si="150"/>
        <v>488118483764.80725</v>
      </c>
      <c r="I279" s="12">
        <f t="shared" si="150"/>
        <v>92632307647271.703</v>
      </c>
      <c r="J279" s="53">
        <f t="shared" si="130"/>
        <v>210923893978.32675</v>
      </c>
      <c r="K279" s="53">
        <f t="shared" si="131"/>
        <v>78875673684.592453</v>
      </c>
      <c r="L279" s="12">
        <f t="shared" si="97"/>
        <v>7.5147592926899156</v>
      </c>
      <c r="M279" s="12">
        <f t="shared" si="98"/>
        <v>9.3831857531479681</v>
      </c>
    </row>
    <row r="280" spans="1:13" ht="15">
      <c r="A280" s="1" t="s">
        <v>53</v>
      </c>
      <c r="C280" s="12">
        <f t="shared" ref="C280:I280" si="151">(C206-C54)^2</f>
        <v>59296494191068.859</v>
      </c>
      <c r="D280" s="12">
        <f t="shared" si="151"/>
        <v>25646260582407.145</v>
      </c>
      <c r="E280" s="12">
        <f t="shared" si="151"/>
        <v>12882160003495.721</v>
      </c>
      <c r="F280" s="12">
        <f t="shared" si="151"/>
        <v>5348936650125.8359</v>
      </c>
      <c r="G280" s="12">
        <f t="shared" si="151"/>
        <v>2052123038735.3049</v>
      </c>
      <c r="H280" s="12">
        <f t="shared" si="151"/>
        <v>731031441967.21436</v>
      </c>
      <c r="I280" s="12">
        <f t="shared" si="151"/>
        <v>439074806357145.75</v>
      </c>
      <c r="J280" s="53">
        <f t="shared" si="130"/>
        <v>251885054268.32642</v>
      </c>
      <c r="K280" s="53">
        <f t="shared" si="131"/>
        <v>89889113842.373077</v>
      </c>
      <c r="L280" s="12">
        <f t="shared" si="97"/>
        <v>27.131663648650893</v>
      </c>
      <c r="M280" s="12">
        <f t="shared" si="98"/>
        <v>27.345415247854053</v>
      </c>
    </row>
    <row r="281" spans="1:13" ht="15">
      <c r="A281" s="1" t="s">
        <v>54</v>
      </c>
      <c r="C281" s="12">
        <f t="shared" ref="C281:I281" si="152">(C207-C55)^2</f>
        <v>130944049886579.86</v>
      </c>
      <c r="D281" s="12">
        <f t="shared" si="152"/>
        <v>46759429964005.719</v>
      </c>
      <c r="E281" s="12">
        <f t="shared" si="152"/>
        <v>16631344999341.314</v>
      </c>
      <c r="F281" s="12">
        <f t="shared" si="152"/>
        <v>5894459636713.4521</v>
      </c>
      <c r="G281" s="12">
        <f t="shared" si="152"/>
        <v>2104740300568.9148</v>
      </c>
      <c r="H281" s="12">
        <f t="shared" si="152"/>
        <v>756668192720.71472</v>
      </c>
      <c r="I281" s="12">
        <f t="shared" si="152"/>
        <v>734833358660480</v>
      </c>
      <c r="J281" s="53">
        <f t="shared" si="130"/>
        <v>259404330243.10345</v>
      </c>
      <c r="K281" s="53">
        <f t="shared" si="131"/>
        <v>0</v>
      </c>
      <c r="L281" s="12">
        <f t="shared" si="97"/>
        <v>46.042082279221134</v>
      </c>
      <c r="M281" s="12" t="str">
        <f t="shared" si="98"/>
        <v/>
      </c>
    </row>
    <row r="282" spans="1:13" ht="15">
      <c r="A282" s="1" t="s">
        <v>55</v>
      </c>
      <c r="C282" s="12">
        <f t="shared" ref="C282:I282" si="153">(C208-C56)^2</f>
        <v>87538035159301.109</v>
      </c>
      <c r="D282" s="12">
        <f t="shared" si="153"/>
        <v>645199769946.83875</v>
      </c>
      <c r="E282" s="12">
        <f t="shared" si="153"/>
        <v>682814008935.07288</v>
      </c>
      <c r="F282" s="12">
        <f t="shared" si="153"/>
        <v>794538385214.58276</v>
      </c>
      <c r="G282" s="12">
        <f t="shared" si="153"/>
        <v>990499297194.52454</v>
      </c>
      <c r="H282" s="12">
        <f t="shared" si="153"/>
        <v>0</v>
      </c>
      <c r="I282" s="12">
        <f t="shared" si="153"/>
        <v>55450166365432.586</v>
      </c>
      <c r="J282" s="53">
        <f t="shared" si="130"/>
        <v>0</v>
      </c>
      <c r="K282" s="53">
        <f t="shared" si="131"/>
        <v>0</v>
      </c>
      <c r="L282" s="12" t="str">
        <f t="shared" si="97"/>
        <v/>
      </c>
      <c r="M282" s="12" t="str">
        <f t="shared" si="98"/>
        <v/>
      </c>
    </row>
    <row r="283" spans="1:13" ht="15">
      <c r="A283" s="1" t="s">
        <v>56</v>
      </c>
      <c r="C283" s="12">
        <f t="shared" ref="C283:I283" si="154">(C209-C57)^2</f>
        <v>129238715291853.62</v>
      </c>
      <c r="D283" s="12">
        <f t="shared" si="154"/>
        <v>45787940873740.156</v>
      </c>
      <c r="E283" s="12">
        <f t="shared" si="154"/>
        <v>15123314598699.914</v>
      </c>
      <c r="F283" s="12">
        <f t="shared" si="154"/>
        <v>4943853645831.6641</v>
      </c>
      <c r="G283" s="12">
        <f t="shared" si="154"/>
        <v>1372361434923.6238</v>
      </c>
      <c r="H283" s="12">
        <f t="shared" si="154"/>
        <v>257854510031.53143</v>
      </c>
      <c r="I283" s="12">
        <f t="shared" si="154"/>
        <v>672189620477699.38</v>
      </c>
      <c r="J283" s="53">
        <f t="shared" si="130"/>
        <v>104497360023.22694</v>
      </c>
      <c r="K283" s="53">
        <f t="shared" si="131"/>
        <v>53610370007.343742</v>
      </c>
      <c r="L283" s="12">
        <f t="shared" si="97"/>
        <v>1.6399257005805843</v>
      </c>
      <c r="M283" s="12">
        <f t="shared" si="98"/>
        <v>2.9219981420680448</v>
      </c>
    </row>
    <row r="284" spans="1:13" ht="15">
      <c r="A284" s="1" t="s">
        <v>57</v>
      </c>
      <c r="C284" s="12">
        <f t="shared" ref="C284:I284" si="155">(C210-C58)^2</f>
        <v>111116216251241.44</v>
      </c>
      <c r="D284" s="12">
        <f t="shared" si="155"/>
        <v>25143281891613.973</v>
      </c>
      <c r="E284" s="12">
        <f t="shared" si="155"/>
        <v>4911459966274.0283</v>
      </c>
      <c r="F284" s="12">
        <f t="shared" si="155"/>
        <v>4290267837522.4644</v>
      </c>
      <c r="G284" s="12">
        <f t="shared" si="155"/>
        <v>4683236568895.3652</v>
      </c>
      <c r="H284" s="12">
        <f t="shared" si="155"/>
        <v>6061647031889.2168</v>
      </c>
      <c r="I284" s="12">
        <f t="shared" si="155"/>
        <v>44114542304582.805</v>
      </c>
      <c r="J284" s="53">
        <f t="shared" si="130"/>
        <v>4906758766731.5791</v>
      </c>
      <c r="K284" s="53">
        <f t="shared" si="131"/>
        <v>2481840630644.4771</v>
      </c>
      <c r="L284" s="12">
        <f t="shared" si="97"/>
        <v>0.80976804453564466</v>
      </c>
      <c r="M284" s="12">
        <f t="shared" si="98"/>
        <v>0.83523226611803747</v>
      </c>
    </row>
    <row r="285" spans="1:13" ht="15">
      <c r="A285" s="1" t="s">
        <v>58</v>
      </c>
      <c r="C285" s="12">
        <f t="shared" ref="C285:I285" si="156">(C211-C59)^2</f>
        <v>128283365709606.88</v>
      </c>
      <c r="D285" s="12">
        <f t="shared" si="156"/>
        <v>42991858588150.461</v>
      </c>
      <c r="E285" s="12">
        <f t="shared" si="156"/>
        <v>12107147163812.705</v>
      </c>
      <c r="F285" s="12">
        <f t="shared" si="156"/>
        <v>4045729262853.4116</v>
      </c>
      <c r="G285" s="12">
        <f t="shared" si="156"/>
        <v>1257509502975.9021</v>
      </c>
      <c r="H285" s="12">
        <f t="shared" si="156"/>
        <v>362990304680.01398</v>
      </c>
      <c r="I285" s="12">
        <f t="shared" si="156"/>
        <v>629902020412653.88</v>
      </c>
      <c r="J285" s="53">
        <f t="shared" si="130"/>
        <v>110440247370.17879</v>
      </c>
      <c r="K285" s="53">
        <f t="shared" si="131"/>
        <v>44636759180.872803</v>
      </c>
      <c r="L285" s="12">
        <f t="shared" si="97"/>
        <v>1.7671813105424197</v>
      </c>
      <c r="M285" s="12">
        <f t="shared" si="98"/>
        <v>2.1232514223151786</v>
      </c>
    </row>
    <row r="286" spans="1:13" ht="15">
      <c r="A286" s="1" t="s">
        <v>59</v>
      </c>
      <c r="C286" s="12">
        <f t="shared" ref="C286:I286" si="157">(C212-C60)^2</f>
        <v>18751928430511.082</v>
      </c>
      <c r="D286" s="12">
        <f t="shared" si="157"/>
        <v>9329284332368.498</v>
      </c>
      <c r="E286" s="12">
        <f t="shared" si="157"/>
        <v>4863231682134.1865</v>
      </c>
      <c r="F286" s="12">
        <f t="shared" si="157"/>
        <v>1974266180396.4509</v>
      </c>
      <c r="G286" s="12">
        <f t="shared" si="157"/>
        <v>567655727818.86682</v>
      </c>
      <c r="H286" s="12">
        <f t="shared" si="157"/>
        <v>388736995877.95599</v>
      </c>
      <c r="I286" s="12">
        <f t="shared" si="157"/>
        <v>153066728437417.5</v>
      </c>
      <c r="J286" s="53">
        <f t="shared" si="130"/>
        <v>174468707170.00479</v>
      </c>
      <c r="K286" s="53">
        <f t="shared" si="131"/>
        <v>60359710366.087311</v>
      </c>
      <c r="L286" s="12">
        <f t="shared" si="97"/>
        <v>4.0677266803597814</v>
      </c>
      <c r="M286" s="12">
        <f t="shared" si="98"/>
        <v>3.7740930116206868</v>
      </c>
    </row>
    <row r="287" spans="1:13" ht="15">
      <c r="A287" s="1" t="s">
        <v>60</v>
      </c>
      <c r="C287" s="12">
        <f t="shared" ref="C287:I287" si="158">(C213-C61)^2</f>
        <v>62647061779697.328</v>
      </c>
      <c r="D287" s="12">
        <f t="shared" si="158"/>
        <v>28871554617454.887</v>
      </c>
      <c r="E287" s="12">
        <f t="shared" si="158"/>
        <v>13735374427791.27</v>
      </c>
      <c r="F287" s="12">
        <f t="shared" si="158"/>
        <v>5590244677414.8203</v>
      </c>
      <c r="G287" s="12">
        <f t="shared" si="158"/>
        <v>2074937433453.6743</v>
      </c>
      <c r="H287" s="12">
        <f t="shared" si="158"/>
        <v>0</v>
      </c>
      <c r="I287" s="12">
        <f t="shared" si="158"/>
        <v>432605728635455.62</v>
      </c>
      <c r="J287" s="53">
        <f t="shared" si="130"/>
        <v>0</v>
      </c>
      <c r="K287" s="53">
        <f t="shared" si="131"/>
        <v>0</v>
      </c>
      <c r="L287" s="12" t="str">
        <f t="shared" si="97"/>
        <v/>
      </c>
      <c r="M287" s="12" t="str">
        <f t="shared" si="98"/>
        <v/>
      </c>
    </row>
    <row r="288" spans="1:13" ht="15">
      <c r="A288" s="1" t="s">
        <v>61</v>
      </c>
      <c r="C288" s="12">
        <f t="shared" ref="C288:I288" si="159">(C214-C62)^2</f>
        <v>129981425796134.83</v>
      </c>
      <c r="D288" s="12">
        <f t="shared" si="159"/>
        <v>46390044088271.828</v>
      </c>
      <c r="E288" s="12">
        <f t="shared" si="159"/>
        <v>16580716595446.811</v>
      </c>
      <c r="F288" s="12">
        <f t="shared" si="159"/>
        <v>5841327431769.5889</v>
      </c>
      <c r="G288" s="12">
        <f t="shared" si="159"/>
        <v>2004878470833.6084</v>
      </c>
      <c r="H288" s="12">
        <f t="shared" si="159"/>
        <v>706352449431.78955</v>
      </c>
      <c r="I288" s="12">
        <f t="shared" si="159"/>
        <v>726689279669097.5</v>
      </c>
      <c r="J288" s="53">
        <f t="shared" si="130"/>
        <v>247810329940.79022</v>
      </c>
      <c r="K288" s="53">
        <f t="shared" si="131"/>
        <v>0</v>
      </c>
      <c r="L288" s="12">
        <f t="shared" si="97"/>
        <v>22.052162406872693</v>
      </c>
      <c r="M288" s="12" t="str">
        <f t="shared" si="98"/>
        <v/>
      </c>
    </row>
    <row r="289" spans="1:13" ht="15">
      <c r="A289" s="1" t="s">
        <v>62</v>
      </c>
      <c r="C289" s="12">
        <f t="shared" ref="C289:I289" si="160">(C215-C63)^2</f>
        <v>11106784715639.836</v>
      </c>
      <c r="D289" s="12">
        <f t="shared" si="160"/>
        <v>7418363462592.0752</v>
      </c>
      <c r="E289" s="12">
        <f t="shared" si="160"/>
        <v>11659536818491.859</v>
      </c>
      <c r="F289" s="12">
        <f t="shared" si="160"/>
        <v>5452996386587.8535</v>
      </c>
      <c r="G289" s="12">
        <f t="shared" si="160"/>
        <v>241045343170.40662</v>
      </c>
      <c r="H289" s="12">
        <f t="shared" si="160"/>
        <v>106456320.48843627</v>
      </c>
      <c r="I289" s="12">
        <f t="shared" si="160"/>
        <v>150964694424505.44</v>
      </c>
      <c r="J289" s="53">
        <f t="shared" si="130"/>
        <v>30786742955.792107</v>
      </c>
      <c r="K289" s="53">
        <f t="shared" si="131"/>
        <v>29028026620.206718</v>
      </c>
      <c r="L289" s="12">
        <f t="shared" si="97"/>
        <v>0.50870500864769075</v>
      </c>
      <c r="M289" s="12">
        <f t="shared" si="98"/>
        <v>1.2134792901681009</v>
      </c>
    </row>
    <row r="290" spans="1:13" ht="15">
      <c r="A290" s="1" t="s">
        <v>63</v>
      </c>
      <c r="C290" s="12">
        <f t="shared" ref="C290:I290" si="161">(C216-C64)^2</f>
        <v>41408500282813.133</v>
      </c>
      <c r="D290" s="12">
        <f t="shared" si="161"/>
        <v>19133754399882.801</v>
      </c>
      <c r="E290" s="12">
        <f t="shared" si="161"/>
        <v>9831213553617.7852</v>
      </c>
      <c r="F290" s="12">
        <f t="shared" si="161"/>
        <v>4781183816596.2676</v>
      </c>
      <c r="G290" s="12">
        <f t="shared" si="161"/>
        <v>1924763085209.041</v>
      </c>
      <c r="H290" s="12">
        <f t="shared" si="161"/>
        <v>693165756753.27063</v>
      </c>
      <c r="I290" s="12">
        <f t="shared" si="161"/>
        <v>336764740089720</v>
      </c>
      <c r="J290" s="53">
        <f t="shared" si="130"/>
        <v>141271877836.22797</v>
      </c>
      <c r="K290" s="53">
        <f t="shared" si="131"/>
        <v>68098625147.439072</v>
      </c>
      <c r="L290" s="12">
        <f t="shared" si="97"/>
        <v>2.600793770829545</v>
      </c>
      <c r="M290" s="12">
        <f t="shared" si="98"/>
        <v>5.237789185048209</v>
      </c>
    </row>
    <row r="291" spans="1:13" ht="15">
      <c r="A291" s="1" t="s">
        <v>64</v>
      </c>
      <c r="C291" s="12">
        <f t="shared" ref="C291:I291" si="162">(C217-C65)^2</f>
        <v>128756898298098.58</v>
      </c>
      <c r="D291" s="12">
        <f t="shared" si="162"/>
        <v>41571155269524.477</v>
      </c>
      <c r="E291" s="12">
        <f t="shared" si="162"/>
        <v>9413769055935.416</v>
      </c>
      <c r="F291" s="12">
        <f t="shared" si="162"/>
        <v>870356195689.9823</v>
      </c>
      <c r="G291" s="12">
        <f t="shared" si="162"/>
        <v>202620337288.71304</v>
      </c>
      <c r="H291" s="12">
        <f t="shared" si="162"/>
        <v>4155988762461.5771</v>
      </c>
      <c r="I291" s="12">
        <f t="shared" si="162"/>
        <v>372761674631403.75</v>
      </c>
      <c r="J291" s="53">
        <f t="shared" si="130"/>
        <v>4812492931677.6338</v>
      </c>
      <c r="K291" s="53">
        <f t="shared" si="131"/>
        <v>3575445581091.1582</v>
      </c>
      <c r="L291" s="12">
        <f t="shared" si="97"/>
        <v>0.80826945532869265</v>
      </c>
      <c r="M291" s="12">
        <f t="shared" si="98"/>
        <v>0.85884352345431825</v>
      </c>
    </row>
    <row r="292" spans="1:13" ht="15">
      <c r="A292" s="1" t="s">
        <v>65</v>
      </c>
      <c r="C292" s="12">
        <f t="shared" ref="C292:I292" si="163">(C218-C66)^2</f>
        <v>48853147841941.078</v>
      </c>
      <c r="D292" s="12">
        <f t="shared" si="163"/>
        <v>26275186230300.719</v>
      </c>
      <c r="E292" s="12">
        <f t="shared" si="163"/>
        <v>14370745450193.273</v>
      </c>
      <c r="F292" s="12">
        <f t="shared" si="163"/>
        <v>5682973615947.1143</v>
      </c>
      <c r="G292" s="12">
        <f t="shared" si="163"/>
        <v>2066030538388.8811</v>
      </c>
      <c r="H292" s="12">
        <f t="shared" si="163"/>
        <v>0</v>
      </c>
      <c r="I292" s="12">
        <f t="shared" si="163"/>
        <v>389177418685386.94</v>
      </c>
      <c r="J292" s="53">
        <f t="shared" ref="J292:K299" si="164">(J218-L66)^2</f>
        <v>0</v>
      </c>
      <c r="K292" s="53">
        <f t="shared" si="164"/>
        <v>0</v>
      </c>
      <c r="L292" s="12" t="str">
        <f t="shared" si="97"/>
        <v/>
      </c>
      <c r="M292" s="12" t="str">
        <f t="shared" si="98"/>
        <v/>
      </c>
    </row>
    <row r="293" spans="1:13" ht="15">
      <c r="A293" s="1" t="s">
        <v>66</v>
      </c>
      <c r="C293" s="12">
        <f t="shared" ref="C293:I293" si="165">(C219-C67)^2</f>
        <v>123681060284038.56</v>
      </c>
      <c r="D293" s="12">
        <f t="shared" si="165"/>
        <v>32889040367064.559</v>
      </c>
      <c r="E293" s="12">
        <f t="shared" si="165"/>
        <v>11629747818737.756</v>
      </c>
      <c r="F293" s="12">
        <f t="shared" si="165"/>
        <v>3783296630743.2373</v>
      </c>
      <c r="G293" s="12">
        <f t="shared" si="165"/>
        <v>1337159919746.76</v>
      </c>
      <c r="H293" s="12">
        <f t="shared" si="165"/>
        <v>544134555608.27844</v>
      </c>
      <c r="I293" s="12">
        <f t="shared" si="165"/>
        <v>581071173099306.25</v>
      </c>
      <c r="J293" s="53">
        <f t="shared" si="164"/>
        <v>180433387890.69086</v>
      </c>
      <c r="K293" s="53">
        <f t="shared" si="164"/>
        <v>69589982454.146225</v>
      </c>
      <c r="L293" s="12">
        <f t="shared" ref="L293:L299" si="166">IF(J219&gt;0,ABS(J219-L67)/L67, "")</f>
        <v>4.4430156809031347</v>
      </c>
      <c r="M293" s="12">
        <f t="shared" ref="M293:M299" si="167">IF(K219&gt;0,ABS(K219-M67)/M67, "")</f>
        <v>5.6151369258721129</v>
      </c>
    </row>
    <row r="294" spans="1:13" ht="15">
      <c r="A294" s="1" t="s">
        <v>67</v>
      </c>
      <c r="C294" s="12">
        <f t="shared" ref="C294:I294" si="168">(C220-C68)^2</f>
        <v>49548989498718.883</v>
      </c>
      <c r="D294" s="12">
        <f t="shared" si="168"/>
        <v>404168249018.65332</v>
      </c>
      <c r="E294" s="12">
        <f t="shared" si="168"/>
        <v>96616909631.275055</v>
      </c>
      <c r="F294" s="12">
        <f t="shared" si="168"/>
        <v>1376088126041.3567</v>
      </c>
      <c r="G294" s="12">
        <f t="shared" si="168"/>
        <v>1165707416242.1455</v>
      </c>
      <c r="H294" s="12">
        <f t="shared" si="168"/>
        <v>525446327661.10217</v>
      </c>
      <c r="I294" s="12">
        <f t="shared" si="168"/>
        <v>19240417933658.719</v>
      </c>
      <c r="J294" s="53">
        <f t="shared" si="164"/>
        <v>225730950899.5177</v>
      </c>
      <c r="K294" s="53">
        <f t="shared" si="164"/>
        <v>85973941233.179337</v>
      </c>
      <c r="L294" s="12">
        <f t="shared" si="166"/>
        <v>10.495526954421317</v>
      </c>
      <c r="M294" s="12">
        <f t="shared" si="167"/>
        <v>16.692083159368771</v>
      </c>
    </row>
    <row r="295" spans="1:13" ht="15">
      <c r="A295" s="1" t="s">
        <v>68</v>
      </c>
      <c r="C295" s="12">
        <f t="shared" ref="C295:I295" si="169">(C221-C69)^2</f>
        <v>3455582410790.9155</v>
      </c>
      <c r="D295" s="12">
        <f t="shared" si="169"/>
        <v>7768911503160.4414</v>
      </c>
      <c r="E295" s="12">
        <f t="shared" si="169"/>
        <v>3797367800546.9907</v>
      </c>
      <c r="F295" s="12">
        <f t="shared" si="169"/>
        <v>1794535733305.7083</v>
      </c>
      <c r="G295" s="12">
        <f t="shared" si="169"/>
        <v>1200609575933.8943</v>
      </c>
      <c r="H295" s="12">
        <f t="shared" si="169"/>
        <v>557838349281.7677</v>
      </c>
      <c r="I295" s="12">
        <f t="shared" si="169"/>
        <v>95591526412717.031</v>
      </c>
      <c r="J295" s="53">
        <f t="shared" si="164"/>
        <v>242207207120.35474</v>
      </c>
      <c r="K295" s="53">
        <f t="shared" si="164"/>
        <v>85194011910.194595</v>
      </c>
      <c r="L295" s="12">
        <f t="shared" si="166"/>
        <v>17.430952545609696</v>
      </c>
      <c r="M295" s="12">
        <f t="shared" si="167"/>
        <v>15.444210422639919</v>
      </c>
    </row>
    <row r="296" spans="1:13" ht="15">
      <c r="A296" s="1" t="s">
        <v>69</v>
      </c>
      <c r="C296" s="12">
        <f t="shared" ref="C296:I296" si="170">(C222-C70)^2</f>
        <v>127438195037823.41</v>
      </c>
      <c r="D296" s="12">
        <f t="shared" si="170"/>
        <v>43154687119761.07</v>
      </c>
      <c r="E296" s="12">
        <f t="shared" si="170"/>
        <v>13900717556874.699</v>
      </c>
      <c r="F296" s="12">
        <f t="shared" si="170"/>
        <v>5268112090645.1602</v>
      </c>
      <c r="G296" s="12">
        <f t="shared" si="170"/>
        <v>1963101699066.8125</v>
      </c>
      <c r="H296" s="12">
        <f t="shared" si="170"/>
        <v>721432398957.20337</v>
      </c>
      <c r="I296" s="12">
        <f t="shared" si="170"/>
        <v>682889677557389.62</v>
      </c>
      <c r="J296" s="53">
        <f t="shared" si="164"/>
        <v>266387610886.13623</v>
      </c>
      <c r="K296" s="53">
        <f t="shared" si="164"/>
        <v>96057307064.726883</v>
      </c>
      <c r="L296" s="12">
        <f t="shared" si="166"/>
        <v>121.38464585436128</v>
      </c>
      <c r="M296" s="12">
        <f t="shared" si="167"/>
        <v>365.48482638852812</v>
      </c>
    </row>
    <row r="297" spans="1:13" ht="15">
      <c r="A297" s="1" t="s">
        <v>70</v>
      </c>
      <c r="C297" s="12">
        <f t="shared" ref="C297:I297" si="171">(C223-C71)^2</f>
        <v>52731390957286.531</v>
      </c>
      <c r="D297" s="12">
        <f t="shared" si="171"/>
        <v>16417101731758.127</v>
      </c>
      <c r="E297" s="12">
        <f t="shared" si="171"/>
        <v>5676960946085.9961</v>
      </c>
      <c r="F297" s="12">
        <f t="shared" si="171"/>
        <v>4694481306589.6064</v>
      </c>
      <c r="G297" s="12">
        <f t="shared" si="171"/>
        <v>1224078227310.8279</v>
      </c>
      <c r="H297" s="12">
        <f t="shared" si="171"/>
        <v>29087723001.416847</v>
      </c>
      <c r="I297" s="12">
        <f t="shared" si="171"/>
        <v>293768804640544.25</v>
      </c>
      <c r="J297" s="53">
        <f t="shared" si="164"/>
        <v>22269746360.2616</v>
      </c>
      <c r="K297" s="53">
        <f t="shared" si="164"/>
        <v>23490200925.296078</v>
      </c>
      <c r="L297" s="12">
        <f t="shared" si="166"/>
        <v>0.40207710157576654</v>
      </c>
      <c r="M297" s="12">
        <f t="shared" si="167"/>
        <v>0.97302546299041259</v>
      </c>
    </row>
    <row r="298" spans="1:13" ht="15">
      <c r="A298" s="1" t="s">
        <v>71</v>
      </c>
      <c r="C298" s="12">
        <f t="shared" ref="C298:I298" si="172">(C224-C72)^2</f>
        <v>101131911273742.09</v>
      </c>
      <c r="D298" s="12">
        <f t="shared" si="172"/>
        <v>35023224450572.445</v>
      </c>
      <c r="E298" s="12">
        <f t="shared" si="172"/>
        <v>9093954291648.2754</v>
      </c>
      <c r="F298" s="12">
        <f t="shared" si="172"/>
        <v>1441008592462.8438</v>
      </c>
      <c r="G298" s="12">
        <f t="shared" si="172"/>
        <v>212539152945.07837</v>
      </c>
      <c r="H298" s="12">
        <f t="shared" si="172"/>
        <v>18045417428.053764</v>
      </c>
      <c r="I298" s="12">
        <f t="shared" si="172"/>
        <v>432052394981389.69</v>
      </c>
      <c r="J298" s="53">
        <f t="shared" si="164"/>
        <v>3184399730.70012</v>
      </c>
      <c r="K298" s="53">
        <f t="shared" si="164"/>
        <v>7095681326.7313919</v>
      </c>
      <c r="L298" s="12">
        <f t="shared" si="166"/>
        <v>9.7832017175943239E-2</v>
      </c>
      <c r="M298" s="12">
        <f t="shared" si="167"/>
        <v>0.21324726205973987</v>
      </c>
    </row>
    <row r="299" spans="1:13" ht="15">
      <c r="A299" s="1" t="s">
        <v>72</v>
      </c>
      <c r="C299" s="12">
        <f t="shared" ref="C299:I299" si="173">(C225-C73)^2</f>
        <v>48423724042727.008</v>
      </c>
      <c r="D299" s="12">
        <f t="shared" si="173"/>
        <v>19659794819953.352</v>
      </c>
      <c r="E299" s="12">
        <f t="shared" si="173"/>
        <v>11824084170565.197</v>
      </c>
      <c r="F299" s="12">
        <f t="shared" si="173"/>
        <v>4799327843864.6191</v>
      </c>
      <c r="G299" s="12">
        <f t="shared" si="173"/>
        <v>1769885166411.9045</v>
      </c>
      <c r="H299" s="12">
        <f t="shared" si="173"/>
        <v>652340144960.86035</v>
      </c>
      <c r="I299" s="12">
        <f t="shared" si="173"/>
        <v>367107589578247.5</v>
      </c>
      <c r="J299" s="53">
        <f t="shared" si="164"/>
        <v>0</v>
      </c>
      <c r="K299" s="53">
        <f t="shared" si="164"/>
        <v>0</v>
      </c>
      <c r="L299" s="12" t="str">
        <f t="shared" si="166"/>
        <v/>
      </c>
      <c r="M299" s="12" t="str">
        <f t="shared" si="167"/>
        <v/>
      </c>
    </row>
    <row r="300" spans="1:13" ht="15">
      <c r="K300" s="48" t="s">
        <v>109</v>
      </c>
      <c r="L300" s="52">
        <f>AVERAGE(L228:L299)</f>
        <v>14.594433501351432</v>
      </c>
      <c r="M300" s="52">
        <f>AVERAGE(M228:M299)</f>
        <v>16.043152513332803</v>
      </c>
    </row>
    <row r="301" spans="1:13">
      <c r="A301" s="26" t="s">
        <v>106</v>
      </c>
      <c r="B301" s="37">
        <f>SUM(C228:I299)</f>
        <v>1.4755490422922698E+17</v>
      </c>
    </row>
    <row r="302" spans="1:13">
      <c r="A302" s="26" t="s">
        <v>109</v>
      </c>
      <c r="B302" s="1">
        <f>AVERAGE(L300:M300)</f>
        <v>15.318793007342117</v>
      </c>
    </row>
    <row r="305" spans="2:2">
      <c r="B305" s="30"/>
    </row>
    <row r="585" spans="4:4">
      <c r="D585" s="12">
        <v>65269010</v>
      </c>
    </row>
  </sheetData>
  <mergeCells count="1">
    <mergeCell ref="J78:K78"/>
  </mergeCells>
  <phoneticPr fontId="3" type="noConversion"/>
  <conditionalFormatting sqref="J2:J73">
    <cfRule type="cellIs" dxfId="3" priority="1" stopIfTrue="1" operator="greaterThan">
      <formula>1000000000</formula>
    </cfRule>
    <cfRule type="cellIs" dxfId="2" priority="2" stopIfTrue="1" operator="greaterThan">
      <formula>40000000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5"/>
  <sheetViews>
    <sheetView topLeftCell="A33" zoomScale="93" zoomScaleNormal="100" workbookViewId="0">
      <selection activeCell="L69" sqref="L69"/>
    </sheetView>
  </sheetViews>
  <sheetFormatPr baseColWidth="10" defaultRowHeight="13"/>
  <cols>
    <col min="1" max="1" width="41" customWidth="1"/>
    <col min="2" max="2" width="12.5" bestFit="1" customWidth="1"/>
    <col min="3" max="3" width="14.33203125" customWidth="1"/>
    <col min="4" max="4" width="16" style="1" bestFit="1" customWidth="1"/>
    <col min="5" max="5" width="12" style="8" bestFit="1" customWidth="1"/>
    <col min="6" max="6" width="12.5" style="1" bestFit="1" customWidth="1"/>
    <col min="7" max="7" width="12.83203125" style="1" bestFit="1" customWidth="1"/>
    <col min="8" max="8" width="12.5" style="1" bestFit="1" customWidth="1"/>
    <col min="9" max="9" width="12.5" style="3" bestFit="1" customWidth="1"/>
    <col min="10" max="11" width="12.5" bestFit="1" customWidth="1"/>
    <col min="12" max="12" width="8.83203125" customWidth="1"/>
    <col min="13" max="13" width="12.5" bestFit="1" customWidth="1"/>
    <col min="14" max="14" width="19.6640625" bestFit="1" customWidth="1"/>
    <col min="15" max="16" width="16.6640625" bestFit="1" customWidth="1"/>
    <col min="17" max="256" width="8.83203125" customWidth="1"/>
  </cols>
  <sheetData>
    <row r="1" spans="1:11" ht="28">
      <c r="A1" s="4" t="s">
        <v>0</v>
      </c>
      <c r="B1" s="4"/>
      <c r="C1" s="4"/>
      <c r="D1" s="7" t="s">
        <v>83</v>
      </c>
      <c r="E1" s="22" t="s">
        <v>91</v>
      </c>
      <c r="F1" s="7" t="s">
        <v>92</v>
      </c>
      <c r="G1" s="23" t="s">
        <v>96</v>
      </c>
      <c r="H1" s="7" t="s">
        <v>97</v>
      </c>
      <c r="I1" s="24" t="s">
        <v>81</v>
      </c>
      <c r="J1" s="5" t="s">
        <v>82</v>
      </c>
      <c r="K1" s="18" t="s">
        <v>111</v>
      </c>
    </row>
    <row r="2" spans="1:11">
      <c r="A2" s="1" t="s">
        <v>1</v>
      </c>
      <c r="B2" s="1"/>
      <c r="C2" s="1"/>
      <c r="D2" s="1" t="s">
        <v>84</v>
      </c>
      <c r="E2" s="8">
        <v>5</v>
      </c>
      <c r="F2" s="1" t="s">
        <v>93</v>
      </c>
      <c r="G2" s="9">
        <v>35000000</v>
      </c>
      <c r="H2" s="10">
        <v>2066</v>
      </c>
      <c r="I2" s="3">
        <v>362</v>
      </c>
      <c r="J2">
        <v>756</v>
      </c>
      <c r="K2">
        <f>LN(G2)</f>
        <v>17.370858619453688</v>
      </c>
    </row>
    <row r="3" spans="1:11">
      <c r="A3" s="1" t="s">
        <v>2</v>
      </c>
      <c r="B3" s="1"/>
      <c r="C3" s="1"/>
      <c r="D3" s="1" t="s">
        <v>85</v>
      </c>
      <c r="E3" s="8">
        <v>1</v>
      </c>
      <c r="F3" s="1" t="s">
        <v>94</v>
      </c>
      <c r="G3" s="9">
        <v>8500000</v>
      </c>
      <c r="H3" s="1">
        <v>17</v>
      </c>
      <c r="I3" s="3">
        <v>93</v>
      </c>
      <c r="J3">
        <v>291</v>
      </c>
      <c r="K3">
        <f t="shared" ref="K3:K66" si="0">LN(G3)</f>
        <v>15.955576721460545</v>
      </c>
    </row>
    <row r="4" spans="1:11">
      <c r="A4" s="1" t="s">
        <v>3</v>
      </c>
      <c r="B4" s="1"/>
      <c r="C4" s="1"/>
      <c r="D4" s="1" t="s">
        <v>86</v>
      </c>
      <c r="E4" s="8">
        <v>4</v>
      </c>
      <c r="F4" s="1" t="s">
        <v>94</v>
      </c>
      <c r="G4" s="9">
        <v>500000</v>
      </c>
      <c r="H4" s="1">
        <v>2</v>
      </c>
      <c r="I4" s="3">
        <v>74</v>
      </c>
      <c r="J4">
        <v>139</v>
      </c>
      <c r="K4">
        <f t="shared" si="0"/>
        <v>13.122363377404328</v>
      </c>
    </row>
    <row r="5" spans="1:11">
      <c r="A5" s="1" t="s">
        <v>4</v>
      </c>
      <c r="B5" s="1"/>
      <c r="C5" s="1"/>
      <c r="D5" s="1" t="s">
        <v>84</v>
      </c>
      <c r="E5" s="8">
        <v>2</v>
      </c>
      <c r="F5" s="1" t="s">
        <v>94</v>
      </c>
      <c r="G5" s="9">
        <v>25000000</v>
      </c>
      <c r="H5" s="1">
        <v>7</v>
      </c>
      <c r="I5" s="3">
        <v>627</v>
      </c>
      <c r="J5">
        <v>2094</v>
      </c>
      <c r="K5">
        <f t="shared" si="0"/>
        <v>17.034386382832476</v>
      </c>
    </row>
    <row r="6" spans="1:11">
      <c r="A6" s="1" t="s">
        <v>5</v>
      </c>
      <c r="B6" s="1"/>
      <c r="C6" s="1"/>
      <c r="D6" s="1" t="s">
        <v>86</v>
      </c>
      <c r="E6" s="8">
        <v>4</v>
      </c>
      <c r="F6" s="1" t="s">
        <v>95</v>
      </c>
      <c r="G6" s="9">
        <v>51000000</v>
      </c>
      <c r="H6" s="10">
        <v>3311</v>
      </c>
      <c r="I6" s="3">
        <v>3</v>
      </c>
      <c r="J6">
        <v>27</v>
      </c>
      <c r="K6">
        <f t="shared" si="0"/>
        <v>17.7473361906886</v>
      </c>
    </row>
    <row r="7" spans="1:11">
      <c r="A7" s="1" t="s">
        <v>6</v>
      </c>
      <c r="B7" s="1"/>
      <c r="C7" s="1"/>
      <c r="D7" s="1" t="s">
        <v>86</v>
      </c>
      <c r="E7" s="8">
        <v>1</v>
      </c>
      <c r="F7" s="1" t="s">
        <v>94</v>
      </c>
      <c r="G7" s="9">
        <v>12500000</v>
      </c>
      <c r="H7" s="10">
        <v>2964</v>
      </c>
      <c r="I7" s="3">
        <v>274</v>
      </c>
      <c r="J7">
        <v>852</v>
      </c>
      <c r="K7">
        <f t="shared" si="0"/>
        <v>16.341239202272529</v>
      </c>
    </row>
    <row r="8" spans="1:11">
      <c r="A8" s="1" t="s">
        <v>7</v>
      </c>
      <c r="B8" s="1"/>
      <c r="C8" s="1"/>
      <c r="D8" s="1" t="s">
        <v>86</v>
      </c>
      <c r="E8" s="8">
        <v>1</v>
      </c>
      <c r="F8" s="1" t="s">
        <v>94</v>
      </c>
      <c r="G8" s="9">
        <v>18000000</v>
      </c>
      <c r="H8" s="1">
        <v>837</v>
      </c>
      <c r="I8" s="3">
        <v>7634</v>
      </c>
      <c r="J8">
        <v>19070</v>
      </c>
      <c r="K8">
        <f t="shared" si="0"/>
        <v>16.705882315860439</v>
      </c>
    </row>
    <row r="9" spans="1:11">
      <c r="A9" s="1" t="s">
        <v>8</v>
      </c>
      <c r="B9" s="1"/>
      <c r="C9" s="1"/>
      <c r="D9" s="1" t="s">
        <v>87</v>
      </c>
      <c r="E9" s="8">
        <v>2</v>
      </c>
      <c r="F9" s="1" t="s">
        <v>93</v>
      </c>
      <c r="G9" s="9">
        <v>150000000</v>
      </c>
      <c r="H9" s="10">
        <v>3434</v>
      </c>
      <c r="I9" s="3">
        <v>1799</v>
      </c>
      <c r="J9">
        <v>5429</v>
      </c>
      <c r="K9">
        <f t="shared" si="0"/>
        <v>18.826145852060531</v>
      </c>
    </row>
    <row r="10" spans="1:11">
      <c r="A10" s="1" t="s">
        <v>9</v>
      </c>
      <c r="B10" s="1"/>
      <c r="C10" s="1"/>
      <c r="D10" s="1" t="s">
        <v>86</v>
      </c>
      <c r="E10" s="8">
        <v>2</v>
      </c>
      <c r="F10" s="1" t="s">
        <v>94</v>
      </c>
      <c r="G10" s="9">
        <v>5000000</v>
      </c>
      <c r="H10" s="10">
        <v>2150</v>
      </c>
      <c r="I10" s="3">
        <v>162</v>
      </c>
      <c r="J10">
        <v>315</v>
      </c>
      <c r="K10">
        <f t="shared" si="0"/>
        <v>15.424948470398375</v>
      </c>
    </row>
    <row r="11" spans="1:11">
      <c r="A11" s="1" t="s">
        <v>10</v>
      </c>
      <c r="B11" s="1"/>
      <c r="C11" s="1"/>
      <c r="D11" s="1" t="s">
        <v>84</v>
      </c>
      <c r="E11" s="8">
        <v>5</v>
      </c>
      <c r="F11" s="1" t="s">
        <v>94</v>
      </c>
      <c r="G11" s="9">
        <v>6000000</v>
      </c>
      <c r="H11" s="1">
        <v>22</v>
      </c>
      <c r="I11" s="3">
        <v>19</v>
      </c>
      <c r="J11">
        <v>27</v>
      </c>
      <c r="K11">
        <f t="shared" si="0"/>
        <v>15.60727002719233</v>
      </c>
    </row>
    <row r="12" spans="1:11">
      <c r="A12" s="1" t="s">
        <v>11</v>
      </c>
      <c r="B12" s="1"/>
      <c r="C12" s="1"/>
      <c r="D12" s="1" t="s">
        <v>86</v>
      </c>
      <c r="E12" s="8">
        <v>4</v>
      </c>
      <c r="F12" s="1" t="s">
        <v>94</v>
      </c>
      <c r="G12" s="9">
        <v>450000</v>
      </c>
      <c r="H12" s="1">
        <v>13</v>
      </c>
      <c r="J12">
        <v>5</v>
      </c>
      <c r="K12">
        <f t="shared" si="0"/>
        <v>13.017002861746503</v>
      </c>
    </row>
    <row r="13" spans="1:11">
      <c r="A13" s="1" t="s">
        <v>12</v>
      </c>
      <c r="B13" s="1"/>
      <c r="C13" s="1"/>
      <c r="D13" s="1" t="s">
        <v>84</v>
      </c>
      <c r="E13" s="8">
        <v>5</v>
      </c>
      <c r="F13" s="1" t="s">
        <v>93</v>
      </c>
      <c r="G13" s="9">
        <v>11000000</v>
      </c>
      <c r="H13" s="1">
        <v>26</v>
      </c>
      <c r="I13" s="3">
        <v>26</v>
      </c>
      <c r="J13">
        <v>176</v>
      </c>
      <c r="K13">
        <f t="shared" si="0"/>
        <v>16.213405830762646</v>
      </c>
    </row>
    <row r="14" spans="1:11">
      <c r="A14" s="1" t="s">
        <v>13</v>
      </c>
      <c r="B14" s="1"/>
      <c r="C14" s="1"/>
      <c r="D14" s="1" t="s">
        <v>87</v>
      </c>
      <c r="E14" s="8">
        <v>2</v>
      </c>
      <c r="F14" s="1" t="s">
        <v>94</v>
      </c>
      <c r="G14" s="9">
        <v>12000000</v>
      </c>
      <c r="H14" s="10">
        <v>2515</v>
      </c>
      <c r="I14" s="3">
        <v>828</v>
      </c>
      <c r="J14">
        <v>1810</v>
      </c>
      <c r="K14">
        <f t="shared" si="0"/>
        <v>16.300417207752275</v>
      </c>
    </row>
    <row r="15" spans="1:11">
      <c r="A15" s="1" t="s">
        <v>14</v>
      </c>
      <c r="B15" s="1"/>
      <c r="C15" s="1"/>
      <c r="D15" s="1" t="s">
        <v>84</v>
      </c>
      <c r="E15" s="8">
        <v>2</v>
      </c>
      <c r="F15" s="1" t="s">
        <v>93</v>
      </c>
      <c r="G15" s="9">
        <v>5600000</v>
      </c>
      <c r="H15" s="10">
        <v>1023</v>
      </c>
      <c r="I15" s="3">
        <v>479</v>
      </c>
      <c r="J15">
        <v>1311</v>
      </c>
      <c r="K15">
        <f t="shared" si="0"/>
        <v>15.538277155705378</v>
      </c>
    </row>
    <row r="16" spans="1:11">
      <c r="A16" s="1" t="s">
        <v>15</v>
      </c>
      <c r="B16" s="1"/>
      <c r="C16" s="1"/>
      <c r="D16" s="1" t="s">
        <v>85</v>
      </c>
      <c r="E16" s="8">
        <v>2</v>
      </c>
      <c r="F16" s="1" t="s">
        <v>93</v>
      </c>
      <c r="G16" s="9">
        <v>80000000</v>
      </c>
      <c r="H16" s="10">
        <v>3108</v>
      </c>
      <c r="I16" s="3">
        <v>13</v>
      </c>
      <c r="J16">
        <v>42</v>
      </c>
      <c r="K16">
        <f t="shared" si="0"/>
        <v>18.197537192638155</v>
      </c>
    </row>
    <row r="17" spans="1:11">
      <c r="A17" s="1" t="s">
        <v>16</v>
      </c>
      <c r="B17" s="1"/>
      <c r="C17" s="1"/>
      <c r="D17" s="1" t="s">
        <v>86</v>
      </c>
      <c r="E17" s="8">
        <v>3</v>
      </c>
      <c r="F17" s="1" t="s">
        <v>93</v>
      </c>
      <c r="G17" s="9">
        <v>12000000</v>
      </c>
      <c r="H17" s="10">
        <v>2579</v>
      </c>
      <c r="I17" s="3">
        <v>619</v>
      </c>
      <c r="J17">
        <v>1170</v>
      </c>
      <c r="K17">
        <f t="shared" si="0"/>
        <v>16.300417207752275</v>
      </c>
    </row>
    <row r="18" spans="1:11">
      <c r="A18" s="1" t="s">
        <v>17</v>
      </c>
      <c r="B18" s="1"/>
      <c r="C18" s="1"/>
      <c r="D18" s="1" t="s">
        <v>84</v>
      </c>
      <c r="E18" s="8">
        <v>3</v>
      </c>
      <c r="F18" s="1" t="s">
        <v>94</v>
      </c>
      <c r="G18" s="9">
        <v>1000000</v>
      </c>
      <c r="H18" s="1">
        <v>6</v>
      </c>
      <c r="I18" s="3">
        <v>95</v>
      </c>
      <c r="J18">
        <v>184</v>
      </c>
      <c r="K18">
        <f t="shared" si="0"/>
        <v>13.815510557964274</v>
      </c>
    </row>
    <row r="19" spans="1:11">
      <c r="A19" s="1" t="s">
        <v>18</v>
      </c>
      <c r="B19" s="1"/>
      <c r="C19" s="1"/>
      <c r="D19" s="1" t="s">
        <v>84</v>
      </c>
      <c r="E19" s="8">
        <v>4</v>
      </c>
      <c r="F19" s="1" t="s">
        <v>94</v>
      </c>
      <c r="G19" s="9">
        <v>55000000</v>
      </c>
      <c r="H19" s="10">
        <v>1876</v>
      </c>
      <c r="I19" s="3">
        <v>627</v>
      </c>
      <c r="J19">
        <v>1435</v>
      </c>
      <c r="K19">
        <f t="shared" si="0"/>
        <v>17.822843743196746</v>
      </c>
    </row>
    <row r="20" spans="1:11">
      <c r="A20" s="1" t="s">
        <v>19</v>
      </c>
      <c r="B20" s="1"/>
      <c r="C20" s="1"/>
      <c r="D20" s="1" t="s">
        <v>84</v>
      </c>
      <c r="E20" s="8">
        <v>4</v>
      </c>
      <c r="F20" s="1" t="s">
        <v>95</v>
      </c>
      <c r="G20" s="9">
        <v>15000000</v>
      </c>
      <c r="H20" s="10">
        <v>2877</v>
      </c>
      <c r="I20" s="3">
        <v>523</v>
      </c>
      <c r="J20">
        <v>1380</v>
      </c>
      <c r="K20">
        <f t="shared" si="0"/>
        <v>16.523560759066484</v>
      </c>
    </row>
    <row r="21" spans="1:11">
      <c r="A21" s="1" t="s">
        <v>20</v>
      </c>
      <c r="B21" s="1"/>
      <c r="C21" s="1"/>
      <c r="D21" s="1" t="s">
        <v>86</v>
      </c>
      <c r="E21" s="8">
        <v>1</v>
      </c>
      <c r="F21" s="1" t="s">
        <v>95</v>
      </c>
      <c r="G21" s="9">
        <v>143000000</v>
      </c>
      <c r="H21" s="10">
        <v>3707</v>
      </c>
      <c r="I21" s="3">
        <v>324</v>
      </c>
      <c r="J21">
        <v>909</v>
      </c>
      <c r="K21">
        <f t="shared" si="0"/>
        <v>18.778355188224182</v>
      </c>
    </row>
    <row r="22" spans="1:11">
      <c r="A22" s="1" t="s">
        <v>21</v>
      </c>
      <c r="B22" s="1"/>
      <c r="C22" s="1"/>
      <c r="D22" s="1" t="s">
        <v>84</v>
      </c>
      <c r="E22" s="8">
        <v>2</v>
      </c>
      <c r="F22" s="1" t="s">
        <v>93</v>
      </c>
      <c r="G22" s="9">
        <v>60000000</v>
      </c>
      <c r="H22" s="10">
        <v>2033</v>
      </c>
      <c r="I22" s="3">
        <v>617</v>
      </c>
      <c r="J22">
        <v>1191</v>
      </c>
      <c r="K22">
        <f t="shared" si="0"/>
        <v>17.909855120186375</v>
      </c>
    </row>
    <row r="23" spans="1:11">
      <c r="A23" s="1" t="s">
        <v>22</v>
      </c>
      <c r="B23" s="1"/>
      <c r="C23" s="1"/>
      <c r="D23" s="1" t="s">
        <v>86</v>
      </c>
      <c r="E23" s="8">
        <v>2</v>
      </c>
      <c r="F23" s="1" t="s">
        <v>93</v>
      </c>
      <c r="G23" s="9">
        <v>12000000</v>
      </c>
      <c r="H23" s="1">
        <v>23</v>
      </c>
      <c r="I23" s="3">
        <v>24</v>
      </c>
      <c r="J23">
        <v>71</v>
      </c>
      <c r="K23">
        <f t="shared" si="0"/>
        <v>16.300417207752275</v>
      </c>
    </row>
    <row r="24" spans="1:11">
      <c r="A24" s="1" t="s">
        <v>23</v>
      </c>
      <c r="B24" s="1"/>
      <c r="C24" s="1"/>
      <c r="D24" s="1" t="s">
        <v>84</v>
      </c>
      <c r="E24" s="8">
        <v>4</v>
      </c>
      <c r="F24" s="1" t="s">
        <v>94</v>
      </c>
      <c r="G24" s="9">
        <v>700000</v>
      </c>
      <c r="H24" s="1">
        <v>2</v>
      </c>
      <c r="I24" s="3">
        <v>20</v>
      </c>
      <c r="J24">
        <v>52</v>
      </c>
      <c r="K24">
        <f t="shared" si="0"/>
        <v>13.458835614025542</v>
      </c>
    </row>
    <row r="25" spans="1:11">
      <c r="A25" s="1" t="s">
        <v>24</v>
      </c>
      <c r="B25" s="1"/>
      <c r="C25" s="1"/>
      <c r="D25" s="1" t="s">
        <v>88</v>
      </c>
      <c r="E25" s="8">
        <v>2</v>
      </c>
      <c r="F25" s="1" t="s">
        <v>95</v>
      </c>
      <c r="G25" s="9">
        <v>85000000</v>
      </c>
      <c r="H25" s="10">
        <v>3804</v>
      </c>
      <c r="I25" s="3">
        <v>1704</v>
      </c>
      <c r="J25">
        <v>5016</v>
      </c>
      <c r="K25">
        <f t="shared" si="0"/>
        <v>18.258161814454592</v>
      </c>
    </row>
    <row r="26" spans="1:11">
      <c r="A26" s="1" t="s">
        <v>25</v>
      </c>
      <c r="B26" s="1"/>
      <c r="C26" s="1"/>
      <c r="D26" s="1" t="s">
        <v>84</v>
      </c>
      <c r="E26" s="8">
        <v>5</v>
      </c>
      <c r="F26" s="1" t="s">
        <v>94</v>
      </c>
      <c r="G26" s="9">
        <v>2000000</v>
      </c>
      <c r="H26" s="1">
        <v>956</v>
      </c>
      <c r="I26" s="3">
        <v>168</v>
      </c>
      <c r="J26">
        <v>374</v>
      </c>
      <c r="K26">
        <f t="shared" si="0"/>
        <v>14.508657738524219</v>
      </c>
    </row>
    <row r="27" spans="1:11">
      <c r="A27" s="1" t="s">
        <v>26</v>
      </c>
      <c r="B27" s="1"/>
      <c r="C27" s="1"/>
      <c r="D27" s="1" t="s">
        <v>84</v>
      </c>
      <c r="E27" s="8">
        <v>1</v>
      </c>
      <c r="F27" s="1" t="s">
        <v>94</v>
      </c>
      <c r="G27" s="9">
        <v>15000000</v>
      </c>
      <c r="H27" s="1">
        <v>973</v>
      </c>
      <c r="I27" s="3">
        <v>743</v>
      </c>
      <c r="J27">
        <v>1525</v>
      </c>
      <c r="K27">
        <f t="shared" si="0"/>
        <v>16.523560759066484</v>
      </c>
    </row>
    <row r="28" spans="1:11">
      <c r="A28" s="1" t="s">
        <v>27</v>
      </c>
      <c r="B28" s="1"/>
      <c r="C28" s="1"/>
      <c r="D28" s="1" t="s">
        <v>84</v>
      </c>
      <c r="E28" s="8">
        <v>3</v>
      </c>
      <c r="F28" s="1" t="s">
        <v>94</v>
      </c>
      <c r="G28" s="9">
        <v>13000000</v>
      </c>
      <c r="H28" s="1">
        <v>179</v>
      </c>
      <c r="I28" s="3">
        <v>171</v>
      </c>
      <c r="J28">
        <v>503</v>
      </c>
      <c r="K28">
        <f t="shared" si="0"/>
        <v>16.38045991542581</v>
      </c>
    </row>
    <row r="29" spans="1:11">
      <c r="A29" s="1" t="s">
        <v>28</v>
      </c>
      <c r="B29" s="1"/>
      <c r="C29" s="1"/>
      <c r="D29" s="1" t="s">
        <v>86</v>
      </c>
      <c r="E29" s="8">
        <v>2</v>
      </c>
      <c r="F29" s="1" t="s">
        <v>94</v>
      </c>
      <c r="G29" s="9">
        <v>11000000</v>
      </c>
      <c r="H29" s="10">
        <v>3059</v>
      </c>
      <c r="I29" s="3">
        <v>654</v>
      </c>
      <c r="J29">
        <v>1533</v>
      </c>
      <c r="K29">
        <f>LN(G29)</f>
        <v>16.213405830762646</v>
      </c>
    </row>
    <row r="30" spans="1:11">
      <c r="A30" s="1" t="s">
        <v>29</v>
      </c>
      <c r="B30" s="1"/>
      <c r="C30" s="1"/>
      <c r="D30" s="1" t="s">
        <v>84</v>
      </c>
      <c r="E30" s="8">
        <v>2</v>
      </c>
      <c r="F30" s="1" t="s">
        <v>93</v>
      </c>
      <c r="G30" s="9">
        <v>75000000</v>
      </c>
      <c r="H30" s="10">
        <v>3235</v>
      </c>
      <c r="I30" s="3">
        <v>608</v>
      </c>
      <c r="J30">
        <v>1478</v>
      </c>
      <c r="K30">
        <f t="shared" si="0"/>
        <v>18.132998671500584</v>
      </c>
    </row>
    <row r="31" spans="1:11">
      <c r="A31" s="1" t="s">
        <v>30</v>
      </c>
      <c r="B31" s="1"/>
      <c r="C31" s="1"/>
      <c r="D31" s="1" t="s">
        <v>84</v>
      </c>
      <c r="E31" s="8">
        <v>3</v>
      </c>
      <c r="F31" s="1" t="s">
        <v>94</v>
      </c>
      <c r="G31" s="9">
        <v>14000000</v>
      </c>
      <c r="H31" s="1">
        <v>5</v>
      </c>
      <c r="I31" s="3">
        <v>80</v>
      </c>
      <c r="J31">
        <v>231</v>
      </c>
      <c r="K31">
        <f t="shared" si="0"/>
        <v>16.454567887579532</v>
      </c>
    </row>
    <row r="32" spans="1:11">
      <c r="A32" s="1" t="s">
        <v>31</v>
      </c>
      <c r="B32" s="1"/>
      <c r="C32" s="1"/>
      <c r="D32" s="1" t="s">
        <v>86</v>
      </c>
      <c r="E32" s="8">
        <v>3</v>
      </c>
      <c r="F32" s="1" t="s">
        <v>93</v>
      </c>
      <c r="G32" s="9">
        <v>64000000</v>
      </c>
      <c r="H32" s="10">
        <v>2533</v>
      </c>
      <c r="I32" s="3">
        <v>600</v>
      </c>
      <c r="J32">
        <v>1183</v>
      </c>
      <c r="K32">
        <f t="shared" si="0"/>
        <v>17.974393641323946</v>
      </c>
    </row>
    <row r="33" spans="1:11">
      <c r="A33" s="1" t="s">
        <v>32</v>
      </c>
      <c r="B33" s="1"/>
      <c r="C33" s="1"/>
      <c r="D33" s="1" t="s">
        <v>86</v>
      </c>
      <c r="E33" s="8">
        <v>4</v>
      </c>
      <c r="F33" s="1" t="s">
        <v>94</v>
      </c>
      <c r="G33" s="9">
        <v>8000000</v>
      </c>
      <c r="H33" s="1">
        <v>7</v>
      </c>
      <c r="I33" s="3">
        <v>105</v>
      </c>
      <c r="J33">
        <v>213</v>
      </c>
      <c r="K33">
        <f t="shared" si="0"/>
        <v>15.89495209964411</v>
      </c>
    </row>
    <row r="34" spans="1:11">
      <c r="A34" s="1" t="s">
        <v>33</v>
      </c>
      <c r="B34" s="1"/>
      <c r="C34" s="1"/>
      <c r="D34" s="1" t="s">
        <v>84</v>
      </c>
      <c r="E34" s="8">
        <v>4</v>
      </c>
      <c r="F34" s="1" t="s">
        <v>93</v>
      </c>
      <c r="G34" s="9">
        <v>40000000</v>
      </c>
      <c r="H34" s="1">
        <v>859</v>
      </c>
      <c r="I34" s="3">
        <v>3483</v>
      </c>
      <c r="J34">
        <v>9124</v>
      </c>
      <c r="K34">
        <f t="shared" si="0"/>
        <v>17.504390012078211</v>
      </c>
    </row>
    <row r="35" spans="1:11">
      <c r="A35" s="1" t="s">
        <v>34</v>
      </c>
      <c r="B35" s="1"/>
      <c r="C35" s="1"/>
      <c r="D35" s="1" t="s">
        <v>87</v>
      </c>
      <c r="E35" s="8">
        <v>4</v>
      </c>
      <c r="F35" s="1" t="s">
        <v>94</v>
      </c>
      <c r="G35" s="9">
        <v>135000000</v>
      </c>
      <c r="H35" s="10">
        <v>3021</v>
      </c>
      <c r="I35" s="3">
        <v>1302</v>
      </c>
      <c r="J35">
        <v>2848</v>
      </c>
      <c r="K35">
        <f t="shared" si="0"/>
        <v>18.720785336402702</v>
      </c>
    </row>
    <row r="36" spans="1:11">
      <c r="A36" s="1" t="s">
        <v>35</v>
      </c>
      <c r="B36" s="1"/>
      <c r="C36" s="1"/>
      <c r="D36" s="1" t="s">
        <v>88</v>
      </c>
      <c r="E36" s="8">
        <v>2</v>
      </c>
      <c r="F36" s="1" t="s">
        <v>95</v>
      </c>
      <c r="G36" s="9">
        <v>75000000</v>
      </c>
      <c r="H36" s="10">
        <v>3553</v>
      </c>
      <c r="I36" s="3">
        <v>385</v>
      </c>
      <c r="J36">
        <v>883</v>
      </c>
      <c r="K36">
        <f t="shared" si="0"/>
        <v>18.132998671500584</v>
      </c>
    </row>
    <row r="37" spans="1:11">
      <c r="A37" s="1" t="s">
        <v>36</v>
      </c>
      <c r="B37" s="1"/>
      <c r="C37" s="1"/>
      <c r="D37" s="1" t="s">
        <v>84</v>
      </c>
      <c r="E37" s="8">
        <v>3</v>
      </c>
      <c r="F37" s="1" t="s">
        <v>95</v>
      </c>
      <c r="G37" s="9">
        <v>20000000</v>
      </c>
      <c r="H37" s="1">
        <v>909</v>
      </c>
      <c r="I37" s="3">
        <v>597</v>
      </c>
      <c r="J37">
        <v>1019</v>
      </c>
      <c r="K37">
        <f t="shared" si="0"/>
        <v>16.811242831518264</v>
      </c>
    </row>
    <row r="38" spans="1:11">
      <c r="A38" s="1" t="s">
        <v>37</v>
      </c>
      <c r="B38" s="1"/>
      <c r="C38" s="1"/>
      <c r="D38" s="1" t="s">
        <v>88</v>
      </c>
      <c r="E38" s="8">
        <v>3</v>
      </c>
      <c r="F38" s="1" t="s">
        <v>95</v>
      </c>
      <c r="G38" s="9">
        <v>85000000</v>
      </c>
      <c r="H38" s="10">
        <v>3833</v>
      </c>
      <c r="I38" s="3">
        <v>671</v>
      </c>
      <c r="J38">
        <v>1845</v>
      </c>
      <c r="K38">
        <f t="shared" si="0"/>
        <v>18.258161814454592</v>
      </c>
    </row>
    <row r="39" spans="1:11">
      <c r="A39" s="1" t="s">
        <v>38</v>
      </c>
      <c r="B39" s="1"/>
      <c r="C39" s="1"/>
      <c r="D39" s="1" t="s">
        <v>88</v>
      </c>
      <c r="E39" s="8">
        <v>1</v>
      </c>
      <c r="F39" s="1" t="s">
        <v>93</v>
      </c>
      <c r="G39" s="9">
        <v>225000000</v>
      </c>
      <c r="H39" s="10">
        <v>4133</v>
      </c>
      <c r="I39" s="3">
        <v>840</v>
      </c>
      <c r="J39">
        <v>2212</v>
      </c>
      <c r="K39">
        <f t="shared" si="0"/>
        <v>19.231610960168695</v>
      </c>
    </row>
    <row r="40" spans="1:11">
      <c r="A40" s="1" t="s">
        <v>39</v>
      </c>
      <c r="B40" s="1"/>
      <c r="C40" s="1"/>
      <c r="D40" s="1" t="s">
        <v>89</v>
      </c>
      <c r="E40" s="8">
        <v>4</v>
      </c>
      <c r="F40" s="1" t="s">
        <v>93</v>
      </c>
      <c r="G40" s="9">
        <v>20000000</v>
      </c>
      <c r="H40" s="10">
        <v>2323</v>
      </c>
      <c r="I40" s="3">
        <v>150</v>
      </c>
      <c r="J40">
        <v>248</v>
      </c>
      <c r="K40">
        <f t="shared" si="0"/>
        <v>16.811242831518264</v>
      </c>
    </row>
    <row r="41" spans="1:11">
      <c r="A41" s="1" t="s">
        <v>40</v>
      </c>
      <c r="B41" s="1"/>
      <c r="C41" s="1"/>
      <c r="D41" s="1" t="s">
        <v>84</v>
      </c>
      <c r="E41" s="8">
        <v>4</v>
      </c>
      <c r="F41" s="1" t="s">
        <v>94</v>
      </c>
      <c r="G41" s="9">
        <v>400000</v>
      </c>
      <c r="H41" s="1">
        <v>8</v>
      </c>
      <c r="I41" s="3">
        <v>422</v>
      </c>
      <c r="J41">
        <v>1629</v>
      </c>
      <c r="K41">
        <f t="shared" si="0"/>
        <v>12.899219826090119</v>
      </c>
    </row>
    <row r="42" spans="1:11">
      <c r="A42" s="1" t="s">
        <v>41</v>
      </c>
      <c r="B42" s="1"/>
      <c r="C42" s="1"/>
      <c r="D42" s="1" t="s">
        <v>86</v>
      </c>
      <c r="E42" s="8">
        <v>4</v>
      </c>
      <c r="F42" s="1" t="s">
        <v>94</v>
      </c>
      <c r="G42" s="9">
        <v>12000000</v>
      </c>
      <c r="H42" s="1">
        <v>8</v>
      </c>
      <c r="I42" s="3">
        <v>230</v>
      </c>
      <c r="J42">
        <v>710</v>
      </c>
      <c r="K42">
        <f t="shared" si="0"/>
        <v>16.300417207752275</v>
      </c>
    </row>
    <row r="43" spans="1:11">
      <c r="A43" s="1" t="s">
        <v>42</v>
      </c>
      <c r="B43" s="1"/>
      <c r="C43" s="1"/>
      <c r="D43" s="1" t="s">
        <v>89</v>
      </c>
      <c r="E43" s="8">
        <v>2</v>
      </c>
      <c r="F43" s="1" t="s">
        <v>94</v>
      </c>
      <c r="G43" s="9">
        <v>10000000</v>
      </c>
      <c r="H43" s="10">
        <v>3167</v>
      </c>
      <c r="I43" s="3">
        <v>1023</v>
      </c>
      <c r="J43">
        <v>2558</v>
      </c>
      <c r="K43">
        <f t="shared" si="0"/>
        <v>16.11809565095832</v>
      </c>
    </row>
    <row r="44" spans="1:11">
      <c r="A44" s="1" t="s">
        <v>43</v>
      </c>
      <c r="B44" s="1"/>
      <c r="C44" s="1"/>
      <c r="D44" s="1" t="s">
        <v>86</v>
      </c>
      <c r="E44" s="8">
        <v>3</v>
      </c>
      <c r="F44" s="1" t="s">
        <v>93</v>
      </c>
      <c r="G44" s="9">
        <v>20000000</v>
      </c>
      <c r="H44" s="10">
        <v>3004</v>
      </c>
      <c r="I44" s="3">
        <v>247</v>
      </c>
      <c r="J44">
        <v>613</v>
      </c>
      <c r="K44">
        <f t="shared" si="0"/>
        <v>16.811242831518264</v>
      </c>
    </row>
    <row r="45" spans="1:11">
      <c r="A45" s="1" t="s">
        <v>44</v>
      </c>
      <c r="B45" s="1"/>
      <c r="C45" s="1"/>
      <c r="D45" s="1" t="s">
        <v>90</v>
      </c>
      <c r="E45" s="8">
        <v>4</v>
      </c>
      <c r="F45" s="1" t="s">
        <v>93</v>
      </c>
      <c r="G45" s="9">
        <v>4000000</v>
      </c>
      <c r="H45" s="1">
        <v>538</v>
      </c>
      <c r="I45" s="3">
        <v>137</v>
      </c>
      <c r="J45">
        <v>550</v>
      </c>
      <c r="K45">
        <f t="shared" si="0"/>
        <v>15.201804919084164</v>
      </c>
    </row>
    <row r="46" spans="1:11">
      <c r="A46" s="1" t="s">
        <v>45</v>
      </c>
      <c r="B46" s="1"/>
      <c r="C46" s="1"/>
      <c r="D46" s="1" t="s">
        <v>85</v>
      </c>
      <c r="E46" s="8">
        <v>3</v>
      </c>
      <c r="F46" s="1" t="s">
        <v>94</v>
      </c>
      <c r="G46" s="9">
        <v>33000000</v>
      </c>
      <c r="H46" s="10">
        <v>3555</v>
      </c>
      <c r="I46" s="3">
        <v>4361</v>
      </c>
      <c r="J46">
        <v>6703</v>
      </c>
      <c r="K46">
        <f t="shared" si="0"/>
        <v>17.312018119430753</v>
      </c>
    </row>
    <row r="47" spans="1:11">
      <c r="A47" s="1" t="s">
        <v>46</v>
      </c>
      <c r="B47" s="1"/>
      <c r="C47" s="1"/>
      <c r="D47" s="1" t="s">
        <v>86</v>
      </c>
      <c r="E47" s="8">
        <v>5</v>
      </c>
      <c r="F47" s="1" t="s">
        <v>93</v>
      </c>
      <c r="G47" s="9">
        <v>38000000</v>
      </c>
      <c r="H47" s="10">
        <v>2264</v>
      </c>
      <c r="I47" s="3">
        <v>236</v>
      </c>
      <c r="J47">
        <v>526</v>
      </c>
      <c r="K47">
        <f t="shared" si="0"/>
        <v>17.453096717690659</v>
      </c>
    </row>
    <row r="48" spans="1:11">
      <c r="A48" s="1" t="s">
        <v>47</v>
      </c>
      <c r="B48" s="1"/>
      <c r="C48" s="1"/>
      <c r="D48" s="1" t="s">
        <v>86</v>
      </c>
      <c r="E48" s="8">
        <v>4</v>
      </c>
      <c r="F48" s="1" t="s">
        <v>93</v>
      </c>
      <c r="G48" s="9">
        <v>72500000</v>
      </c>
      <c r="H48" s="10">
        <v>3803</v>
      </c>
      <c r="I48" s="3">
        <v>22</v>
      </c>
      <c r="J48">
        <v>91</v>
      </c>
      <c r="K48">
        <f t="shared" si="0"/>
        <v>18.099097119824904</v>
      </c>
    </row>
    <row r="49" spans="1:11">
      <c r="A49" s="1" t="s">
        <v>48</v>
      </c>
      <c r="B49" s="1"/>
      <c r="C49" s="1"/>
      <c r="D49" s="1" t="s">
        <v>88</v>
      </c>
      <c r="E49" s="8">
        <v>4</v>
      </c>
      <c r="F49" s="1" t="s">
        <v>95</v>
      </c>
      <c r="G49" s="9">
        <v>45000000</v>
      </c>
      <c r="H49" s="10">
        <v>3050</v>
      </c>
      <c r="I49" s="3">
        <v>216</v>
      </c>
      <c r="J49">
        <v>424</v>
      </c>
      <c r="K49">
        <f t="shared" si="0"/>
        <v>17.622173047734595</v>
      </c>
    </row>
    <row r="50" spans="1:11">
      <c r="A50" s="1" t="s">
        <v>49</v>
      </c>
      <c r="B50" s="1"/>
      <c r="C50" s="1"/>
      <c r="D50" s="1" t="s">
        <v>85</v>
      </c>
      <c r="E50" s="8">
        <v>1</v>
      </c>
      <c r="F50" s="1" t="s">
        <v>94</v>
      </c>
      <c r="G50" s="9">
        <v>50000000</v>
      </c>
      <c r="H50" s="10">
        <v>2226</v>
      </c>
      <c r="I50" s="3">
        <v>2566</v>
      </c>
      <c r="J50">
        <v>7401</v>
      </c>
      <c r="K50">
        <f t="shared" si="0"/>
        <v>17.72753356339242</v>
      </c>
    </row>
    <row r="51" spans="1:11">
      <c r="A51" s="1" t="s">
        <v>50</v>
      </c>
      <c r="B51" s="1"/>
      <c r="C51" s="1"/>
      <c r="D51" s="1" t="s">
        <v>85</v>
      </c>
      <c r="E51" s="8">
        <v>1</v>
      </c>
      <c r="F51" s="1" t="s">
        <v>93</v>
      </c>
      <c r="G51" s="9">
        <v>20000000</v>
      </c>
      <c r="H51" s="10">
        <v>2681</v>
      </c>
      <c r="I51" s="3">
        <v>1311</v>
      </c>
      <c r="J51">
        <v>3700</v>
      </c>
      <c r="K51">
        <f t="shared" si="0"/>
        <v>16.811242831518264</v>
      </c>
    </row>
    <row r="52" spans="1:11">
      <c r="A52" s="1" t="s">
        <v>51</v>
      </c>
      <c r="B52" s="1"/>
      <c r="C52" s="1"/>
      <c r="D52" s="1" t="s">
        <v>84</v>
      </c>
      <c r="E52" s="8">
        <v>3</v>
      </c>
      <c r="F52" s="1" t="s">
        <v>94</v>
      </c>
      <c r="G52" s="9">
        <v>90000000</v>
      </c>
      <c r="H52" s="10">
        <v>3017</v>
      </c>
      <c r="I52" s="3">
        <v>956</v>
      </c>
      <c r="J52">
        <v>2364</v>
      </c>
      <c r="K52">
        <f t="shared" si="0"/>
        <v>18.315320228294539</v>
      </c>
    </row>
    <row r="53" spans="1:11">
      <c r="A53" s="1" t="s">
        <v>52</v>
      </c>
      <c r="B53" s="1"/>
      <c r="C53" s="1"/>
      <c r="D53" s="1" t="s">
        <v>85</v>
      </c>
      <c r="E53" s="8">
        <v>4</v>
      </c>
      <c r="F53" s="1" t="s">
        <v>94</v>
      </c>
      <c r="G53" s="9">
        <v>7000000</v>
      </c>
      <c r="H53" s="10">
        <v>2095</v>
      </c>
      <c r="I53" s="3">
        <v>489</v>
      </c>
      <c r="J53">
        <v>1242</v>
      </c>
      <c r="K53">
        <f t="shared" si="0"/>
        <v>15.761420707019587</v>
      </c>
    </row>
    <row r="54" spans="1:11">
      <c r="A54" s="1" t="s">
        <v>53</v>
      </c>
      <c r="B54" s="1"/>
      <c r="C54" s="1"/>
      <c r="D54" s="1" t="s">
        <v>84</v>
      </c>
      <c r="E54" s="8">
        <v>2</v>
      </c>
      <c r="F54" s="1" t="s">
        <v>93</v>
      </c>
      <c r="G54" s="9">
        <v>35000000</v>
      </c>
      <c r="H54" s="10">
        <v>1472</v>
      </c>
      <c r="I54" s="3">
        <v>271</v>
      </c>
      <c r="J54">
        <v>728</v>
      </c>
      <c r="K54">
        <f t="shared" si="0"/>
        <v>17.370858619453688</v>
      </c>
    </row>
    <row r="55" spans="1:11">
      <c r="A55" s="1" t="s">
        <v>54</v>
      </c>
      <c r="B55" s="1"/>
      <c r="C55" s="1"/>
      <c r="D55" s="1" t="s">
        <v>86</v>
      </c>
      <c r="E55" s="8">
        <v>3</v>
      </c>
      <c r="F55" s="1" t="s">
        <v>94</v>
      </c>
      <c r="G55" s="9">
        <v>3000000</v>
      </c>
      <c r="H55" s="1">
        <v>3</v>
      </c>
      <c r="I55" s="3">
        <v>1</v>
      </c>
      <c r="J55">
        <v>2</v>
      </c>
      <c r="K55">
        <f t="shared" si="0"/>
        <v>14.914122846632385</v>
      </c>
    </row>
    <row r="56" spans="1:11">
      <c r="A56" s="1" t="s">
        <v>55</v>
      </c>
      <c r="B56" s="1"/>
      <c r="C56" s="1"/>
      <c r="D56" s="1" t="s">
        <v>89</v>
      </c>
      <c r="E56" s="8">
        <v>3</v>
      </c>
      <c r="F56" s="1" t="s">
        <v>93</v>
      </c>
      <c r="G56" s="9">
        <v>20000000</v>
      </c>
      <c r="H56" s="10">
        <v>3211</v>
      </c>
      <c r="I56" s="3">
        <v>1715</v>
      </c>
      <c r="J56">
        <v>4866</v>
      </c>
      <c r="K56">
        <f t="shared" si="0"/>
        <v>16.811242831518264</v>
      </c>
    </row>
    <row r="57" spans="1:11">
      <c r="A57" s="1" t="s">
        <v>56</v>
      </c>
      <c r="B57" s="1"/>
      <c r="C57" s="1"/>
      <c r="D57" s="1" t="s">
        <v>86</v>
      </c>
      <c r="E57" s="8">
        <v>2</v>
      </c>
      <c r="F57" s="1" t="s">
        <v>94</v>
      </c>
      <c r="G57" s="9">
        <v>3700000</v>
      </c>
      <c r="H57" s="1">
        <v>7</v>
      </c>
      <c r="I57" s="3">
        <v>11</v>
      </c>
      <c r="J57">
        <v>123</v>
      </c>
      <c r="K57">
        <f t="shared" si="0"/>
        <v>15.123843377614453</v>
      </c>
    </row>
    <row r="58" spans="1:11">
      <c r="A58" s="1" t="s">
        <v>57</v>
      </c>
      <c r="B58" s="1"/>
      <c r="C58" s="1"/>
      <c r="D58" s="1" t="s">
        <v>84</v>
      </c>
      <c r="E58" s="8">
        <v>3</v>
      </c>
      <c r="F58" s="1" t="s">
        <v>93</v>
      </c>
      <c r="G58" s="9">
        <v>16500000</v>
      </c>
      <c r="H58" s="1">
        <v>51</v>
      </c>
      <c r="I58" s="3">
        <v>232</v>
      </c>
      <c r="J58">
        <v>351</v>
      </c>
      <c r="K58">
        <f t="shared" si="0"/>
        <v>16.61887093887081</v>
      </c>
    </row>
    <row r="59" spans="1:11">
      <c r="A59" s="1" t="s">
        <v>58</v>
      </c>
      <c r="B59" s="1"/>
      <c r="C59" s="1"/>
      <c r="D59" s="1" t="s">
        <v>84</v>
      </c>
      <c r="E59" s="8">
        <v>3</v>
      </c>
      <c r="F59" s="1" t="s">
        <v>94</v>
      </c>
      <c r="G59" s="9">
        <v>6000000</v>
      </c>
      <c r="H59" s="1">
        <v>4</v>
      </c>
      <c r="I59" s="3">
        <v>68</v>
      </c>
      <c r="J59">
        <v>112</v>
      </c>
      <c r="K59">
        <f t="shared" si="0"/>
        <v>15.60727002719233</v>
      </c>
    </row>
    <row r="60" spans="1:11">
      <c r="A60" s="1" t="s">
        <v>59</v>
      </c>
      <c r="B60" s="1"/>
      <c r="C60" s="1"/>
      <c r="D60" s="1" t="s">
        <v>87</v>
      </c>
      <c r="E60" s="8">
        <v>3</v>
      </c>
      <c r="F60" s="1" t="s">
        <v>93</v>
      </c>
      <c r="G60" s="9">
        <v>15000000</v>
      </c>
      <c r="H60" s="10">
        <v>2545</v>
      </c>
      <c r="I60" s="3">
        <v>905</v>
      </c>
      <c r="J60">
        <v>2158</v>
      </c>
      <c r="K60">
        <f t="shared" si="0"/>
        <v>16.523560759066484</v>
      </c>
    </row>
    <row r="61" spans="1:11">
      <c r="A61" s="1" t="s">
        <v>60</v>
      </c>
      <c r="B61" s="1"/>
      <c r="C61" s="1"/>
      <c r="D61" s="1" t="s">
        <v>84</v>
      </c>
      <c r="E61" s="8">
        <v>4</v>
      </c>
      <c r="F61" s="1" t="s">
        <v>94</v>
      </c>
      <c r="G61" s="9">
        <v>4000000</v>
      </c>
      <c r="H61" s="10">
        <v>1367</v>
      </c>
      <c r="I61" s="3">
        <v>39</v>
      </c>
      <c r="J61">
        <v>71</v>
      </c>
      <c r="K61">
        <f t="shared" si="0"/>
        <v>15.201804919084164</v>
      </c>
    </row>
    <row r="62" spans="1:11">
      <c r="A62" s="1" t="s">
        <v>61</v>
      </c>
      <c r="B62" s="1"/>
      <c r="C62" s="1"/>
      <c r="D62" s="1" t="s">
        <v>90</v>
      </c>
      <c r="E62" s="8">
        <v>3</v>
      </c>
      <c r="F62" s="1" t="s">
        <v>94</v>
      </c>
      <c r="G62" s="9">
        <v>5000000</v>
      </c>
      <c r="H62" s="1">
        <v>14</v>
      </c>
      <c r="I62" s="3">
        <v>1</v>
      </c>
      <c r="J62">
        <v>24</v>
      </c>
      <c r="K62">
        <f t="shared" si="0"/>
        <v>15.424948470398375</v>
      </c>
    </row>
    <row r="63" spans="1:11">
      <c r="A63" s="1" t="s">
        <v>62</v>
      </c>
      <c r="B63" s="1"/>
      <c r="C63" s="1"/>
      <c r="D63" s="1" t="s">
        <v>85</v>
      </c>
      <c r="E63" s="8">
        <v>4</v>
      </c>
      <c r="F63" s="1" t="s">
        <v>93</v>
      </c>
      <c r="G63" s="9">
        <v>40000000</v>
      </c>
      <c r="H63" s="10">
        <v>2281</v>
      </c>
      <c r="I63" s="3">
        <v>343</v>
      </c>
      <c r="J63">
        <v>1140</v>
      </c>
      <c r="K63">
        <f t="shared" si="0"/>
        <v>17.504390012078211</v>
      </c>
    </row>
    <row r="64" spans="1:11">
      <c r="A64" s="1" t="s">
        <v>63</v>
      </c>
      <c r="B64" s="1"/>
      <c r="C64" s="1"/>
      <c r="D64" s="1" t="s">
        <v>87</v>
      </c>
      <c r="E64" s="8">
        <v>1</v>
      </c>
      <c r="F64" s="1" t="s">
        <v>94</v>
      </c>
      <c r="G64" s="9">
        <v>5700000</v>
      </c>
      <c r="H64" s="10">
        <v>1541</v>
      </c>
      <c r="I64" s="3">
        <v>767</v>
      </c>
      <c r="J64">
        <v>1542</v>
      </c>
      <c r="K64">
        <f t="shared" si="0"/>
        <v>15.555976732804778</v>
      </c>
    </row>
    <row r="65" spans="1:16">
      <c r="A65" s="1" t="s">
        <v>64</v>
      </c>
      <c r="B65" s="1"/>
      <c r="C65" s="1"/>
      <c r="D65" s="1" t="s">
        <v>84</v>
      </c>
      <c r="E65" s="8">
        <v>3</v>
      </c>
      <c r="F65" s="1" t="s">
        <v>93</v>
      </c>
      <c r="G65" s="9">
        <v>15000000</v>
      </c>
      <c r="H65" s="1">
        <v>3</v>
      </c>
      <c r="I65" s="3">
        <v>6</v>
      </c>
      <c r="J65">
        <v>44</v>
      </c>
      <c r="K65">
        <f t="shared" si="0"/>
        <v>16.523560759066484</v>
      </c>
    </row>
    <row r="66" spans="1:16">
      <c r="A66" s="1" t="s">
        <v>65</v>
      </c>
      <c r="B66" s="1"/>
      <c r="C66" s="1"/>
      <c r="D66" s="1" t="s">
        <v>85</v>
      </c>
      <c r="E66" s="8">
        <v>5</v>
      </c>
      <c r="F66" s="1" t="s">
        <v>93</v>
      </c>
      <c r="G66" s="9">
        <v>15000000</v>
      </c>
      <c r="H66" s="10">
        <v>1984</v>
      </c>
      <c r="I66" s="3">
        <v>463</v>
      </c>
      <c r="J66">
        <v>867</v>
      </c>
      <c r="K66">
        <f t="shared" si="0"/>
        <v>16.523560759066484</v>
      </c>
    </row>
    <row r="67" spans="1:16">
      <c r="A67" s="1" t="s">
        <v>66</v>
      </c>
      <c r="B67" s="1"/>
      <c r="C67" s="1"/>
      <c r="D67" s="1" t="s">
        <v>85</v>
      </c>
      <c r="E67" s="8">
        <v>2</v>
      </c>
      <c r="F67" s="1" t="s">
        <v>94</v>
      </c>
      <c r="G67" s="9">
        <v>6000000</v>
      </c>
      <c r="H67" s="1">
        <v>14</v>
      </c>
      <c r="I67" s="3">
        <v>184</v>
      </c>
      <c r="J67">
        <v>388</v>
      </c>
      <c r="K67">
        <f t="shared" ref="K67:K73" si="1">LN(G67)</f>
        <v>15.60727002719233</v>
      </c>
    </row>
    <row r="68" spans="1:16">
      <c r="A68" s="1" t="s">
        <v>67</v>
      </c>
      <c r="B68" s="1"/>
      <c r="C68" s="1"/>
      <c r="D68" s="1" t="s">
        <v>89</v>
      </c>
      <c r="E68" s="8">
        <v>3</v>
      </c>
      <c r="F68" s="1" t="s">
        <v>94</v>
      </c>
      <c r="G68" s="9">
        <v>16000000</v>
      </c>
      <c r="H68" s="10">
        <v>2820</v>
      </c>
      <c r="I68" s="3">
        <v>1173</v>
      </c>
      <c r="J68">
        <v>2184</v>
      </c>
      <c r="K68">
        <f t="shared" si="1"/>
        <v>16.588099280204055</v>
      </c>
    </row>
    <row r="69" spans="1:16">
      <c r="A69" s="1" t="s">
        <v>68</v>
      </c>
      <c r="B69" s="1"/>
      <c r="C69" s="1"/>
      <c r="D69" s="1" t="s">
        <v>85</v>
      </c>
      <c r="E69" s="8">
        <v>2</v>
      </c>
      <c r="F69" s="1" t="s">
        <v>93</v>
      </c>
      <c r="G69" s="9">
        <v>40000000</v>
      </c>
      <c r="H69" s="10">
        <v>2784</v>
      </c>
      <c r="I69" s="3">
        <v>777</v>
      </c>
      <c r="J69">
        <v>2027</v>
      </c>
      <c r="K69">
        <f t="shared" si="1"/>
        <v>17.504390012078211</v>
      </c>
    </row>
    <row r="70" spans="1:16">
      <c r="A70" s="1" t="s">
        <v>69</v>
      </c>
      <c r="B70" s="1"/>
      <c r="C70" s="1"/>
      <c r="D70" s="1" t="s">
        <v>86</v>
      </c>
      <c r="E70" s="8">
        <v>3</v>
      </c>
      <c r="F70" s="1" t="s">
        <v>94</v>
      </c>
      <c r="G70" s="9">
        <v>9000000</v>
      </c>
      <c r="H70" s="1">
        <v>38</v>
      </c>
      <c r="I70" s="3">
        <v>84</v>
      </c>
      <c r="J70">
        <v>113</v>
      </c>
      <c r="K70">
        <f t="shared" si="1"/>
        <v>16.012735135300492</v>
      </c>
      <c r="L70" s="31"/>
      <c r="M70" s="32"/>
      <c r="N70" s="33" t="s">
        <v>112</v>
      </c>
      <c r="O70" s="33" t="s">
        <v>127</v>
      </c>
      <c r="P70" s="33" t="s">
        <v>128</v>
      </c>
    </row>
    <row r="71" spans="1:16">
      <c r="A71" s="1" t="s">
        <v>70</v>
      </c>
      <c r="B71" s="1"/>
      <c r="C71" s="1"/>
      <c r="D71" s="1" t="s">
        <v>84</v>
      </c>
      <c r="E71" s="8">
        <v>4</v>
      </c>
      <c r="F71" s="1" t="s">
        <v>93</v>
      </c>
      <c r="G71" s="9">
        <v>63000000</v>
      </c>
      <c r="H71" s="10">
        <v>2957</v>
      </c>
      <c r="I71" s="3">
        <v>302</v>
      </c>
      <c r="J71">
        <v>545</v>
      </c>
      <c r="K71">
        <f t="shared" si="1"/>
        <v>17.958645284355807</v>
      </c>
      <c r="L71" s="33" t="s">
        <v>98</v>
      </c>
      <c r="M71" s="32">
        <v>500000000</v>
      </c>
      <c r="N71" s="31"/>
      <c r="O71" s="31"/>
      <c r="P71" s="31"/>
    </row>
    <row r="72" spans="1:16">
      <c r="A72" s="1" t="s">
        <v>71</v>
      </c>
      <c r="B72" s="1"/>
      <c r="C72" s="1"/>
      <c r="D72" s="1" t="s">
        <v>86</v>
      </c>
      <c r="E72" s="8">
        <v>3</v>
      </c>
      <c r="F72" s="1" t="s">
        <v>93</v>
      </c>
      <c r="G72" s="9">
        <v>54000000</v>
      </c>
      <c r="H72" s="10">
        <v>3131</v>
      </c>
      <c r="I72" s="3">
        <v>143</v>
      </c>
      <c r="J72">
        <v>238</v>
      </c>
      <c r="K72">
        <f t="shared" si="1"/>
        <v>17.80449460452855</v>
      </c>
      <c r="L72" s="33" t="s">
        <v>99</v>
      </c>
      <c r="M72" s="31"/>
      <c r="N72" s="32">
        <v>0.52098875995637872</v>
      </c>
      <c r="O72" s="31">
        <v>0.10271795076968322</v>
      </c>
      <c r="P72" s="31">
        <v>0.17446727869722564</v>
      </c>
    </row>
    <row r="73" spans="1:16">
      <c r="A73" s="1" t="s">
        <v>72</v>
      </c>
      <c r="B73" s="1"/>
      <c r="C73" s="1"/>
      <c r="D73" s="1" t="s">
        <v>88</v>
      </c>
      <c r="E73" s="8">
        <v>4</v>
      </c>
      <c r="F73" s="1" t="s">
        <v>95</v>
      </c>
      <c r="G73" s="9">
        <v>35000000</v>
      </c>
      <c r="H73" s="10">
        <v>2501</v>
      </c>
      <c r="I73" s="3">
        <v>65</v>
      </c>
      <c r="J73">
        <v>162</v>
      </c>
      <c r="K73">
        <f t="shared" si="1"/>
        <v>17.370858619453688</v>
      </c>
      <c r="L73" s="33" t="s">
        <v>100</v>
      </c>
      <c r="M73" s="31"/>
      <c r="N73" s="32">
        <v>2.4366399208655957E-6</v>
      </c>
      <c r="O73" s="31">
        <v>-6.3674476760493814E-3</v>
      </c>
      <c r="P73" s="31">
        <v>0.49213852063201025</v>
      </c>
    </row>
    <row r="75" spans="1:16" ht="14">
      <c r="A75" s="20" t="s">
        <v>0</v>
      </c>
      <c r="F75" s="21" t="s">
        <v>73</v>
      </c>
      <c r="G75" s="21" t="s">
        <v>74</v>
      </c>
      <c r="H75" s="21" t="s">
        <v>75</v>
      </c>
      <c r="I75" s="21" t="s">
        <v>76</v>
      </c>
      <c r="J75" s="21" t="s">
        <v>77</v>
      </c>
      <c r="K75" s="21" t="s">
        <v>78</v>
      </c>
      <c r="L75" s="21" t="s">
        <v>79</v>
      </c>
      <c r="M75" s="21" t="s">
        <v>80</v>
      </c>
      <c r="N75" s="21" t="s">
        <v>113</v>
      </c>
    </row>
    <row r="76" spans="1:16">
      <c r="A76" t="s">
        <v>1</v>
      </c>
      <c r="F76">
        <v>3721526</v>
      </c>
      <c r="G76">
        <v>1602385</v>
      </c>
      <c r="H76">
        <v>294250</v>
      </c>
      <c r="I76">
        <v>68820</v>
      </c>
      <c r="J76">
        <v>31052</v>
      </c>
      <c r="K76">
        <v>13624</v>
      </c>
      <c r="L76">
        <v>7315</v>
      </c>
      <c r="M76">
        <v>10663</v>
      </c>
      <c r="N76">
        <f>$M$71-SUM(F76:K76)</f>
        <v>494268343</v>
      </c>
    </row>
    <row r="77" spans="1:16">
      <c r="A77" t="s">
        <v>2</v>
      </c>
      <c r="F77">
        <v>391672</v>
      </c>
      <c r="G77">
        <v>1266427</v>
      </c>
      <c r="H77">
        <v>678030</v>
      </c>
      <c r="I77">
        <v>473642</v>
      </c>
      <c r="J77">
        <v>256155</v>
      </c>
      <c r="K77">
        <v>132977</v>
      </c>
      <c r="L77">
        <v>96158</v>
      </c>
      <c r="M77">
        <v>59082</v>
      </c>
      <c r="N77">
        <f t="shared" ref="N77:N140" si="2">$M$71-SUM(F77:K77)</f>
        <v>496801097</v>
      </c>
    </row>
    <row r="78" spans="1:16">
      <c r="A78" t="s">
        <v>3</v>
      </c>
      <c r="F78">
        <v>33316</v>
      </c>
      <c r="G78">
        <v>50069</v>
      </c>
      <c r="H78">
        <v>70686</v>
      </c>
      <c r="I78">
        <v>54452</v>
      </c>
      <c r="J78">
        <v>42258</v>
      </c>
      <c r="K78">
        <v>65390</v>
      </c>
      <c r="L78">
        <v>42861</v>
      </c>
      <c r="M78">
        <v>31581</v>
      </c>
      <c r="N78">
        <f t="shared" si="2"/>
        <v>499683829</v>
      </c>
    </row>
    <row r="79" spans="1:16">
      <c r="A79" t="s">
        <v>4</v>
      </c>
      <c r="F79">
        <v>389351</v>
      </c>
      <c r="G79">
        <v>919235</v>
      </c>
      <c r="H79">
        <v>5558095</v>
      </c>
      <c r="I79">
        <v>2904642</v>
      </c>
      <c r="J79">
        <v>1968883</v>
      </c>
      <c r="K79">
        <v>1001595</v>
      </c>
      <c r="L79">
        <v>456581</v>
      </c>
      <c r="M79">
        <v>495750</v>
      </c>
      <c r="N79">
        <f t="shared" si="2"/>
        <v>487258199</v>
      </c>
    </row>
    <row r="80" spans="1:16">
      <c r="A80" t="s">
        <v>5</v>
      </c>
      <c r="F80">
        <v>15820864</v>
      </c>
      <c r="G80">
        <v>9701882</v>
      </c>
      <c r="H80">
        <v>7581622</v>
      </c>
      <c r="I80">
        <v>5652932</v>
      </c>
      <c r="J80">
        <v>4891459</v>
      </c>
      <c r="K80">
        <v>2715092</v>
      </c>
      <c r="L80">
        <v>1652321</v>
      </c>
      <c r="M80">
        <v>1303545</v>
      </c>
      <c r="N80">
        <f t="shared" si="2"/>
        <v>453636149</v>
      </c>
    </row>
    <row r="81" spans="1:14">
      <c r="A81" t="s">
        <v>6</v>
      </c>
      <c r="F81">
        <v>7031228</v>
      </c>
      <c r="G81">
        <v>3657918</v>
      </c>
      <c r="H81">
        <v>1401073</v>
      </c>
      <c r="I81">
        <v>525370</v>
      </c>
      <c r="J81">
        <v>203281</v>
      </c>
      <c r="K81">
        <v>49338</v>
      </c>
      <c r="L81">
        <v>17507</v>
      </c>
      <c r="M81">
        <v>14385</v>
      </c>
      <c r="N81">
        <f t="shared" si="2"/>
        <v>487131792</v>
      </c>
    </row>
    <row r="82" spans="1:14">
      <c r="A82" t="s">
        <v>7</v>
      </c>
      <c r="F82">
        <v>26455463</v>
      </c>
      <c r="G82">
        <v>28269900</v>
      </c>
      <c r="H82">
        <v>14602874</v>
      </c>
      <c r="I82">
        <v>10304802</v>
      </c>
      <c r="J82">
        <v>4746746</v>
      </c>
      <c r="K82">
        <v>2571596</v>
      </c>
      <c r="L82">
        <v>1543840</v>
      </c>
      <c r="M82">
        <v>619066</v>
      </c>
      <c r="N82">
        <f t="shared" si="2"/>
        <v>413048619</v>
      </c>
    </row>
    <row r="83" spans="1:14">
      <c r="A83" t="s">
        <v>8</v>
      </c>
      <c r="F83">
        <v>40833156</v>
      </c>
      <c r="G83">
        <v>30785874</v>
      </c>
      <c r="H83">
        <v>15112870</v>
      </c>
      <c r="I83">
        <v>8926207</v>
      </c>
      <c r="J83">
        <v>5627644</v>
      </c>
      <c r="K83">
        <v>3143720</v>
      </c>
      <c r="L83">
        <v>4601492</v>
      </c>
      <c r="M83">
        <v>3002507</v>
      </c>
      <c r="N83">
        <f t="shared" si="2"/>
        <v>395570529</v>
      </c>
    </row>
    <row r="84" spans="1:14">
      <c r="A84" t="s">
        <v>9</v>
      </c>
      <c r="F84">
        <v>10061132</v>
      </c>
      <c r="G84">
        <v>4008335</v>
      </c>
      <c r="H84">
        <v>1315286</v>
      </c>
      <c r="I84">
        <v>380231</v>
      </c>
      <c r="J84">
        <v>158670</v>
      </c>
      <c r="K84">
        <v>50246</v>
      </c>
      <c r="L84">
        <v>36322</v>
      </c>
      <c r="M84">
        <v>10990</v>
      </c>
      <c r="N84">
        <f t="shared" si="2"/>
        <v>484026100</v>
      </c>
    </row>
    <row r="85" spans="1:14">
      <c r="A85" t="s">
        <v>10</v>
      </c>
      <c r="F85">
        <v>50160</v>
      </c>
      <c r="G85">
        <v>25668</v>
      </c>
      <c r="H85">
        <v>8338</v>
      </c>
      <c r="I85">
        <v>3199</v>
      </c>
      <c r="N85">
        <f t="shared" si="2"/>
        <v>499912635</v>
      </c>
    </row>
    <row r="86" spans="1:14">
      <c r="A86" t="s">
        <v>11</v>
      </c>
      <c r="F86">
        <v>66157</v>
      </c>
      <c r="G86">
        <v>46684</v>
      </c>
      <c r="H86">
        <v>36603</v>
      </c>
      <c r="I86">
        <v>29157</v>
      </c>
      <c r="J86">
        <v>16252</v>
      </c>
      <c r="K86">
        <v>22588</v>
      </c>
      <c r="L86">
        <v>16688</v>
      </c>
      <c r="M86">
        <v>9943</v>
      </c>
      <c r="N86">
        <f t="shared" si="2"/>
        <v>499782559</v>
      </c>
    </row>
    <row r="87" spans="1:14">
      <c r="A87" t="s">
        <v>12</v>
      </c>
      <c r="F87">
        <v>70460</v>
      </c>
      <c r="G87">
        <v>58733</v>
      </c>
      <c r="H87">
        <v>33972</v>
      </c>
      <c r="I87">
        <v>33305</v>
      </c>
      <c r="J87">
        <v>21946</v>
      </c>
      <c r="K87">
        <v>18524</v>
      </c>
      <c r="L87">
        <v>6588</v>
      </c>
      <c r="M87">
        <v>10517</v>
      </c>
      <c r="N87">
        <f t="shared" si="2"/>
        <v>499763060</v>
      </c>
    </row>
    <row r="88" spans="1:14">
      <c r="A88" t="s">
        <v>13</v>
      </c>
      <c r="F88">
        <v>10457367</v>
      </c>
      <c r="G88">
        <v>4904308</v>
      </c>
      <c r="H88">
        <v>2680225</v>
      </c>
      <c r="I88">
        <v>1227145</v>
      </c>
      <c r="J88">
        <v>427784</v>
      </c>
      <c r="K88">
        <v>118599</v>
      </c>
      <c r="L88">
        <v>20948</v>
      </c>
      <c r="N88">
        <f t="shared" si="2"/>
        <v>480184572</v>
      </c>
    </row>
    <row r="89" spans="1:14">
      <c r="A89" t="s">
        <v>14</v>
      </c>
      <c r="F89">
        <v>3767567</v>
      </c>
      <c r="G89">
        <v>1314112</v>
      </c>
      <c r="H89">
        <v>471564</v>
      </c>
      <c r="I89">
        <v>200568</v>
      </c>
      <c r="N89">
        <f t="shared" si="2"/>
        <v>494246189</v>
      </c>
    </row>
    <row r="90" spans="1:14">
      <c r="A90" t="s">
        <v>15</v>
      </c>
      <c r="F90">
        <v>20574802</v>
      </c>
      <c r="G90">
        <v>10947752</v>
      </c>
      <c r="H90">
        <v>6019672</v>
      </c>
      <c r="I90">
        <v>2975356</v>
      </c>
      <c r="J90">
        <v>743704</v>
      </c>
      <c r="K90">
        <v>777278</v>
      </c>
      <c r="L90">
        <v>335518</v>
      </c>
      <c r="M90">
        <v>327485</v>
      </c>
      <c r="N90">
        <f t="shared" si="2"/>
        <v>457961436</v>
      </c>
    </row>
    <row r="91" spans="1:14">
      <c r="A91" t="s">
        <v>16</v>
      </c>
      <c r="F91">
        <v>11407751</v>
      </c>
      <c r="G91">
        <v>5271088</v>
      </c>
      <c r="H91">
        <v>2865745</v>
      </c>
      <c r="I91">
        <v>1574678</v>
      </c>
      <c r="J91">
        <v>938702</v>
      </c>
      <c r="K91">
        <v>382784</v>
      </c>
      <c r="L91">
        <v>101027</v>
      </c>
      <c r="M91">
        <v>32640</v>
      </c>
      <c r="N91">
        <f t="shared" si="2"/>
        <v>477559252</v>
      </c>
    </row>
    <row r="92" spans="1:14">
      <c r="A92" t="s">
        <v>17</v>
      </c>
      <c r="F92">
        <v>59212</v>
      </c>
      <c r="G92">
        <v>118391</v>
      </c>
      <c r="H92">
        <v>148031</v>
      </c>
      <c r="I92">
        <v>75730</v>
      </c>
      <c r="J92">
        <v>48974</v>
      </c>
      <c r="K92">
        <v>30618</v>
      </c>
      <c r="L92">
        <v>18164</v>
      </c>
      <c r="M92">
        <v>9685</v>
      </c>
      <c r="N92">
        <f t="shared" si="2"/>
        <v>499519044</v>
      </c>
    </row>
    <row r="93" spans="1:14">
      <c r="A93" t="s">
        <v>18</v>
      </c>
      <c r="F93">
        <v>10245190</v>
      </c>
      <c r="G93">
        <v>6346856</v>
      </c>
      <c r="H93">
        <v>4419657</v>
      </c>
      <c r="I93">
        <v>2811575</v>
      </c>
      <c r="J93">
        <v>819575</v>
      </c>
      <c r="K93">
        <v>309265</v>
      </c>
      <c r="L93">
        <v>95257</v>
      </c>
      <c r="M93">
        <v>53757</v>
      </c>
      <c r="N93">
        <f t="shared" si="2"/>
        <v>475047882</v>
      </c>
    </row>
    <row r="94" spans="1:14">
      <c r="A94" t="s">
        <v>19</v>
      </c>
      <c r="F94">
        <v>7703551</v>
      </c>
      <c r="G94">
        <v>4728261</v>
      </c>
      <c r="H94">
        <v>2702185</v>
      </c>
      <c r="I94">
        <v>1240260</v>
      </c>
      <c r="J94">
        <v>370793</v>
      </c>
      <c r="K94">
        <v>168169</v>
      </c>
      <c r="L94">
        <v>122366</v>
      </c>
      <c r="M94">
        <v>84536</v>
      </c>
      <c r="N94">
        <f t="shared" si="2"/>
        <v>483086781</v>
      </c>
    </row>
    <row r="95" spans="1:14">
      <c r="A95" t="s">
        <v>20</v>
      </c>
      <c r="F95">
        <v>18814323</v>
      </c>
      <c r="G95">
        <v>16606526</v>
      </c>
      <c r="H95">
        <v>6596962</v>
      </c>
      <c r="I95">
        <v>5756455</v>
      </c>
      <c r="J95">
        <v>2205862</v>
      </c>
      <c r="K95">
        <v>835368</v>
      </c>
      <c r="L95">
        <v>245207</v>
      </c>
      <c r="N95">
        <f t="shared" si="2"/>
        <v>449184504</v>
      </c>
    </row>
    <row r="96" spans="1:14">
      <c r="A96" t="s">
        <v>21</v>
      </c>
      <c r="F96">
        <v>6004219</v>
      </c>
      <c r="G96">
        <v>2351841</v>
      </c>
      <c r="H96">
        <v>1039073</v>
      </c>
      <c r="I96">
        <v>295839</v>
      </c>
      <c r="J96">
        <v>105109</v>
      </c>
      <c r="K96">
        <v>48967</v>
      </c>
      <c r="L96">
        <v>54796</v>
      </c>
      <c r="M96">
        <v>15983</v>
      </c>
      <c r="N96">
        <f t="shared" si="2"/>
        <v>490154952</v>
      </c>
    </row>
    <row r="97" spans="1:14">
      <c r="A97" t="s">
        <v>22</v>
      </c>
      <c r="F97">
        <v>372012</v>
      </c>
      <c r="G97">
        <v>1924071</v>
      </c>
      <c r="H97">
        <v>846953</v>
      </c>
      <c r="I97">
        <v>340208</v>
      </c>
      <c r="J97">
        <v>172958</v>
      </c>
      <c r="K97">
        <v>55518</v>
      </c>
      <c r="L97">
        <v>45135</v>
      </c>
      <c r="M97">
        <v>34073</v>
      </c>
      <c r="N97">
        <f t="shared" si="2"/>
        <v>496288280</v>
      </c>
    </row>
    <row r="98" spans="1:14">
      <c r="A98" t="s">
        <v>23</v>
      </c>
      <c r="F98">
        <v>53983</v>
      </c>
      <c r="G98">
        <v>56264</v>
      </c>
      <c r="H98">
        <v>210762</v>
      </c>
      <c r="I98">
        <v>233863</v>
      </c>
      <c r="J98">
        <v>226840</v>
      </c>
      <c r="K98">
        <v>279112</v>
      </c>
      <c r="L98">
        <v>290708</v>
      </c>
      <c r="M98">
        <v>232823</v>
      </c>
      <c r="N98">
        <f t="shared" si="2"/>
        <v>498939176</v>
      </c>
    </row>
    <row r="99" spans="1:14">
      <c r="A99" t="s">
        <v>24</v>
      </c>
      <c r="F99">
        <v>41533432</v>
      </c>
      <c r="G99">
        <v>37038046</v>
      </c>
      <c r="H99">
        <v>17545418</v>
      </c>
      <c r="I99">
        <v>12904413</v>
      </c>
      <c r="J99">
        <v>8358421</v>
      </c>
      <c r="K99">
        <v>5163474</v>
      </c>
      <c r="L99">
        <v>7650181</v>
      </c>
      <c r="M99">
        <v>4004462</v>
      </c>
      <c r="N99">
        <f t="shared" si="2"/>
        <v>377456796</v>
      </c>
    </row>
    <row r="100" spans="1:14">
      <c r="A100" t="s">
        <v>25</v>
      </c>
      <c r="F100">
        <v>1968505</v>
      </c>
      <c r="G100">
        <v>495756</v>
      </c>
      <c r="H100">
        <v>43040</v>
      </c>
      <c r="I100">
        <v>10165</v>
      </c>
      <c r="J100">
        <v>2900</v>
      </c>
      <c r="N100">
        <f t="shared" si="2"/>
        <v>497479634</v>
      </c>
    </row>
    <row r="101" spans="1:14">
      <c r="A101" t="s">
        <v>26</v>
      </c>
      <c r="F101">
        <v>5745780</v>
      </c>
      <c r="G101">
        <v>2330620</v>
      </c>
      <c r="H101">
        <v>958510</v>
      </c>
      <c r="I101">
        <v>410650</v>
      </c>
      <c r="J101">
        <v>176365</v>
      </c>
      <c r="K101">
        <v>77905</v>
      </c>
      <c r="N101">
        <f t="shared" si="2"/>
        <v>490300170</v>
      </c>
    </row>
    <row r="102" spans="1:14">
      <c r="A102" t="s">
        <v>27</v>
      </c>
      <c r="F102">
        <v>452966</v>
      </c>
      <c r="G102">
        <v>179960</v>
      </c>
      <c r="H102">
        <v>108300</v>
      </c>
      <c r="I102">
        <v>38547</v>
      </c>
      <c r="J102">
        <v>10480</v>
      </c>
      <c r="K102">
        <v>3432</v>
      </c>
      <c r="L102">
        <v>2275</v>
      </c>
      <c r="M102">
        <v>3291</v>
      </c>
      <c r="N102">
        <f t="shared" si="2"/>
        <v>499206315</v>
      </c>
    </row>
    <row r="103" spans="1:14">
      <c r="A103" t="s">
        <v>28</v>
      </c>
      <c r="F103">
        <v>29002002</v>
      </c>
      <c r="G103">
        <v>14605343</v>
      </c>
      <c r="H103">
        <v>6516968</v>
      </c>
      <c r="I103">
        <v>3329091</v>
      </c>
      <c r="J103">
        <v>1536935</v>
      </c>
      <c r="K103">
        <v>495475</v>
      </c>
      <c r="L103">
        <v>165418</v>
      </c>
      <c r="M103">
        <v>62837</v>
      </c>
      <c r="N103">
        <f t="shared" si="2"/>
        <v>444514186</v>
      </c>
    </row>
    <row r="104" spans="1:14">
      <c r="A104" t="s">
        <v>29</v>
      </c>
      <c r="F104">
        <v>18044396</v>
      </c>
      <c r="G104">
        <v>7144275</v>
      </c>
      <c r="H104">
        <v>2711191</v>
      </c>
      <c r="I104">
        <v>835426</v>
      </c>
      <c r="J104">
        <v>233484</v>
      </c>
      <c r="K104">
        <v>101054</v>
      </c>
      <c r="L104">
        <v>192430</v>
      </c>
      <c r="M104">
        <v>116017</v>
      </c>
      <c r="N104">
        <f t="shared" si="2"/>
        <v>470930174</v>
      </c>
    </row>
    <row r="105" spans="1:14">
      <c r="A105" t="s">
        <v>30</v>
      </c>
      <c r="F105">
        <v>97953</v>
      </c>
      <c r="G105">
        <v>84551</v>
      </c>
      <c r="H105">
        <v>238390</v>
      </c>
      <c r="I105">
        <v>199947</v>
      </c>
      <c r="J105">
        <v>173049</v>
      </c>
      <c r="K105">
        <v>136070</v>
      </c>
      <c r="L105">
        <v>164534</v>
      </c>
      <c r="M105">
        <v>141586</v>
      </c>
      <c r="N105">
        <f t="shared" si="2"/>
        <v>499070040</v>
      </c>
    </row>
    <row r="106" spans="1:14">
      <c r="A106" t="s">
        <v>31</v>
      </c>
      <c r="F106">
        <v>21613176</v>
      </c>
      <c r="G106">
        <v>11025108</v>
      </c>
      <c r="H106">
        <v>5124245</v>
      </c>
      <c r="I106">
        <v>2541166</v>
      </c>
      <c r="J106">
        <v>1057884</v>
      </c>
      <c r="K106">
        <v>445207</v>
      </c>
      <c r="L106">
        <v>163762</v>
      </c>
      <c r="N106">
        <f t="shared" si="2"/>
        <v>458193214</v>
      </c>
    </row>
    <row r="107" spans="1:14">
      <c r="A107" t="s">
        <v>32</v>
      </c>
      <c r="F107">
        <v>370998</v>
      </c>
      <c r="G107">
        <v>1480193</v>
      </c>
      <c r="H107">
        <v>2603168</v>
      </c>
      <c r="I107">
        <v>5610845</v>
      </c>
      <c r="J107">
        <v>7371263</v>
      </c>
      <c r="K107">
        <v>7621569</v>
      </c>
      <c r="L107">
        <v>4273545</v>
      </c>
      <c r="M107">
        <v>3319124</v>
      </c>
      <c r="N107">
        <f t="shared" si="2"/>
        <v>474941964</v>
      </c>
    </row>
    <row r="108" spans="1:14">
      <c r="A108" t="s">
        <v>33</v>
      </c>
      <c r="F108">
        <v>5361050</v>
      </c>
      <c r="G108">
        <v>154724</v>
      </c>
      <c r="H108">
        <v>70373</v>
      </c>
      <c r="I108">
        <v>2845815</v>
      </c>
      <c r="J108">
        <v>2212839</v>
      </c>
      <c r="K108">
        <v>1151617</v>
      </c>
      <c r="L108">
        <v>303051</v>
      </c>
      <c r="N108">
        <f t="shared" si="2"/>
        <v>488203582</v>
      </c>
    </row>
    <row r="109" spans="1:14">
      <c r="A109" t="s">
        <v>34</v>
      </c>
      <c r="F109">
        <v>25723815</v>
      </c>
      <c r="G109">
        <v>10227880</v>
      </c>
      <c r="H109">
        <v>4706430</v>
      </c>
      <c r="I109">
        <v>2427730</v>
      </c>
      <c r="J109">
        <v>964785</v>
      </c>
      <c r="K109">
        <v>408005</v>
      </c>
      <c r="L109">
        <v>181705</v>
      </c>
      <c r="M109">
        <v>105575</v>
      </c>
      <c r="N109">
        <f t="shared" si="2"/>
        <v>455541355</v>
      </c>
    </row>
    <row r="110" spans="1:14">
      <c r="A110" t="s">
        <v>35</v>
      </c>
      <c r="F110">
        <v>22217226</v>
      </c>
      <c r="G110">
        <v>11663308</v>
      </c>
      <c r="H110">
        <v>6058649</v>
      </c>
      <c r="I110">
        <v>3285771</v>
      </c>
      <c r="J110">
        <v>1970819</v>
      </c>
      <c r="K110">
        <v>1141933</v>
      </c>
      <c r="L110">
        <v>795546</v>
      </c>
      <c r="M110">
        <v>451667</v>
      </c>
      <c r="N110">
        <f t="shared" si="2"/>
        <v>453662294</v>
      </c>
    </row>
    <row r="111" spans="1:14">
      <c r="A111" t="s">
        <v>36</v>
      </c>
      <c r="F111">
        <v>4106862</v>
      </c>
      <c r="G111">
        <v>2377203</v>
      </c>
      <c r="H111">
        <v>1556293</v>
      </c>
      <c r="I111">
        <v>1075334</v>
      </c>
      <c r="J111">
        <v>579480</v>
      </c>
      <c r="K111">
        <v>222588</v>
      </c>
      <c r="L111">
        <v>100015</v>
      </c>
      <c r="M111">
        <v>36917</v>
      </c>
      <c r="N111">
        <f t="shared" si="2"/>
        <v>490082240</v>
      </c>
    </row>
    <row r="112" spans="1:14">
      <c r="A112" t="s">
        <v>37</v>
      </c>
      <c r="F112">
        <v>23624548</v>
      </c>
      <c r="G112">
        <v>15625324</v>
      </c>
      <c r="H112">
        <v>11112795</v>
      </c>
      <c r="I112">
        <v>8162729</v>
      </c>
      <c r="J112">
        <v>5862674</v>
      </c>
      <c r="K112">
        <v>2968832</v>
      </c>
      <c r="L112">
        <v>1408227</v>
      </c>
      <c r="M112">
        <v>201388</v>
      </c>
      <c r="N112">
        <f t="shared" si="2"/>
        <v>432643098</v>
      </c>
    </row>
    <row r="113" spans="1:14">
      <c r="A113" t="s">
        <v>38</v>
      </c>
      <c r="F113">
        <v>135634554</v>
      </c>
      <c r="G113">
        <v>62345264</v>
      </c>
      <c r="H113">
        <v>35215201</v>
      </c>
      <c r="I113">
        <v>20606578</v>
      </c>
      <c r="J113">
        <v>11001686</v>
      </c>
      <c r="K113">
        <v>7237927</v>
      </c>
      <c r="L113">
        <v>5212351</v>
      </c>
      <c r="M113">
        <v>3979260</v>
      </c>
      <c r="N113">
        <f t="shared" si="2"/>
        <v>227958790</v>
      </c>
    </row>
    <row r="114" spans="1:14">
      <c r="A114" t="s">
        <v>39</v>
      </c>
      <c r="F114">
        <v>8203822</v>
      </c>
      <c r="G114">
        <v>3519889</v>
      </c>
      <c r="H114">
        <v>1610097</v>
      </c>
      <c r="I114">
        <v>648975</v>
      </c>
      <c r="J114">
        <v>277825</v>
      </c>
      <c r="K114">
        <v>109941</v>
      </c>
      <c r="L114">
        <v>133612</v>
      </c>
      <c r="M114">
        <v>47813</v>
      </c>
      <c r="N114">
        <f t="shared" si="2"/>
        <v>485629451</v>
      </c>
    </row>
    <row r="115" spans="1:14">
      <c r="A115" t="s">
        <v>40</v>
      </c>
      <c r="F115">
        <v>95400</v>
      </c>
      <c r="G115">
        <v>134457</v>
      </c>
      <c r="H115">
        <v>170324</v>
      </c>
      <c r="I115">
        <v>216973</v>
      </c>
      <c r="J115">
        <v>190229</v>
      </c>
      <c r="K115">
        <v>115532</v>
      </c>
      <c r="L115">
        <v>97063</v>
      </c>
      <c r="M115">
        <v>56713</v>
      </c>
      <c r="N115">
        <f t="shared" si="2"/>
        <v>499077085</v>
      </c>
    </row>
    <row r="116" spans="1:14">
      <c r="A116" t="s">
        <v>41</v>
      </c>
      <c r="F116">
        <v>226108</v>
      </c>
      <c r="G116">
        <v>2531760</v>
      </c>
      <c r="H116">
        <v>1587486</v>
      </c>
      <c r="I116">
        <v>615276</v>
      </c>
      <c r="J116">
        <v>150867</v>
      </c>
      <c r="K116">
        <v>75000</v>
      </c>
      <c r="N116">
        <f t="shared" si="2"/>
        <v>494813503</v>
      </c>
    </row>
    <row r="117" spans="1:14">
      <c r="A117" t="s">
        <v>42</v>
      </c>
      <c r="F117">
        <v>33610391</v>
      </c>
      <c r="G117">
        <v>14805871</v>
      </c>
      <c r="H117">
        <v>6984377</v>
      </c>
      <c r="I117">
        <v>2916062</v>
      </c>
      <c r="J117">
        <v>1574838</v>
      </c>
      <c r="K117">
        <v>812459</v>
      </c>
      <c r="L117">
        <v>297153</v>
      </c>
      <c r="N117">
        <f t="shared" si="2"/>
        <v>439296002</v>
      </c>
    </row>
    <row r="118" spans="1:14">
      <c r="A118" t="s">
        <v>43</v>
      </c>
      <c r="F118">
        <v>8602333</v>
      </c>
      <c r="G118">
        <v>3433587</v>
      </c>
      <c r="H118">
        <v>1301346</v>
      </c>
      <c r="I118">
        <v>398345</v>
      </c>
      <c r="J118">
        <v>140730</v>
      </c>
      <c r="K118">
        <v>70824</v>
      </c>
      <c r="L118">
        <v>30274</v>
      </c>
      <c r="M118">
        <v>9353</v>
      </c>
      <c r="N118">
        <f t="shared" si="2"/>
        <v>486052835</v>
      </c>
    </row>
    <row r="119" spans="1:14">
      <c r="A119" t="s">
        <v>44</v>
      </c>
      <c r="F119">
        <v>3046924</v>
      </c>
      <c r="G119">
        <v>1811050</v>
      </c>
      <c r="H119">
        <v>1015479</v>
      </c>
      <c r="I119">
        <v>622571</v>
      </c>
      <c r="J119">
        <v>356957</v>
      </c>
      <c r="K119">
        <v>217853</v>
      </c>
      <c r="L119">
        <v>98817</v>
      </c>
      <c r="M119">
        <v>52406</v>
      </c>
      <c r="N119">
        <f t="shared" si="2"/>
        <v>492929166</v>
      </c>
    </row>
    <row r="120" spans="1:14">
      <c r="A120" t="s">
        <v>45</v>
      </c>
      <c r="F120">
        <v>15206301</v>
      </c>
      <c r="G120">
        <v>6167366</v>
      </c>
      <c r="H120">
        <v>2446662</v>
      </c>
      <c r="I120">
        <v>824211</v>
      </c>
      <c r="J120">
        <v>262292</v>
      </c>
      <c r="K120">
        <v>141246</v>
      </c>
      <c r="L120">
        <v>72807</v>
      </c>
      <c r="M120">
        <v>50371</v>
      </c>
      <c r="N120">
        <f t="shared" si="2"/>
        <v>474951922</v>
      </c>
    </row>
    <row r="121" spans="1:14">
      <c r="A121" t="s">
        <v>46</v>
      </c>
      <c r="F121">
        <v>13411093</v>
      </c>
      <c r="G121">
        <v>6605197</v>
      </c>
      <c r="H121">
        <v>5726536</v>
      </c>
      <c r="I121">
        <v>3356324</v>
      </c>
      <c r="J121">
        <v>1425717</v>
      </c>
      <c r="K121">
        <v>517622</v>
      </c>
      <c r="N121">
        <f t="shared" si="2"/>
        <v>468957511</v>
      </c>
    </row>
    <row r="122" spans="1:14">
      <c r="A122" t="s">
        <v>47</v>
      </c>
      <c r="F122">
        <v>47042215</v>
      </c>
      <c r="G122">
        <v>22126226</v>
      </c>
      <c r="H122">
        <v>13755387</v>
      </c>
      <c r="I122">
        <v>8122642</v>
      </c>
      <c r="J122">
        <v>6100545</v>
      </c>
      <c r="K122">
        <v>3012596</v>
      </c>
      <c r="L122">
        <v>1973922</v>
      </c>
      <c r="M122">
        <v>1182868</v>
      </c>
      <c r="N122">
        <f t="shared" si="2"/>
        <v>399840389</v>
      </c>
    </row>
    <row r="123" spans="1:14">
      <c r="A123" t="s">
        <v>48</v>
      </c>
      <c r="F123">
        <v>8432465</v>
      </c>
      <c r="G123">
        <v>3892443</v>
      </c>
      <c r="H123">
        <v>1872420</v>
      </c>
      <c r="I123">
        <v>1041357</v>
      </c>
      <c r="J123">
        <v>559907</v>
      </c>
      <c r="K123">
        <v>560510</v>
      </c>
      <c r="L123">
        <v>290781</v>
      </c>
      <c r="M123">
        <v>193676</v>
      </c>
      <c r="N123">
        <f t="shared" si="2"/>
        <v>483640898</v>
      </c>
    </row>
    <row r="124" spans="1:14">
      <c r="A124" t="s">
        <v>49</v>
      </c>
      <c r="F124">
        <v>10005895</v>
      </c>
      <c r="G124">
        <v>4449985</v>
      </c>
      <c r="H124">
        <v>2129070</v>
      </c>
      <c r="I124">
        <v>553115</v>
      </c>
      <c r="J124">
        <v>137765</v>
      </c>
      <c r="K124">
        <v>46520</v>
      </c>
      <c r="N124">
        <f t="shared" si="2"/>
        <v>482677650</v>
      </c>
    </row>
    <row r="125" spans="1:14">
      <c r="A125" t="s">
        <v>50</v>
      </c>
      <c r="F125">
        <v>8852458</v>
      </c>
      <c r="G125">
        <v>4777554</v>
      </c>
      <c r="H125">
        <v>3178953</v>
      </c>
      <c r="I125">
        <v>1326387</v>
      </c>
      <c r="J125">
        <v>417436</v>
      </c>
      <c r="K125">
        <v>90233</v>
      </c>
      <c r="N125">
        <f t="shared" si="2"/>
        <v>481356979</v>
      </c>
    </row>
    <row r="126" spans="1:14">
      <c r="A126" t="s">
        <v>51</v>
      </c>
      <c r="F126">
        <v>26887467</v>
      </c>
      <c r="G126">
        <v>19034294</v>
      </c>
      <c r="H126">
        <v>13462256</v>
      </c>
      <c r="I126">
        <v>9848258</v>
      </c>
      <c r="J126">
        <v>7722388</v>
      </c>
      <c r="K126">
        <v>5164480</v>
      </c>
      <c r="L126">
        <v>2585402</v>
      </c>
      <c r="M126">
        <v>1709135</v>
      </c>
      <c r="N126">
        <f t="shared" si="2"/>
        <v>417880857</v>
      </c>
    </row>
    <row r="127" spans="1:14">
      <c r="A127" t="s">
        <v>52</v>
      </c>
      <c r="F127">
        <v>8911330</v>
      </c>
      <c r="G127">
        <v>4616462</v>
      </c>
      <c r="H127">
        <v>2437269</v>
      </c>
      <c r="I127">
        <v>1006091</v>
      </c>
      <c r="J127">
        <v>414283</v>
      </c>
      <c r="K127">
        <v>172687</v>
      </c>
      <c r="L127">
        <v>61115</v>
      </c>
      <c r="M127">
        <v>29931</v>
      </c>
      <c r="N127">
        <f t="shared" si="2"/>
        <v>482441878</v>
      </c>
    </row>
    <row r="128" spans="1:14">
      <c r="A128" t="s">
        <v>53</v>
      </c>
      <c r="F128">
        <v>3768702</v>
      </c>
      <c r="G128">
        <v>1785334</v>
      </c>
      <c r="H128">
        <v>501489</v>
      </c>
      <c r="I128">
        <v>130233</v>
      </c>
      <c r="J128">
        <v>26482</v>
      </c>
      <c r="K128">
        <v>16338</v>
      </c>
      <c r="L128">
        <v>18498</v>
      </c>
      <c r="M128">
        <v>10964</v>
      </c>
      <c r="N128">
        <f t="shared" si="2"/>
        <v>493771422</v>
      </c>
    </row>
    <row r="129" spans="1:14">
      <c r="A129" t="s">
        <v>54</v>
      </c>
      <c r="F129">
        <v>26045</v>
      </c>
      <c r="G129">
        <v>11461</v>
      </c>
      <c r="H129">
        <v>12507</v>
      </c>
      <c r="I129">
        <v>15159</v>
      </c>
      <c r="J129">
        <v>8233</v>
      </c>
      <c r="K129">
        <v>1475</v>
      </c>
      <c r="L129">
        <v>11062</v>
      </c>
      <c r="N129">
        <f t="shared" si="2"/>
        <v>499925120</v>
      </c>
    </row>
    <row r="130" spans="1:14">
      <c r="A130" t="s">
        <v>55</v>
      </c>
      <c r="F130">
        <v>20825300</v>
      </c>
      <c r="G130">
        <v>7652791</v>
      </c>
      <c r="H130">
        <v>3264336</v>
      </c>
      <c r="I130">
        <v>1551641</v>
      </c>
      <c r="J130">
        <v>463767</v>
      </c>
      <c r="N130">
        <f t="shared" si="2"/>
        <v>466242165</v>
      </c>
    </row>
    <row r="131" spans="1:14">
      <c r="A131" t="s">
        <v>56</v>
      </c>
      <c r="F131">
        <v>100803</v>
      </c>
      <c r="G131">
        <v>82869</v>
      </c>
      <c r="H131">
        <v>201791</v>
      </c>
      <c r="I131">
        <v>219532</v>
      </c>
      <c r="J131">
        <v>287527</v>
      </c>
      <c r="K131">
        <v>363548</v>
      </c>
      <c r="L131">
        <v>197119</v>
      </c>
      <c r="M131">
        <v>79240</v>
      </c>
      <c r="N131">
        <f t="shared" si="2"/>
        <v>498743930</v>
      </c>
    </row>
    <row r="132" spans="1:14">
      <c r="A132" t="s">
        <v>57</v>
      </c>
      <c r="F132">
        <v>927956</v>
      </c>
      <c r="G132">
        <v>1835240</v>
      </c>
      <c r="H132">
        <v>6306843</v>
      </c>
      <c r="I132">
        <v>4514306</v>
      </c>
      <c r="J132">
        <v>3623084</v>
      </c>
      <c r="K132">
        <v>3333383</v>
      </c>
      <c r="L132">
        <v>2735500</v>
      </c>
      <c r="M132">
        <v>1886165</v>
      </c>
      <c r="N132">
        <f t="shared" si="2"/>
        <v>479459188</v>
      </c>
    </row>
    <row r="133" spans="1:14">
      <c r="A133" t="s">
        <v>58</v>
      </c>
      <c r="F133">
        <v>142899</v>
      </c>
      <c r="G133">
        <v>292730</v>
      </c>
      <c r="H133">
        <v>611129</v>
      </c>
      <c r="I133">
        <v>431610</v>
      </c>
      <c r="J133">
        <v>337618</v>
      </c>
      <c r="K133">
        <v>268855</v>
      </c>
      <c r="L133">
        <v>188054</v>
      </c>
      <c r="M133">
        <v>99505</v>
      </c>
      <c r="N133">
        <f t="shared" si="2"/>
        <v>497915159</v>
      </c>
    </row>
    <row r="134" spans="1:14">
      <c r="A134" t="s">
        <v>59</v>
      </c>
      <c r="F134">
        <v>7138774</v>
      </c>
      <c r="G134">
        <v>3795160</v>
      </c>
      <c r="H134">
        <v>1885388</v>
      </c>
      <c r="I134">
        <v>1037924</v>
      </c>
      <c r="J134">
        <v>705576</v>
      </c>
      <c r="K134">
        <v>247854</v>
      </c>
      <c r="L134">
        <v>102685</v>
      </c>
      <c r="M134">
        <v>65097</v>
      </c>
      <c r="N134">
        <f t="shared" si="2"/>
        <v>485189324</v>
      </c>
    </row>
    <row r="135" spans="1:14">
      <c r="A135" t="s">
        <v>60</v>
      </c>
      <c r="F135">
        <v>3554134</v>
      </c>
      <c r="G135">
        <v>1476322</v>
      </c>
      <c r="H135">
        <v>384535</v>
      </c>
      <c r="I135">
        <v>78640</v>
      </c>
      <c r="J135">
        <v>18541</v>
      </c>
      <c r="N135">
        <f t="shared" si="2"/>
        <v>494487828</v>
      </c>
    </row>
    <row r="136" spans="1:14">
      <c r="A136" t="s">
        <v>61</v>
      </c>
      <c r="F136">
        <v>68184</v>
      </c>
      <c r="G136">
        <v>38524</v>
      </c>
      <c r="H136">
        <v>18719</v>
      </c>
      <c r="I136">
        <v>26126</v>
      </c>
      <c r="J136">
        <v>43068</v>
      </c>
      <c r="K136">
        <v>30894</v>
      </c>
      <c r="L136">
        <v>22574</v>
      </c>
      <c r="N136">
        <f t="shared" si="2"/>
        <v>499774485</v>
      </c>
    </row>
    <row r="137" spans="1:14">
      <c r="A137" t="s">
        <v>62</v>
      </c>
      <c r="F137">
        <v>14801808</v>
      </c>
      <c r="G137">
        <v>9573215</v>
      </c>
      <c r="H137">
        <v>7505268</v>
      </c>
      <c r="I137">
        <v>4778175</v>
      </c>
      <c r="J137">
        <v>1949969</v>
      </c>
      <c r="K137">
        <v>861024</v>
      </c>
      <c r="L137">
        <v>344918</v>
      </c>
      <c r="M137">
        <v>140403</v>
      </c>
      <c r="N137">
        <f t="shared" si="2"/>
        <v>460530541</v>
      </c>
    </row>
    <row r="138" spans="1:14">
      <c r="A138" t="s">
        <v>63</v>
      </c>
      <c r="F138">
        <v>5034180</v>
      </c>
      <c r="G138">
        <v>2475333</v>
      </c>
      <c r="H138">
        <v>955185</v>
      </c>
      <c r="I138">
        <v>256418</v>
      </c>
      <c r="J138">
        <v>71647</v>
      </c>
      <c r="K138">
        <v>38776</v>
      </c>
      <c r="L138">
        <v>144518</v>
      </c>
      <c r="M138">
        <v>49822</v>
      </c>
      <c r="N138">
        <f t="shared" si="2"/>
        <v>491168461</v>
      </c>
    </row>
    <row r="139" spans="1:14">
      <c r="A139" t="s">
        <v>64</v>
      </c>
      <c r="F139">
        <v>122014</v>
      </c>
      <c r="G139">
        <v>401978</v>
      </c>
      <c r="H139">
        <v>1022475</v>
      </c>
      <c r="I139">
        <v>1510081</v>
      </c>
      <c r="J139">
        <v>1909139</v>
      </c>
      <c r="K139">
        <v>2909966</v>
      </c>
      <c r="L139">
        <v>2714119</v>
      </c>
      <c r="M139">
        <v>2201664</v>
      </c>
      <c r="N139">
        <f t="shared" si="2"/>
        <v>492124347</v>
      </c>
    </row>
    <row r="140" spans="1:14">
      <c r="A140" t="s">
        <v>65</v>
      </c>
      <c r="F140">
        <v>4479621</v>
      </c>
      <c r="G140">
        <v>1723615</v>
      </c>
      <c r="H140">
        <v>299785</v>
      </c>
      <c r="I140">
        <v>59111</v>
      </c>
      <c r="J140">
        <v>21636</v>
      </c>
      <c r="N140">
        <f t="shared" si="2"/>
        <v>493416232</v>
      </c>
    </row>
    <row r="141" spans="1:14">
      <c r="A141" t="s">
        <v>66</v>
      </c>
      <c r="F141">
        <v>347925</v>
      </c>
      <c r="G141">
        <v>1114651</v>
      </c>
      <c r="H141">
        <v>680420</v>
      </c>
      <c r="I141">
        <v>497940</v>
      </c>
      <c r="J141">
        <v>302649</v>
      </c>
      <c r="K141">
        <v>133687</v>
      </c>
      <c r="L141">
        <v>95605</v>
      </c>
      <c r="M141">
        <v>46980</v>
      </c>
      <c r="N141">
        <f t="shared" ref="N141:N147" si="3">$M$71-SUM(F141:K141)</f>
        <v>496922728</v>
      </c>
    </row>
    <row r="142" spans="1:14">
      <c r="A142" t="s">
        <v>67</v>
      </c>
      <c r="F142">
        <v>18508228</v>
      </c>
      <c r="G142">
        <v>7485290</v>
      </c>
      <c r="H142">
        <v>3779829</v>
      </c>
      <c r="I142">
        <v>1269942</v>
      </c>
      <c r="J142">
        <v>379326</v>
      </c>
      <c r="K142">
        <v>146465</v>
      </c>
      <c r="L142">
        <v>45268</v>
      </c>
      <c r="M142">
        <v>17566</v>
      </c>
      <c r="N142">
        <f t="shared" si="3"/>
        <v>468430920</v>
      </c>
    </row>
    <row r="143" spans="1:14">
      <c r="A143" t="s">
        <v>68</v>
      </c>
      <c r="F143">
        <v>9610204</v>
      </c>
      <c r="G143">
        <v>4062271</v>
      </c>
      <c r="H143">
        <v>2141978</v>
      </c>
      <c r="I143">
        <v>1103407</v>
      </c>
      <c r="J143">
        <v>363282</v>
      </c>
      <c r="K143">
        <v>124456</v>
      </c>
      <c r="L143">
        <v>28234</v>
      </c>
      <c r="M143">
        <v>18899</v>
      </c>
      <c r="N143">
        <f t="shared" si="3"/>
        <v>482594402</v>
      </c>
    </row>
    <row r="144" spans="1:14">
      <c r="A144" t="s">
        <v>69</v>
      </c>
      <c r="F144">
        <v>180271</v>
      </c>
      <c r="G144">
        <v>280325</v>
      </c>
      <c r="H144">
        <v>362295</v>
      </c>
      <c r="I144">
        <v>147773</v>
      </c>
      <c r="J144">
        <v>57898</v>
      </c>
      <c r="K144">
        <v>21970</v>
      </c>
      <c r="L144">
        <v>4252</v>
      </c>
      <c r="M144">
        <v>848</v>
      </c>
      <c r="N144">
        <f t="shared" si="3"/>
        <v>498949468</v>
      </c>
    </row>
    <row r="145" spans="1:14">
      <c r="A145" t="s">
        <v>70</v>
      </c>
      <c r="F145">
        <v>18730762</v>
      </c>
      <c r="G145">
        <v>10901350</v>
      </c>
      <c r="H145">
        <v>6473299</v>
      </c>
      <c r="I145">
        <v>4609685</v>
      </c>
      <c r="J145">
        <v>2565386</v>
      </c>
      <c r="K145">
        <v>1041893</v>
      </c>
      <c r="L145">
        <v>371149</v>
      </c>
      <c r="M145">
        <v>157514</v>
      </c>
      <c r="N145">
        <f t="shared" si="3"/>
        <v>455677625</v>
      </c>
    </row>
    <row r="146" spans="1:14">
      <c r="A146" t="s">
        <v>71</v>
      </c>
      <c r="F146">
        <v>21525560</v>
      </c>
      <c r="G146">
        <v>12767590</v>
      </c>
      <c r="H146">
        <v>7106280</v>
      </c>
      <c r="I146">
        <v>3643430</v>
      </c>
      <c r="J146">
        <v>1920025</v>
      </c>
      <c r="K146">
        <v>1005675</v>
      </c>
      <c r="L146">
        <v>576810</v>
      </c>
      <c r="M146">
        <v>395015</v>
      </c>
      <c r="N146">
        <f t="shared" si="3"/>
        <v>452031440</v>
      </c>
    </row>
    <row r="147" spans="1:14">
      <c r="A147" t="s">
        <v>72</v>
      </c>
      <c r="F147">
        <v>4510408</v>
      </c>
      <c r="G147">
        <v>2415611</v>
      </c>
      <c r="H147">
        <v>652045</v>
      </c>
      <c r="I147">
        <v>252273</v>
      </c>
      <c r="J147">
        <v>128635</v>
      </c>
      <c r="K147">
        <v>63666</v>
      </c>
      <c r="N147">
        <f t="shared" si="3"/>
        <v>491977362</v>
      </c>
    </row>
    <row r="150" spans="1:14" ht="14">
      <c r="A150" s="20" t="s">
        <v>101</v>
      </c>
      <c r="B150" s="22" t="s">
        <v>91</v>
      </c>
      <c r="C150" s="20" t="s">
        <v>111</v>
      </c>
      <c r="D150" s="20" t="s">
        <v>99</v>
      </c>
      <c r="E150" s="20" t="s">
        <v>100</v>
      </c>
      <c r="F150" s="26">
        <v>1</v>
      </c>
      <c r="G150" s="26">
        <v>2</v>
      </c>
      <c r="H150" s="26">
        <v>3</v>
      </c>
      <c r="I150" s="26">
        <v>4</v>
      </c>
      <c r="J150" s="26">
        <v>5</v>
      </c>
      <c r="K150" s="26">
        <v>6</v>
      </c>
      <c r="L150" s="26">
        <v>7</v>
      </c>
      <c r="M150" s="26">
        <v>8</v>
      </c>
      <c r="N150" s="27" t="s">
        <v>122</v>
      </c>
    </row>
    <row r="151" spans="1:14">
      <c r="A151" t="s">
        <v>1</v>
      </c>
      <c r="B151" s="8">
        <v>5</v>
      </c>
      <c r="C151">
        <v>17.370858619453688</v>
      </c>
      <c r="D151" s="25">
        <f>EXP(($N$72+($O$72*$B151)+($P$72*$C151)))/((1+EXP($N$72+$O$72*$B151+$P$72*$C151)))</f>
        <v>0.98313033971064234</v>
      </c>
      <c r="E151" s="25">
        <f t="shared" ref="E151:E182" si="4">$N$73*EXP($O$73*$B151+$P$73*$C151)</f>
        <v>1.2181228927600913E-2</v>
      </c>
      <c r="F151" s="1">
        <f>$D151*(1-EXP(-$E151*F$150))</f>
        <v>1.1903091409303361E-2</v>
      </c>
      <c r="G151" s="1">
        <f t="shared" ref="G151:M152" si="5">IF(G76&gt;0, $D151*EXP(-$E151*F$150)-$D151*EXP(-$E151*G$150),0)</f>
        <v>1.1758976657296083E-2</v>
      </c>
      <c r="H151" s="1">
        <f t="shared" ref="H151:M151" si="6">IF(H76&gt;0, $D151*EXP(-$E151*G$150)-$D151*EXP(-$E151*H$150),0)</f>
        <v>1.161660675131504E-2</v>
      </c>
      <c r="I151" s="1">
        <f t="shared" si="6"/>
        <v>1.1475960565919707E-2</v>
      </c>
      <c r="J151" s="1">
        <f t="shared" si="6"/>
        <v>1.1337017231441759E-2</v>
      </c>
      <c r="K151" s="1">
        <f t="shared" si="6"/>
        <v>1.1199756130889971E-2</v>
      </c>
      <c r="L151" s="1">
        <f t="shared" si="6"/>
        <v>1.1064156896888888E-2</v>
      </c>
      <c r="M151" s="1">
        <f t="shared" si="6"/>
        <v>1.0930199408658692E-2</v>
      </c>
      <c r="N151" s="3">
        <f>1-SUM(F151:K151)</f>
        <v>0.93070859125383409</v>
      </c>
    </row>
    <row r="152" spans="1:14">
      <c r="A152" t="s">
        <v>2</v>
      </c>
      <c r="B152" s="8">
        <v>1</v>
      </c>
      <c r="C152">
        <v>15.955576721460545</v>
      </c>
      <c r="D152" s="25">
        <f t="shared" ref="D152:D182" si="7">EXP($N$72+$O$72*$B152+$P$72*$C152)/((1+EXP($N$72+$O$72*$B152+$P$72*$C152)))</f>
        <v>0.96793602164561277</v>
      </c>
      <c r="E152" s="25">
        <f t="shared" si="4"/>
        <v>6.2267293158646403E-3</v>
      </c>
      <c r="F152" s="1">
        <f t="shared" ref="F152:F215" si="8">$D152*(1-EXP(-$E152*F$150))</f>
        <v>6.0083500042609076E-3</v>
      </c>
      <c r="G152" s="1">
        <f t="shared" si="5"/>
        <v>5.9710538721133855E-3</v>
      </c>
      <c r="H152" s="1">
        <f t="shared" si="5"/>
        <v>5.9339892513579073E-3</v>
      </c>
      <c r="I152" s="1">
        <f t="shared" si="5"/>
        <v>5.8971547049141426E-3</v>
      </c>
      <c r="J152" s="1">
        <f t="shared" si="5"/>
        <v>5.8605488046232779E-3</v>
      </c>
      <c r="K152" s="1">
        <f t="shared" si="5"/>
        <v>5.8241701311906313E-3</v>
      </c>
      <c r="L152" s="1">
        <f t="shared" si="5"/>
        <v>5.788017274131807E-3</v>
      </c>
      <c r="M152" s="1">
        <f t="shared" si="5"/>
        <v>5.7520888317182939E-3</v>
      </c>
      <c r="N152" s="3">
        <f t="shared" ref="N152:N215" si="9">1-SUM(F152:K152)</f>
        <v>0.96450473323153973</v>
      </c>
    </row>
    <row r="153" spans="1:14">
      <c r="A153" t="s">
        <v>3</v>
      </c>
      <c r="B153" s="8">
        <v>4</v>
      </c>
      <c r="C153">
        <v>13.122363377404328</v>
      </c>
      <c r="D153" s="25">
        <f t="shared" si="7"/>
        <v>0.96162740727857521</v>
      </c>
      <c r="E153" s="25">
        <f t="shared" si="4"/>
        <v>1.5149999996184567E-3</v>
      </c>
      <c r="F153" s="1">
        <f t="shared" si="8"/>
        <v>1.4557625031224343E-3</v>
      </c>
      <c r="G153" s="1">
        <f t="shared" ref="G153:M153" si="10">IF(G78&gt;0, $D153*EXP(-$E153*F$150)-$D153*EXP(-$E153*G$150),0)</f>
        <v>1.4535586927386657E-3</v>
      </c>
      <c r="H153" s="1">
        <f t="shared" si="10"/>
        <v>1.4513582185997631E-3</v>
      </c>
      <c r="I153" s="1">
        <f t="shared" si="10"/>
        <v>1.4491610756550699E-3</v>
      </c>
      <c r="J153" s="1">
        <f t="shared" si="10"/>
        <v>1.4469672588620641E-3</v>
      </c>
      <c r="K153" s="1">
        <f t="shared" si="10"/>
        <v>1.4447767631846631E-3</v>
      </c>
      <c r="L153" s="1">
        <f t="shared" si="10"/>
        <v>1.442589583595999E-3</v>
      </c>
      <c r="M153" s="1">
        <f t="shared" si="10"/>
        <v>1.4404057150754213E-3</v>
      </c>
      <c r="N153" s="3">
        <f t="shared" si="9"/>
        <v>0.99129841548783737</v>
      </c>
    </row>
    <row r="154" spans="1:14">
      <c r="A154" t="s">
        <v>4</v>
      </c>
      <c r="B154" s="8">
        <v>2</v>
      </c>
      <c r="C154">
        <v>17.034386382832476</v>
      </c>
      <c r="D154" s="25">
        <f t="shared" si="7"/>
        <v>0.97583451631342111</v>
      </c>
      <c r="E154" s="25">
        <f t="shared" si="4"/>
        <v>1.0521360758704853E-2</v>
      </c>
      <c r="F154" s="1">
        <f t="shared" si="8"/>
        <v>1.021328394790934E-2</v>
      </c>
      <c r="G154" s="1">
        <f t="shared" ref="G154:M154" si="11">IF(G79&gt;0, $D154*EXP(-$E154*F$150)-$D154*EXP(-$E154*G$150),0)</f>
        <v>1.0106389625914369E-2</v>
      </c>
      <c r="H154" s="1">
        <f t="shared" si="11"/>
        <v>1.000061408179076E-2</v>
      </c>
      <c r="I154" s="1">
        <f t="shared" si="11"/>
        <v>9.8959456061800122E-3</v>
      </c>
      <c r="J154" s="1">
        <f t="shared" si="11"/>
        <v>9.7923726122765009E-3</v>
      </c>
      <c r="K154" s="1">
        <f t="shared" si="11"/>
        <v>9.6898836345442607E-3</v>
      </c>
      <c r="L154" s="1">
        <f t="shared" si="11"/>
        <v>9.5884673274476695E-3</v>
      </c>
      <c r="M154" s="1">
        <f t="shared" si="11"/>
        <v>9.488112464196452E-3</v>
      </c>
      <c r="N154" s="3">
        <f t="shared" si="9"/>
        <v>0.94030151049138477</v>
      </c>
    </row>
    <row r="155" spans="1:14">
      <c r="A155" t="s">
        <v>5</v>
      </c>
      <c r="B155" s="8">
        <v>4</v>
      </c>
      <c r="C155">
        <v>17.7473361906886</v>
      </c>
      <c r="D155" s="25">
        <f t="shared" si="7"/>
        <v>0.98250499493579813</v>
      </c>
      <c r="E155" s="25">
        <f t="shared" si="4"/>
        <v>1.4754420266894084E-2</v>
      </c>
      <c r="F155" s="1">
        <f t="shared" si="8"/>
        <v>1.4389873442578692E-2</v>
      </c>
      <c r="G155" s="1">
        <f t="shared" ref="G155:M155" si="12">IF(G80&gt;0, $D155*EXP(-$E155*F$150)-$D155*EXP(-$E155*G$150),0)</f>
        <v>1.4179117814097641E-2</v>
      </c>
      <c r="H155" s="1">
        <f t="shared" si="12"/>
        <v>1.3971448935136355E-2</v>
      </c>
      <c r="I155" s="1">
        <f t="shared" si="12"/>
        <v>1.3766821596830292E-2</v>
      </c>
      <c r="J155" s="1">
        <f t="shared" si="12"/>
        <v>1.356519125244926E-2</v>
      </c>
      <c r="K155" s="1">
        <f t="shared" si="12"/>
        <v>1.3366514007699171E-2</v>
      </c>
      <c r="L155" s="1">
        <f t="shared" si="12"/>
        <v>1.3170746611166129E-2</v>
      </c>
      <c r="M155" s="1">
        <f t="shared" si="12"/>
        <v>1.2977846444901409E-2</v>
      </c>
      <c r="N155" s="3">
        <f t="shared" si="9"/>
        <v>0.91676103295120859</v>
      </c>
    </row>
    <row r="156" spans="1:14">
      <c r="A156" t="s">
        <v>6</v>
      </c>
      <c r="B156" s="8">
        <v>1</v>
      </c>
      <c r="C156">
        <v>16.341239202272529</v>
      </c>
      <c r="D156" s="25">
        <f t="shared" si="7"/>
        <v>0.96995980297819329</v>
      </c>
      <c r="E156" s="25">
        <f t="shared" si="4"/>
        <v>7.528159339359403E-3</v>
      </c>
      <c r="F156" s="1">
        <f t="shared" si="8"/>
        <v>7.2745954366312572E-3</v>
      </c>
      <c r="G156" s="1">
        <f t="shared" ref="G156:M156" si="13">IF(G81&gt;0, $D156*EXP(-$E156*F$150)-$D156*EXP(-$E156*G$150),0)</f>
        <v>7.2200367439883006E-3</v>
      </c>
      <c r="H156" s="1">
        <f t="shared" si="13"/>
        <v>7.1658872357418524E-3</v>
      </c>
      <c r="I156" s="1">
        <f t="shared" si="13"/>
        <v>7.1121438430522543E-3</v>
      </c>
      <c r="J156" s="1">
        <f t="shared" si="13"/>
        <v>7.0588035200961352E-3</v>
      </c>
      <c r="K156" s="1">
        <f t="shared" si="13"/>
        <v>7.0058632438932955E-3</v>
      </c>
      <c r="L156" s="1">
        <f t="shared" si="13"/>
        <v>6.9533200141354001E-3</v>
      </c>
      <c r="M156" s="1">
        <f t="shared" si="13"/>
        <v>6.9011708530166693E-3</v>
      </c>
      <c r="N156" s="3">
        <f t="shared" si="9"/>
        <v>0.95716266997659694</v>
      </c>
    </row>
    <row r="157" spans="1:14">
      <c r="A157" t="s">
        <v>7</v>
      </c>
      <c r="B157" s="8">
        <v>1</v>
      </c>
      <c r="C157">
        <v>16.705882315860439</v>
      </c>
      <c r="D157" s="25">
        <f t="shared" si="7"/>
        <v>0.9717590968214822</v>
      </c>
      <c r="E157" s="25">
        <f t="shared" si="4"/>
        <v>9.0079317139337284E-3</v>
      </c>
      <c r="F157" s="1">
        <f t="shared" si="8"/>
        <v>8.7142320581914522E-3</v>
      </c>
      <c r="G157" s="1">
        <f t="shared" ref="G157:M157" si="14">IF(G82&gt;0, $D157*EXP(-$E157*F$150)-$D157*EXP(-$E157*G$150),0)</f>
        <v>8.6360873404188743E-3</v>
      </c>
      <c r="H157" s="1">
        <f t="shared" si="14"/>
        <v>8.5586433839843767E-3</v>
      </c>
      <c r="I157" s="1">
        <f t="shared" si="14"/>
        <v>8.4818939048229014E-3</v>
      </c>
      <c r="J157" s="1">
        <f t="shared" si="14"/>
        <v>8.4058326752225465E-3</v>
      </c>
      <c r="K157" s="1">
        <f t="shared" si="14"/>
        <v>8.3304535233177379E-3</v>
      </c>
      <c r="L157" s="1">
        <f t="shared" si="14"/>
        <v>8.2557503325890735E-3</v>
      </c>
      <c r="M157" s="1">
        <f t="shared" si="14"/>
        <v>8.1817170413670537E-3</v>
      </c>
      <c r="N157" s="3">
        <f t="shared" si="9"/>
        <v>0.94887285711404212</v>
      </c>
    </row>
    <row r="158" spans="1:14">
      <c r="A158" t="s">
        <v>8</v>
      </c>
      <c r="B158" s="8">
        <v>2</v>
      </c>
      <c r="C158">
        <v>18.826145852060531</v>
      </c>
      <c r="D158" s="25">
        <f t="shared" si="7"/>
        <v>0.98220654801507778</v>
      </c>
      <c r="E158" s="25">
        <f t="shared" si="4"/>
        <v>2.541148921736168E-2</v>
      </c>
      <c r="F158" s="1">
        <f t="shared" si="8"/>
        <v>2.4644873460786379E-2</v>
      </c>
      <c r="G158" s="1">
        <f t="shared" ref="G158:M158" si="15">IF(G83&gt;0, $D158*EXP(-$E158*F$150)-$D158*EXP(-$E158*G$150),0)</f>
        <v>2.4026500686622265E-2</v>
      </c>
      <c r="H158" s="1">
        <f t="shared" si="15"/>
        <v>2.3423643710842712E-2</v>
      </c>
      <c r="I158" s="1">
        <f t="shared" si="15"/>
        <v>2.2835913221353699E-2</v>
      </c>
      <c r="J158" s="1">
        <f t="shared" si="15"/>
        <v>2.2262929674421339E-2</v>
      </c>
      <c r="K158" s="1">
        <f t="shared" si="15"/>
        <v>2.1704323049571261E-2</v>
      </c>
      <c r="L158" s="1">
        <f t="shared" si="15"/>
        <v>2.1159732610635751E-2</v>
      </c>
      <c r="M158" s="1">
        <f t="shared" si="15"/>
        <v>2.0628806672800204E-2</v>
      </c>
      <c r="N158" s="3">
        <f t="shared" si="9"/>
        <v>0.86110181619640236</v>
      </c>
    </row>
    <row r="159" spans="1:14">
      <c r="A159" t="s">
        <v>9</v>
      </c>
      <c r="B159" s="8">
        <v>2</v>
      </c>
      <c r="C159">
        <v>15.424948470398375</v>
      </c>
      <c r="D159" s="25">
        <f t="shared" si="7"/>
        <v>0.96824925763883218</v>
      </c>
      <c r="E159" s="25">
        <f t="shared" si="4"/>
        <v>4.7652078454981095E-3</v>
      </c>
      <c r="F159" s="1">
        <f t="shared" si="8"/>
        <v>4.6029332820281691E-3</v>
      </c>
      <c r="G159" s="1">
        <f t="shared" ref="G159:M159" si="16">IF(G84&gt;0, $D159*EXP(-$E159*F$150)-$D159*EXP(-$E159*G$150),0)</f>
        <v>4.581051525206159E-3</v>
      </c>
      <c r="H159" s="1">
        <f t="shared" si="16"/>
        <v>4.5592737914607051E-3</v>
      </c>
      <c r="I159" s="1">
        <f t="shared" si="16"/>
        <v>4.5375995862795282E-3</v>
      </c>
      <c r="J159" s="1">
        <f t="shared" si="16"/>
        <v>4.5160284175009835E-3</v>
      </c>
      <c r="K159" s="1">
        <f t="shared" si="16"/>
        <v>4.4945597953033323E-3</v>
      </c>
      <c r="L159" s="1">
        <f t="shared" si="16"/>
        <v>4.4731932321929735E-3</v>
      </c>
      <c r="M159" s="1">
        <f t="shared" si="16"/>
        <v>4.4519282429942297E-3</v>
      </c>
      <c r="N159" s="3">
        <f t="shared" si="9"/>
        <v>0.97270855360222108</v>
      </c>
    </row>
    <row r="160" spans="1:14">
      <c r="A160" t="s">
        <v>10</v>
      </c>
      <c r="B160" s="8">
        <v>5</v>
      </c>
      <c r="C160">
        <v>15.60727002719233</v>
      </c>
      <c r="D160" s="25">
        <f t="shared" si="7"/>
        <v>0.97719121194059033</v>
      </c>
      <c r="E160" s="25">
        <f t="shared" si="4"/>
        <v>5.1139202053450909E-3</v>
      </c>
      <c r="F160" s="1">
        <f t="shared" si="8"/>
        <v>4.9845217968586949E-3</v>
      </c>
      <c r="G160" s="1">
        <f t="shared" ref="G160:M160" si="17">IF(G85&gt;0, $D160*EXP(-$E160*F$150)-$D160*EXP(-$E160*G$150),0)</f>
        <v>4.9590964172198104E-3</v>
      </c>
      <c r="H160" s="1">
        <f t="shared" si="17"/>
        <v>4.9338007290450347E-3</v>
      </c>
      <c r="I160" s="1">
        <f t="shared" si="17"/>
        <v>4.9086340707956699E-3</v>
      </c>
      <c r="J160" s="1">
        <f t="shared" si="17"/>
        <v>0</v>
      </c>
      <c r="K160" s="1">
        <f t="shared" si="17"/>
        <v>0</v>
      </c>
      <c r="L160" s="1">
        <f t="shared" si="17"/>
        <v>0</v>
      </c>
      <c r="M160" s="1">
        <f t="shared" si="17"/>
        <v>0</v>
      </c>
      <c r="N160" s="3">
        <f t="shared" si="9"/>
        <v>0.98021394698608078</v>
      </c>
    </row>
    <row r="161" spans="1:14">
      <c r="A161" t="s">
        <v>11</v>
      </c>
      <c r="B161" s="8">
        <v>4</v>
      </c>
      <c r="C161">
        <v>13.017002861746503</v>
      </c>
      <c r="D161" s="25">
        <f t="shared" si="7"/>
        <v>0.96094332474816413</v>
      </c>
      <c r="E161" s="25">
        <f t="shared" si="4"/>
        <v>1.4384461527615329E-3</v>
      </c>
      <c r="F161" s="1">
        <f t="shared" si="8"/>
        <v>1.381271547964958E-3</v>
      </c>
      <c r="G161" s="1">
        <f t="shared" ref="G161:M161" si="18">IF(G86&gt;0, $D161*EXP(-$E161*F$150)-$D161*EXP(-$E161*G$150),0)</f>
        <v>1.3792860915492478E-3</v>
      </c>
      <c r="H161" s="1">
        <f t="shared" si="18"/>
        <v>1.3773034890526281E-3</v>
      </c>
      <c r="I161" s="1">
        <f t="shared" si="18"/>
        <v>1.3753237363728354E-3</v>
      </c>
      <c r="J161" s="1">
        <f t="shared" si="18"/>
        <v>1.3733468294133688E-3</v>
      </c>
      <c r="K161" s="1">
        <f t="shared" si="18"/>
        <v>1.3713727640839446E-3</v>
      </c>
      <c r="L161" s="1">
        <f t="shared" si="18"/>
        <v>1.3694015362999412E-3</v>
      </c>
      <c r="M161" s="1">
        <f t="shared" si="18"/>
        <v>1.3674331419823993E-3</v>
      </c>
      <c r="N161" s="3">
        <f t="shared" si="9"/>
        <v>0.99174209554156301</v>
      </c>
    </row>
    <row r="162" spans="1:14">
      <c r="A162" t="s">
        <v>12</v>
      </c>
      <c r="B162" s="8">
        <v>5</v>
      </c>
      <c r="C162">
        <v>16.213405830762646</v>
      </c>
      <c r="D162" s="25">
        <f t="shared" si="7"/>
        <v>0.9794330266762773</v>
      </c>
      <c r="E162" s="25">
        <f t="shared" si="4"/>
        <v>6.8913641222376467E-3</v>
      </c>
      <c r="F162" s="1">
        <f t="shared" si="8"/>
        <v>6.726425874885522E-3</v>
      </c>
      <c r="G162" s="1">
        <f t="shared" ref="G162:M162" si="19">IF(G87&gt;0, $D162*EXP(-$E162*F$150)-$D162*EXP(-$E162*G$150),0)</f>
        <v>6.68023098067827E-3</v>
      </c>
      <c r="H162" s="1">
        <f t="shared" si="19"/>
        <v>6.6343533379046304E-3</v>
      </c>
      <c r="I162" s="1">
        <f t="shared" si="19"/>
        <v>6.5887907677850688E-3</v>
      </c>
      <c r="J162" s="1">
        <f t="shared" si="19"/>
        <v>6.5435411065041249E-3</v>
      </c>
      <c r="K162" s="1">
        <f t="shared" si="19"/>
        <v>6.4986022051055636E-3</v>
      </c>
      <c r="L162" s="1">
        <f t="shared" si="19"/>
        <v>6.4539719293925657E-3</v>
      </c>
      <c r="M162" s="1">
        <f t="shared" si="19"/>
        <v>6.409648159824699E-3</v>
      </c>
      <c r="N162" s="3">
        <f t="shared" si="9"/>
        <v>0.96032805572713686</v>
      </c>
    </row>
    <row r="163" spans="1:14">
      <c r="A163" t="s">
        <v>13</v>
      </c>
      <c r="B163" s="8">
        <v>2</v>
      </c>
      <c r="C163">
        <v>16.300417207752275</v>
      </c>
      <c r="D163" s="25">
        <f t="shared" si="7"/>
        <v>0.9726235536480855</v>
      </c>
      <c r="E163" s="25">
        <f t="shared" si="4"/>
        <v>7.3315946589486902E-3</v>
      </c>
      <c r="F163" s="1">
        <f t="shared" si="8"/>
        <v>7.1048050507849462E-3</v>
      </c>
      <c r="G163" s="1">
        <f t="shared" ref="G163:M163" si="20">IF(G88&gt;0, $D163*EXP(-$E163*F$150)-$D163*EXP(-$E163*G$150),0)</f>
        <v>7.0529059839564701E-3</v>
      </c>
      <c r="H163" s="1">
        <f t="shared" si="20"/>
        <v>7.0013860286052276E-3</v>
      </c>
      <c r="I163" s="1">
        <f t="shared" si="20"/>
        <v>6.9502424154036513E-3</v>
      </c>
      <c r="J163" s="1">
        <f t="shared" si="20"/>
        <v>6.8994723952535697E-3</v>
      </c>
      <c r="K163" s="1">
        <f t="shared" si="20"/>
        <v>6.8490732391385256E-3</v>
      </c>
      <c r="L163" s="1">
        <f t="shared" si="20"/>
        <v>6.7990422379765603E-3</v>
      </c>
      <c r="M163" s="1">
        <f t="shared" si="20"/>
        <v>0</v>
      </c>
      <c r="N163" s="3">
        <f t="shared" si="9"/>
        <v>0.95814211488685763</v>
      </c>
    </row>
    <row r="164" spans="1:14">
      <c r="A164" t="s">
        <v>14</v>
      </c>
      <c r="B164" s="8">
        <v>2</v>
      </c>
      <c r="C164">
        <v>15.538277155705378</v>
      </c>
      <c r="D164" s="25">
        <f t="shared" si="7"/>
        <v>0.96885151005247627</v>
      </c>
      <c r="E164" s="25">
        <f t="shared" si="4"/>
        <v>5.0385309775532157E-3</v>
      </c>
      <c r="F164" s="1">
        <f t="shared" si="8"/>
        <v>4.8693109576535189E-3</v>
      </c>
      <c r="G164" s="1">
        <f t="shared" ref="G164:M164" si="21">IF(G89&gt;0, $D164*EXP(-$E164*F$150)-$D164*EXP(-$E164*G$150),0)</f>
        <v>4.8448384879754558E-3</v>
      </c>
      <c r="H164" s="1">
        <f t="shared" si="21"/>
        <v>4.8204890134762035E-3</v>
      </c>
      <c r="I164" s="1">
        <f t="shared" si="21"/>
        <v>4.7962619159994668E-3</v>
      </c>
      <c r="J164" s="1">
        <f t="shared" si="21"/>
        <v>0</v>
      </c>
      <c r="K164" s="1">
        <f t="shared" si="21"/>
        <v>0</v>
      </c>
      <c r="L164" s="1">
        <f t="shared" si="21"/>
        <v>0</v>
      </c>
      <c r="M164" s="1">
        <f t="shared" si="21"/>
        <v>0</v>
      </c>
      <c r="N164" s="3">
        <f t="shared" si="9"/>
        <v>0.98066909962489535</v>
      </c>
    </row>
    <row r="165" spans="1:14">
      <c r="A165" t="s">
        <v>15</v>
      </c>
      <c r="B165" s="8">
        <v>2</v>
      </c>
      <c r="C165">
        <v>18.197537192638155</v>
      </c>
      <c r="D165" s="25">
        <f t="shared" si="7"/>
        <v>0.98018494856504879</v>
      </c>
      <c r="E165" s="25">
        <f t="shared" si="4"/>
        <v>1.8649864253694918E-2</v>
      </c>
      <c r="F165" s="1">
        <f t="shared" si="8"/>
        <v>1.8110908305780552E-2</v>
      </c>
      <c r="G165" s="1">
        <f t="shared" ref="G165:M165" si="22">IF(G90&gt;0, $D165*EXP(-$E165*F$150)-$D165*EXP(-$E165*G$150),0)</f>
        <v>1.7776272480020783E-2</v>
      </c>
      <c r="H165" s="1">
        <f t="shared" si="22"/>
        <v>1.7447819731000846E-2</v>
      </c>
      <c r="I165" s="1">
        <f t="shared" si="22"/>
        <v>1.7125435813815981E-2</v>
      </c>
      <c r="J165" s="1">
        <f t="shared" si="22"/>
        <v>1.6809008594468766E-2</v>
      </c>
      <c r="K165" s="1">
        <f t="shared" si="22"/>
        <v>1.6498428010864319E-2</v>
      </c>
      <c r="L165" s="1">
        <f t="shared" si="22"/>
        <v>1.6193586034529472E-2</v>
      </c>
      <c r="M165" s="1">
        <f t="shared" si="22"/>
        <v>1.5894376633035945E-2</v>
      </c>
      <c r="N165" s="3">
        <f t="shared" si="9"/>
        <v>0.89623212706404876</v>
      </c>
    </row>
    <row r="166" spans="1:14">
      <c r="A166" t="s">
        <v>16</v>
      </c>
      <c r="B166" s="8">
        <v>3</v>
      </c>
      <c r="C166">
        <v>16.300417207752275</v>
      </c>
      <c r="D166" s="25">
        <f t="shared" si="7"/>
        <v>0.97522980546783022</v>
      </c>
      <c r="E166" s="25">
        <f t="shared" si="4"/>
        <v>7.2850594261342919E-3</v>
      </c>
      <c r="F166" s="1">
        <f t="shared" si="8"/>
        <v>7.0787910729953607E-3</v>
      </c>
      <c r="G166" s="1">
        <f t="shared" ref="G166:M166" si="23">IF(G91&gt;0, $D166*EXP(-$E166*F$150)-$D166*EXP(-$E166*G$150),0)</f>
        <v>7.0274090471649231E-3</v>
      </c>
      <c r="H166" s="1">
        <f t="shared" si="23"/>
        <v>6.9763999822753942E-3</v>
      </c>
      <c r="I166" s="1">
        <f t="shared" si="23"/>
        <v>6.9257611711568412E-3</v>
      </c>
      <c r="J166" s="1">
        <f t="shared" si="23"/>
        <v>6.8754899262901681E-3</v>
      </c>
      <c r="K166" s="1">
        <f t="shared" si="23"/>
        <v>6.8255835796630082E-3</v>
      </c>
      <c r="L166" s="1">
        <f t="shared" si="23"/>
        <v>6.7760394826299475E-3</v>
      </c>
      <c r="M166" s="1">
        <f t="shared" si="23"/>
        <v>6.7268550057703047E-3</v>
      </c>
      <c r="N166" s="3">
        <f t="shared" si="9"/>
        <v>0.9582905652204543</v>
      </c>
    </row>
    <row r="167" spans="1:14">
      <c r="A167" t="s">
        <v>17</v>
      </c>
      <c r="B167" s="8">
        <v>3</v>
      </c>
      <c r="C167">
        <v>13.815510557964274</v>
      </c>
      <c r="D167" s="25">
        <f t="shared" si="7"/>
        <v>0.96229386788261118</v>
      </c>
      <c r="E167" s="25">
        <f t="shared" si="4"/>
        <v>2.1445019073872596E-3</v>
      </c>
      <c r="F167" s="1">
        <f t="shared" si="8"/>
        <v>2.0614298749681514E-3</v>
      </c>
      <c r="G167" s="1">
        <f t="shared" ref="G167:M167" si="24">IF(G92&gt;0, $D167*EXP(-$E167*F$150)-$D167*EXP(-$E167*G$150),0)</f>
        <v>2.0570138714257613E-3</v>
      </c>
      <c r="H167" s="1">
        <f t="shared" si="24"/>
        <v>2.0526073278641643E-3</v>
      </c>
      <c r="I167" s="1">
        <f t="shared" si="24"/>
        <v>2.0482102240184652E-3</v>
      </c>
      <c r="J167" s="1">
        <f t="shared" si="24"/>
        <v>2.0438225396666176E-3</v>
      </c>
      <c r="K167" s="1">
        <f t="shared" si="24"/>
        <v>2.0394442546300962E-3</v>
      </c>
      <c r="L167" s="1">
        <f t="shared" si="24"/>
        <v>2.035075348774007E-3</v>
      </c>
      <c r="M167" s="1">
        <f t="shared" si="24"/>
        <v>2.0307158020056448E-3</v>
      </c>
      <c r="N167" s="3">
        <f t="shared" si="9"/>
        <v>0.98769747190742674</v>
      </c>
    </row>
    <row r="168" spans="1:14">
      <c r="A168" t="s">
        <v>18</v>
      </c>
      <c r="B168" s="8">
        <v>4</v>
      </c>
      <c r="C168">
        <v>17.822843743196746</v>
      </c>
      <c r="D168" s="25">
        <f t="shared" si="7"/>
        <v>0.98273000150498546</v>
      </c>
      <c r="E168" s="25">
        <f t="shared" si="4"/>
        <v>1.5313011505538796E-2</v>
      </c>
      <c r="F168" s="1">
        <f t="shared" si="8"/>
        <v>1.4933922339522067E-2</v>
      </c>
      <c r="G168" s="1">
        <f t="shared" ref="G168:M168" si="25">IF(G93&gt;0, $D168*EXP(-$E168*F$150)-$D168*EXP(-$E168*G$150),0)</f>
        <v>1.4706981026952781E-2</v>
      </c>
      <c r="H168" s="1">
        <f t="shared" si="25"/>
        <v>1.448348839706548E-2</v>
      </c>
      <c r="I168" s="1">
        <f t="shared" si="25"/>
        <v>1.4263392042424994E-2</v>
      </c>
      <c r="J168" s="1">
        <f t="shared" si="25"/>
        <v>1.4046640351997874E-2</v>
      </c>
      <c r="K168" s="1">
        <f t="shared" si="25"/>
        <v>1.3833182499050634E-2</v>
      </c>
      <c r="L168" s="1">
        <f t="shared" si="25"/>
        <v>1.3622968429232163E-2</v>
      </c>
      <c r="M168" s="1">
        <f t="shared" si="25"/>
        <v>1.3415948848834236E-2</v>
      </c>
      <c r="N168" s="3">
        <f t="shared" si="9"/>
        <v>0.91373239334298617</v>
      </c>
    </row>
    <row r="169" spans="1:14">
      <c r="A169" t="s">
        <v>19</v>
      </c>
      <c r="B169" s="8">
        <v>4</v>
      </c>
      <c r="C169">
        <v>16.523560759066484</v>
      </c>
      <c r="D169" s="25">
        <f t="shared" si="7"/>
        <v>0.97843074830317622</v>
      </c>
      <c r="E169" s="25">
        <f t="shared" si="4"/>
        <v>8.0790612713731638E-3</v>
      </c>
      <c r="F169" s="1">
        <f t="shared" si="8"/>
        <v>7.8729560949166357E-3</v>
      </c>
      <c r="G169" s="1">
        <f t="shared" ref="G169:M169" si="26">IF(G94&gt;0, $D169*EXP(-$E169*F$150)-$D169*EXP(-$E169*G$150),0)</f>
        <v>7.809606248460943E-3</v>
      </c>
      <c r="H169" s="1">
        <f t="shared" si="26"/>
        <v>7.7467661473915594E-3</v>
      </c>
      <c r="I169" s="1">
        <f t="shared" si="26"/>
        <v>7.6844316900355203E-3</v>
      </c>
      <c r="J169" s="1">
        <f t="shared" si="26"/>
        <v>7.6225988077237572E-3</v>
      </c>
      <c r="K169" s="1">
        <f t="shared" si="26"/>
        <v>7.5612634645261245E-3</v>
      </c>
      <c r="L169" s="1">
        <f t="shared" si="26"/>
        <v>7.5004216569871662E-3</v>
      </c>
      <c r="M169" s="1">
        <f t="shared" si="26"/>
        <v>7.4400694138659906E-3</v>
      </c>
      <c r="N169" s="3">
        <f t="shared" si="9"/>
        <v>0.95370237754694542</v>
      </c>
    </row>
    <row r="170" spans="1:14">
      <c r="A170" t="s">
        <v>20</v>
      </c>
      <c r="B170" s="8">
        <v>1</v>
      </c>
      <c r="C170">
        <v>18.778355188224182</v>
      </c>
      <c r="D170" s="25">
        <f t="shared" si="7"/>
        <v>0.98015804587641508</v>
      </c>
      <c r="E170" s="25">
        <f t="shared" si="4"/>
        <v>2.4979343522332168E-2</v>
      </c>
      <c r="F170" s="1">
        <f t="shared" si="8"/>
        <v>2.4180441452741227E-2</v>
      </c>
      <c r="G170" s="1">
        <f t="shared" ref="G170:M170" si="27">IF(G95&gt;0, $D170*EXP(-$E170*F$150)-$D170*EXP(-$E170*G$150),0)</f>
        <v>2.3583911381586553E-2</v>
      </c>
      <c r="H170" s="1">
        <f t="shared" si="27"/>
        <v>2.3002097672268684E-2</v>
      </c>
      <c r="I170" s="1">
        <f t="shared" si="27"/>
        <v>2.2434637273004987E-2</v>
      </c>
      <c r="J170" s="1">
        <f t="shared" si="27"/>
        <v>2.1881176088479171E-2</v>
      </c>
      <c r="K170" s="1">
        <f t="shared" si="27"/>
        <v>2.1341368758885038E-2</v>
      </c>
      <c r="L170" s="1">
        <f t="shared" si="27"/>
        <v>2.0814878444423535E-2</v>
      </c>
      <c r="M170" s="1">
        <f t="shared" si="27"/>
        <v>0</v>
      </c>
      <c r="N170" s="3">
        <f t="shared" si="9"/>
        <v>0.86357636737303434</v>
      </c>
    </row>
    <row r="171" spans="1:14">
      <c r="A171" t="s">
        <v>21</v>
      </c>
      <c r="B171" s="8">
        <v>2</v>
      </c>
      <c r="C171">
        <v>17.909855120186375</v>
      </c>
      <c r="D171" s="25">
        <f t="shared" si="7"/>
        <v>0.979186256166928</v>
      </c>
      <c r="E171" s="25">
        <f t="shared" si="4"/>
        <v>1.6187825346646409E-2</v>
      </c>
      <c r="F171" s="1">
        <f t="shared" si="8"/>
        <v>1.5723289811798994E-2</v>
      </c>
      <c r="G171" s="1">
        <f t="shared" ref="G171:M171" si="28">IF(G96&gt;0, $D171*EXP(-$E171*F$150)-$D171*EXP(-$E171*G$150),0)</f>
        <v>1.5470812981217774E-2</v>
      </c>
      <c r="H171" s="1">
        <f t="shared" si="28"/>
        <v>1.5222390299020283E-2</v>
      </c>
      <c r="I171" s="1">
        <f t="shared" si="28"/>
        <v>1.4977956665692127E-2</v>
      </c>
      <c r="J171" s="1">
        <f t="shared" si="28"/>
        <v>1.4737448027054789E-2</v>
      </c>
      <c r="K171" s="1">
        <f t="shared" si="28"/>
        <v>1.4500801357479443E-2</v>
      </c>
      <c r="L171" s="1">
        <f t="shared" si="28"/>
        <v>1.4267954643372716E-2</v>
      </c>
      <c r="M171" s="1">
        <f t="shared" si="28"/>
        <v>1.4038846866924359E-2</v>
      </c>
      <c r="N171" s="3">
        <f t="shared" si="9"/>
        <v>0.90936730085773654</v>
      </c>
    </row>
    <row r="172" spans="1:14">
      <c r="A172" t="s">
        <v>22</v>
      </c>
      <c r="B172" s="8">
        <v>2</v>
      </c>
      <c r="C172">
        <v>16.300417207752275</v>
      </c>
      <c r="D172" s="25">
        <f t="shared" si="7"/>
        <v>0.9726235536480855</v>
      </c>
      <c r="E172" s="25">
        <f t="shared" si="4"/>
        <v>7.3315946589486902E-3</v>
      </c>
      <c r="F172" s="1">
        <f t="shared" si="8"/>
        <v>7.1048050507849462E-3</v>
      </c>
      <c r="G172" s="1">
        <f t="shared" ref="G172:M172" si="29">IF(G97&gt;0, $D172*EXP(-$E172*F$150)-$D172*EXP(-$E172*G$150),0)</f>
        <v>7.0529059839564701E-3</v>
      </c>
      <c r="H172" s="1">
        <f t="shared" si="29"/>
        <v>7.0013860286052276E-3</v>
      </c>
      <c r="I172" s="1">
        <f t="shared" si="29"/>
        <v>6.9502424154036513E-3</v>
      </c>
      <c r="J172" s="1">
        <f t="shared" si="29"/>
        <v>6.8994723952535697E-3</v>
      </c>
      <c r="K172" s="1">
        <f t="shared" si="29"/>
        <v>6.8490732391385256E-3</v>
      </c>
      <c r="L172" s="1">
        <f t="shared" si="29"/>
        <v>6.7990422379765603E-3</v>
      </c>
      <c r="M172" s="1">
        <f t="shared" si="29"/>
        <v>6.7493767024755513E-3</v>
      </c>
      <c r="N172" s="3">
        <f t="shared" si="9"/>
        <v>0.95814211488685763</v>
      </c>
    </row>
    <row r="173" spans="1:14">
      <c r="A173" t="s">
        <v>23</v>
      </c>
      <c r="B173" s="8">
        <v>4</v>
      </c>
      <c r="C173">
        <v>13.458835614025542</v>
      </c>
      <c r="D173" s="25">
        <f t="shared" si="7"/>
        <v>0.96373582883736275</v>
      </c>
      <c r="E173" s="25">
        <f t="shared" si="4"/>
        <v>1.7878367822222727E-3</v>
      </c>
      <c r="F173" s="1">
        <f t="shared" si="8"/>
        <v>1.7214630571198526E-3</v>
      </c>
      <c r="G173" s="1">
        <f t="shared" ref="G173:M173" si="30">IF(G98&gt;0, $D173*EXP(-$E173*F$150)-$D173*EXP(-$E173*G$150),0)</f>
        <v>1.718388111716429E-3</v>
      </c>
      <c r="H173" s="1">
        <f t="shared" si="30"/>
        <v>1.7153186589020653E-3</v>
      </c>
      <c r="I173" s="1">
        <f t="shared" si="30"/>
        <v>1.7122546888658219E-3</v>
      </c>
      <c r="J173" s="1">
        <f t="shared" si="30"/>
        <v>1.7091961918137555E-3</v>
      </c>
      <c r="K173" s="1">
        <f t="shared" si="30"/>
        <v>1.7061431579704633E-3</v>
      </c>
      <c r="L173" s="1">
        <f t="shared" si="30"/>
        <v>1.703095577576863E-3</v>
      </c>
      <c r="M173" s="1">
        <f t="shared" si="30"/>
        <v>1.7000534408917467E-3</v>
      </c>
      <c r="N173" s="3">
        <f t="shared" si="9"/>
        <v>0.98971723613361162</v>
      </c>
    </row>
    <row r="174" spans="1:14">
      <c r="A174" t="s">
        <v>24</v>
      </c>
      <c r="B174" s="8">
        <v>2</v>
      </c>
      <c r="C174">
        <v>18.258161814454592</v>
      </c>
      <c r="D174" s="25">
        <f t="shared" si="7"/>
        <v>0.98038933970651598</v>
      </c>
      <c r="E174" s="25">
        <f t="shared" si="4"/>
        <v>1.9214680171271196E-2</v>
      </c>
      <c r="F174" s="1">
        <f t="shared" si="8"/>
        <v>1.8658039427409907E-2</v>
      </c>
      <c r="G174" s="1">
        <f t="shared" ref="G174:M174" si="31">IF(G99&gt;0, $D174*EXP(-$E174*F$150)-$D174*EXP(-$E174*G$150),0)</f>
        <v>1.8302953523090415E-2</v>
      </c>
      <c r="H174" s="1">
        <f t="shared" si="31"/>
        <v>1.7954625349128506E-2</v>
      </c>
      <c r="I174" s="1">
        <f t="shared" si="31"/>
        <v>1.7612926297434606E-2</v>
      </c>
      <c r="J174" s="1">
        <f t="shared" si="31"/>
        <v>1.7277730207493458E-2</v>
      </c>
      <c r="K174" s="1">
        <f t="shared" si="31"/>
        <v>1.6948913319782211E-2</v>
      </c>
      <c r="L174" s="1">
        <f t="shared" si="31"/>
        <v>1.6626354230077189E-2</v>
      </c>
      <c r="M174" s="1">
        <f t="shared" si="31"/>
        <v>1.6309933844629421E-2</v>
      </c>
      <c r="N174" s="3">
        <f t="shared" si="9"/>
        <v>0.89324481187566085</v>
      </c>
    </row>
    <row r="175" spans="1:14">
      <c r="A175" t="s">
        <v>25</v>
      </c>
      <c r="B175" s="8">
        <v>5</v>
      </c>
      <c r="C175">
        <v>14.508657738524219</v>
      </c>
      <c r="D175" s="25">
        <f t="shared" si="7"/>
        <v>0.97250482619812428</v>
      </c>
      <c r="E175" s="25">
        <f t="shared" si="4"/>
        <v>2.9781337533626878E-3</v>
      </c>
      <c r="F175" s="1">
        <f t="shared" si="8"/>
        <v>2.8919410171779911E-3</v>
      </c>
      <c r="G175" s="1">
        <f t="shared" ref="G175:M175" si="32">IF(G100&gt;0, $D175*EXP(-$E175*F$150)-$D175*EXP(-$E175*G$150),0)</f>
        <v>2.8833412420185001E-3</v>
      </c>
      <c r="H175" s="1">
        <f t="shared" si="32"/>
        <v>2.8747670400406378E-3</v>
      </c>
      <c r="I175" s="1">
        <f t="shared" si="32"/>
        <v>2.8662183351971793E-3</v>
      </c>
      <c r="J175" s="1">
        <f t="shared" si="32"/>
        <v>2.8576950516674415E-3</v>
      </c>
      <c r="K175" s="1">
        <f t="shared" si="32"/>
        <v>0</v>
      </c>
      <c r="L175" s="1">
        <f t="shared" si="32"/>
        <v>0</v>
      </c>
      <c r="M175" s="1">
        <f t="shared" si="32"/>
        <v>0</v>
      </c>
      <c r="N175" s="3">
        <f t="shared" si="9"/>
        <v>0.98562603731389831</v>
      </c>
    </row>
    <row r="176" spans="1:14">
      <c r="A176" t="s">
        <v>26</v>
      </c>
      <c r="B176" s="8">
        <v>1</v>
      </c>
      <c r="C176">
        <v>16.523560759066484</v>
      </c>
      <c r="D176" s="25">
        <f t="shared" si="7"/>
        <v>0.9708729237342949</v>
      </c>
      <c r="E176" s="25">
        <f t="shared" si="4"/>
        <v>8.234873724627596E-3</v>
      </c>
      <c r="F176" s="1">
        <f t="shared" si="8"/>
        <v>7.9621871317823306E-3</v>
      </c>
      <c r="G176" s="1">
        <f t="shared" ref="G176:M176" si="33">IF(G101&gt;0, $D176*EXP(-$E176*F$150)-$D176*EXP(-$E176*G$150),0)</f>
        <v>7.8968887571221336E-3</v>
      </c>
      <c r="H176" s="1">
        <f t="shared" si="33"/>
        <v>7.8321258983523601E-3</v>
      </c>
      <c r="I176" s="1">
        <f t="shared" si="33"/>
        <v>7.767894163675515E-3</v>
      </c>
      <c r="J176" s="1">
        <f t="shared" si="33"/>
        <v>7.7041891973105292E-3</v>
      </c>
      <c r="K176" s="1">
        <f t="shared" si="33"/>
        <v>7.6410066791993136E-3</v>
      </c>
      <c r="L176" s="1">
        <f t="shared" si="33"/>
        <v>0</v>
      </c>
      <c r="M176" s="1">
        <f t="shared" si="33"/>
        <v>0</v>
      </c>
      <c r="N176" s="3">
        <f t="shared" si="9"/>
        <v>0.95319570817255783</v>
      </c>
    </row>
    <row r="177" spans="1:14">
      <c r="A177" t="s">
        <v>27</v>
      </c>
      <c r="B177" s="8">
        <v>3</v>
      </c>
      <c r="C177">
        <v>16.38045991542581</v>
      </c>
      <c r="D177" s="25">
        <f t="shared" si="7"/>
        <v>0.97556491937763801</v>
      </c>
      <c r="E177" s="25">
        <f t="shared" si="4"/>
        <v>7.5777604184008463E-3</v>
      </c>
      <c r="F177" s="1">
        <f t="shared" si="8"/>
        <v>7.3646581826434573E-3</v>
      </c>
      <c r="G177" s="1">
        <f t="shared" ref="G177:M177" si="34">IF(G102&gt;0, $D177*EXP(-$E177*F$150)-$D177*EXP(-$E177*G$150),0)</f>
        <v>7.309061482649537E-3</v>
      </c>
      <c r="H177" s="1">
        <f t="shared" si="34"/>
        <v>7.253884488903295E-3</v>
      </c>
      <c r="I177" s="1">
        <f t="shared" si="34"/>
        <v>7.1991240329909445E-3</v>
      </c>
      <c r="J177" s="1">
        <f t="shared" si="34"/>
        <v>7.144776970417932E-3</v>
      </c>
      <c r="K177" s="1">
        <f t="shared" si="34"/>
        <v>7.0908401804277155E-3</v>
      </c>
      <c r="L177" s="1">
        <f t="shared" si="34"/>
        <v>7.0373105658224633E-3</v>
      </c>
      <c r="M177" s="1">
        <f t="shared" si="34"/>
        <v>6.9841850527859739E-3</v>
      </c>
      <c r="N177" s="3">
        <f t="shared" si="9"/>
        <v>0.95663765466196715</v>
      </c>
    </row>
    <row r="178" spans="1:14">
      <c r="A178" t="s">
        <v>28</v>
      </c>
      <c r="B178" s="8">
        <v>2</v>
      </c>
      <c r="C178">
        <v>16.213405830762646</v>
      </c>
      <c r="D178" s="25">
        <f t="shared" si="7"/>
        <v>0.97221642594036528</v>
      </c>
      <c r="E178" s="25">
        <f t="shared" si="4"/>
        <v>7.0242706956733583E-3</v>
      </c>
      <c r="F178" s="1">
        <f t="shared" si="8"/>
        <v>6.8051826472269629E-3</v>
      </c>
      <c r="G178" s="1">
        <f t="shared" ref="G178:M178" si="35">IF(G103&gt;0, $D178*EXP(-$E178*F$150)-$D178*EXP(-$E178*G$150),0)</f>
        <v>6.7575486949231767E-3</v>
      </c>
      <c r="H178" s="1">
        <f t="shared" si="35"/>
        <v>6.7102481640028966E-3</v>
      </c>
      <c r="I178" s="1">
        <f t="shared" si="35"/>
        <v>6.6632787206301058E-3</v>
      </c>
      <c r="J178" s="1">
        <f t="shared" si="35"/>
        <v>6.6166380473052788E-3</v>
      </c>
      <c r="K178" s="1">
        <f t="shared" si="35"/>
        <v>6.5703238427505806E-3</v>
      </c>
      <c r="L178" s="1">
        <f t="shared" si="35"/>
        <v>6.5243338217960689E-3</v>
      </c>
      <c r="M178" s="1">
        <f t="shared" si="35"/>
        <v>6.4786657152672289E-3</v>
      </c>
      <c r="N178" s="3">
        <f t="shared" si="9"/>
        <v>0.959876779883161</v>
      </c>
    </row>
    <row r="179" spans="1:14">
      <c r="A179" t="s">
        <v>29</v>
      </c>
      <c r="B179" s="8">
        <v>2</v>
      </c>
      <c r="C179">
        <v>18.132998671500584</v>
      </c>
      <c r="D179" s="25">
        <f t="shared" si="7"/>
        <v>0.97996506835779074</v>
      </c>
      <c r="E179" s="25">
        <f t="shared" si="4"/>
        <v>1.8066817620569452E-2</v>
      </c>
      <c r="F179" s="1">
        <f t="shared" si="8"/>
        <v>1.7545873853450938E-2</v>
      </c>
      <c r="G179" s="1">
        <f t="shared" ref="G179:M179" si="36">IF(G104&gt;0, $D179*EXP(-$E179*F$150)-$D179*EXP(-$E179*G$150),0)</f>
        <v>1.7231722156393903E-2</v>
      </c>
      <c r="H179" s="1">
        <f t="shared" si="36"/>
        <v>1.6923195217019904E-2</v>
      </c>
      <c r="I179" s="1">
        <f t="shared" si="36"/>
        <v>1.662019232634282E-2</v>
      </c>
      <c r="J179" s="1">
        <f t="shared" si="36"/>
        <v>1.6322614578528793E-2</v>
      </c>
      <c r="K179" s="1">
        <f t="shared" si="36"/>
        <v>1.6030364838613864E-2</v>
      </c>
      <c r="L179" s="1">
        <f t="shared" si="36"/>
        <v>1.5743347710794886E-2</v>
      </c>
      <c r="M179" s="1">
        <f t="shared" si="36"/>
        <v>1.5461469507291437E-2</v>
      </c>
      <c r="N179" s="3">
        <f t="shared" si="9"/>
        <v>0.89932603702964975</v>
      </c>
    </row>
    <row r="180" spans="1:14">
      <c r="A180" t="s">
        <v>30</v>
      </c>
      <c r="B180" s="8">
        <v>3</v>
      </c>
      <c r="C180">
        <v>16.454567887579532</v>
      </c>
      <c r="D180" s="25">
        <f t="shared" si="7"/>
        <v>0.97587124311457063</v>
      </c>
      <c r="E180" s="25">
        <f t="shared" si="4"/>
        <v>7.8592335146545188E-3</v>
      </c>
      <c r="F180" s="1">
        <f t="shared" si="8"/>
        <v>7.6395401917838286E-3</v>
      </c>
      <c r="G180" s="1">
        <f t="shared" ref="G180:M180" si="37">IF(G105&gt;0, $D180*EXP(-$E180*F$150)-$D180*EXP(-$E180*G$150),0)</f>
        <v>7.5797345824336615E-3</v>
      </c>
      <c r="H180" s="1">
        <f t="shared" si="37"/>
        <v>7.520397157138814E-3</v>
      </c>
      <c r="I180" s="1">
        <f t="shared" si="37"/>
        <v>7.4615242507534152E-3</v>
      </c>
      <c r="J180" s="1">
        <f t="shared" si="37"/>
        <v>7.4031122268233274E-3</v>
      </c>
      <c r="K180" s="1">
        <f t="shared" si="37"/>
        <v>7.3451574773619743E-3</v>
      </c>
      <c r="L180" s="1">
        <f t="shared" si="37"/>
        <v>7.287656422628519E-3</v>
      </c>
      <c r="M180" s="1">
        <f t="shared" si="37"/>
        <v>7.2306055109045975E-3</v>
      </c>
      <c r="N180" s="3">
        <f t="shared" si="9"/>
        <v>0.955050534113705</v>
      </c>
    </row>
    <row r="181" spans="1:14">
      <c r="A181" t="s">
        <v>31</v>
      </c>
      <c r="B181" s="8">
        <v>3</v>
      </c>
      <c r="C181">
        <v>17.974393641323946</v>
      </c>
      <c r="D181" s="25">
        <f t="shared" si="7"/>
        <v>0.98138662628506101</v>
      </c>
      <c r="E181" s="25">
        <f t="shared" si="4"/>
        <v>1.6604170230757363E-2</v>
      </c>
      <c r="F181" s="1">
        <f t="shared" si="8"/>
        <v>1.6160572868167179E-2</v>
      </c>
      <c r="G181" s="1">
        <f t="shared" ref="G181:M181" si="38">IF(G106&gt;0, $D181*EXP(-$E181*F$150)-$D181*EXP(-$E181*G$150),0)</f>
        <v>1.589445540902068E-2</v>
      </c>
      <c r="H181" s="1">
        <f t="shared" si="38"/>
        <v>1.5632720127575328E-2</v>
      </c>
      <c r="I181" s="1">
        <f t="shared" si="38"/>
        <v>1.5375294862157163E-2</v>
      </c>
      <c r="J181" s="1">
        <f t="shared" si="38"/>
        <v>1.5122108639383902E-2</v>
      </c>
      <c r="K181" s="1">
        <f t="shared" si="38"/>
        <v>1.4873091654597381E-2</v>
      </c>
      <c r="L181" s="1">
        <f t="shared" si="38"/>
        <v>1.4628175252619391E-2</v>
      </c>
      <c r="M181" s="1">
        <f t="shared" si="38"/>
        <v>0</v>
      </c>
      <c r="N181" s="3">
        <f t="shared" si="9"/>
        <v>0.90694175643909836</v>
      </c>
    </row>
    <row r="182" spans="1:14">
      <c r="A182" t="s">
        <v>32</v>
      </c>
      <c r="B182" s="8">
        <v>4</v>
      </c>
      <c r="C182">
        <v>15.89495209964411</v>
      </c>
      <c r="D182" s="25">
        <f t="shared" si="7"/>
        <v>0.9759906484123505</v>
      </c>
      <c r="E182" s="25">
        <f t="shared" si="4"/>
        <v>5.9293414376301217E-3</v>
      </c>
      <c r="F182" s="1">
        <f t="shared" si="8"/>
        <v>5.7698591575964667E-3</v>
      </c>
      <c r="G182" s="1">
        <f t="shared" ref="G182:M182" si="39">IF(G107&gt;0, $D182*EXP(-$E182*F$150)-$D182*EXP(-$E182*G$150),0)</f>
        <v>5.7357489181667498E-3</v>
      </c>
      <c r="H182" s="1">
        <f t="shared" si="39"/>
        <v>5.7018403315680644E-3</v>
      </c>
      <c r="I182" s="1">
        <f t="shared" si="39"/>
        <v>5.6681322056697514E-3</v>
      </c>
      <c r="J182" s="1">
        <f t="shared" si="39"/>
        <v>5.6346233553888903E-3</v>
      </c>
      <c r="K182" s="1">
        <f t="shared" si="39"/>
        <v>5.6013126026477345E-3</v>
      </c>
      <c r="L182" s="1">
        <f t="shared" si="39"/>
        <v>5.5681987763346319E-3</v>
      </c>
      <c r="M182" s="1">
        <f t="shared" si="39"/>
        <v>5.5352807122595049E-3</v>
      </c>
      <c r="N182" s="3">
        <f t="shared" si="9"/>
        <v>0.96588848342896239</v>
      </c>
    </row>
    <row r="183" spans="1:14">
      <c r="A183" t="s">
        <v>33</v>
      </c>
      <c r="B183" s="8">
        <v>4</v>
      </c>
      <c r="C183">
        <v>17.504390012078211</v>
      </c>
      <c r="D183" s="25">
        <f t="shared" ref="D183:D214" si="40">EXP($N$72+$O$72*$B183+$P$72*$C183)/((1+EXP($N$72+$O$72*$B183+$P$72*$C183)))</f>
        <v>0.98176132435979035</v>
      </c>
      <c r="E183" s="25">
        <f t="shared" ref="E183:E214" si="41">$N$73*EXP($O$73*$B183+$P$73*$C183)</f>
        <v>1.3091714432935277E-2</v>
      </c>
      <c r="F183" s="1">
        <f t="shared" si="8"/>
        <v>1.2769171349048203E-2</v>
      </c>
      <c r="G183" s="1">
        <f t="shared" ref="G183:M183" si="42">IF(G108&gt;0, $D183*EXP(-$E183*F$150)-$D183*EXP(-$E183*G$150),0)</f>
        <v>1.2603090517693705E-2</v>
      </c>
      <c r="H183" s="1">
        <f t="shared" si="42"/>
        <v>1.2439169798517891E-2</v>
      </c>
      <c r="I183" s="1">
        <f t="shared" si="42"/>
        <v>1.2277381096257978E-2</v>
      </c>
      <c r="J183" s="1">
        <f t="shared" si="42"/>
        <v>1.211769668106899E-2</v>
      </c>
      <c r="K183" s="1">
        <f t="shared" si="42"/>
        <v>1.1960089183770783E-2</v>
      </c>
      <c r="L183" s="1">
        <f t="shared" si="42"/>
        <v>1.1804531591158351E-2</v>
      </c>
      <c r="M183" s="1">
        <f t="shared" si="42"/>
        <v>0</v>
      </c>
      <c r="N183" s="3">
        <f t="shared" si="9"/>
        <v>0.92583340137364245</v>
      </c>
    </row>
    <row r="184" spans="1:14">
      <c r="A184" t="s">
        <v>34</v>
      </c>
      <c r="B184" s="8">
        <v>4</v>
      </c>
      <c r="C184">
        <v>18.720785336402702</v>
      </c>
      <c r="D184" s="25">
        <f t="shared" si="40"/>
        <v>0.98519719363623082</v>
      </c>
      <c r="E184" s="25">
        <f t="shared" si="41"/>
        <v>2.3822119492071057E-2</v>
      </c>
      <c r="F184" s="1">
        <f t="shared" si="8"/>
        <v>2.3192145467711412E-2</v>
      </c>
      <c r="G184" s="1">
        <f t="shared" ref="G184:M184" si="43">IF(G109&gt;0, $D184*EXP(-$E184*F$150)-$D184*EXP(-$E184*G$150),0)</f>
        <v>2.2646188155946989E-2</v>
      </c>
      <c r="H184" s="1">
        <f t="shared" si="43"/>
        <v>2.2113083013753587E-2</v>
      </c>
      <c r="I184" s="1">
        <f t="shared" si="43"/>
        <v>2.159252749318652E-2</v>
      </c>
      <c r="J184" s="1">
        <f t="shared" si="43"/>
        <v>2.1084226168464726E-2</v>
      </c>
      <c r="K184" s="1">
        <f t="shared" si="43"/>
        <v>2.0587890568311118E-2</v>
      </c>
      <c r="L184" s="1">
        <f t="shared" si="43"/>
        <v>2.0103239012238983E-2</v>
      </c>
      <c r="M184" s="1">
        <f t="shared" si="43"/>
        <v>1.9629996450693299E-2</v>
      </c>
      <c r="N184" s="3">
        <f t="shared" si="9"/>
        <v>0.86878393913262564</v>
      </c>
    </row>
    <row r="185" spans="1:14">
      <c r="A185" t="s">
        <v>35</v>
      </c>
      <c r="B185" s="8">
        <v>2</v>
      </c>
      <c r="C185">
        <v>18.132998671500584</v>
      </c>
      <c r="D185" s="25">
        <f t="shared" si="40"/>
        <v>0.97996506835779074</v>
      </c>
      <c r="E185" s="25">
        <f t="shared" si="41"/>
        <v>1.8066817620569452E-2</v>
      </c>
      <c r="F185" s="1">
        <f t="shared" si="8"/>
        <v>1.7545873853450938E-2</v>
      </c>
      <c r="G185" s="1">
        <f t="shared" ref="G185:M185" si="44">IF(G110&gt;0, $D185*EXP(-$E185*F$150)-$D185*EXP(-$E185*G$150),0)</f>
        <v>1.7231722156393903E-2</v>
      </c>
      <c r="H185" s="1">
        <f t="shared" si="44"/>
        <v>1.6923195217019904E-2</v>
      </c>
      <c r="I185" s="1">
        <f t="shared" si="44"/>
        <v>1.662019232634282E-2</v>
      </c>
      <c r="J185" s="1">
        <f t="shared" si="44"/>
        <v>1.6322614578528793E-2</v>
      </c>
      <c r="K185" s="1">
        <f t="shared" si="44"/>
        <v>1.6030364838613864E-2</v>
      </c>
      <c r="L185" s="1">
        <f t="shared" si="44"/>
        <v>1.5743347710794886E-2</v>
      </c>
      <c r="M185" s="1">
        <f t="shared" si="44"/>
        <v>1.5461469507291437E-2</v>
      </c>
      <c r="N185" s="3">
        <f t="shared" si="9"/>
        <v>0.89932603702964975</v>
      </c>
    </row>
    <row r="186" spans="1:14">
      <c r="A186" t="s">
        <v>36</v>
      </c>
      <c r="B186" s="8">
        <v>3</v>
      </c>
      <c r="C186">
        <v>16.811242831518264</v>
      </c>
      <c r="D186" s="25">
        <f t="shared" si="40"/>
        <v>0.97729391299953305</v>
      </c>
      <c r="E186" s="25">
        <f t="shared" si="41"/>
        <v>9.3672781056373736E-3</v>
      </c>
      <c r="F186" s="1">
        <f t="shared" si="8"/>
        <v>9.1118406740654453E-3</v>
      </c>
      <c r="G186" s="1">
        <f t="shared" ref="G186:M186" si="45">IF(G111&gt;0, $D186*EXP(-$E186*F$150)-$D186*EXP(-$E186*G$150),0)</f>
        <v>9.0268860464298717E-3</v>
      </c>
      <c r="H186" s="1">
        <f t="shared" si="45"/>
        <v>8.9427234968179059E-3</v>
      </c>
      <c r="I186" s="1">
        <f t="shared" si="45"/>
        <v>8.8593456402580317E-3</v>
      </c>
      <c r="J186" s="1">
        <f t="shared" si="45"/>
        <v>8.7767451606305391E-3</v>
      </c>
      <c r="K186" s="1">
        <f t="shared" si="45"/>
        <v>8.6949148100301521E-3</v>
      </c>
      <c r="L186" s="1">
        <f t="shared" si="45"/>
        <v>8.6138474081259853E-3</v>
      </c>
      <c r="M186" s="1">
        <f t="shared" si="45"/>
        <v>8.5335358415342677E-3</v>
      </c>
      <c r="N186" s="3">
        <f t="shared" si="9"/>
        <v>0.94658754417176805</v>
      </c>
    </row>
    <row r="187" spans="1:14">
      <c r="A187" t="s">
        <v>37</v>
      </c>
      <c r="B187" s="8">
        <v>3</v>
      </c>
      <c r="C187">
        <v>18.258161814454592</v>
      </c>
      <c r="D187" s="25">
        <f t="shared" si="40"/>
        <v>0.98226976172601932</v>
      </c>
      <c r="E187" s="25">
        <f t="shared" si="41"/>
        <v>1.9092720398968054E-2</v>
      </c>
      <c r="F187" s="1">
        <f t="shared" si="8"/>
        <v>1.857630155000032E-2</v>
      </c>
      <c r="G187" s="1">
        <f t="shared" ref="G187:M187" si="46">IF(G112&gt;0, $D187*EXP(-$E187*F$150)-$D187*EXP(-$E187*G$150),0)</f>
        <v>1.8224993800619815E-2</v>
      </c>
      <c r="H187" s="1">
        <f t="shared" si="46"/>
        <v>1.7880329845992526E-2</v>
      </c>
      <c r="I187" s="1">
        <f t="shared" si="46"/>
        <v>1.7542184041270947E-2</v>
      </c>
      <c r="J187" s="1">
        <f t="shared" si="46"/>
        <v>1.7210433117753055E-2</v>
      </c>
      <c r="K187" s="1">
        <f t="shared" si="46"/>
        <v>1.6884956137946938E-2</v>
      </c>
      <c r="L187" s="1">
        <f t="shared" si="46"/>
        <v>1.6565634451482736E-2</v>
      </c>
      <c r="M187" s="1">
        <f t="shared" si="46"/>
        <v>1.6252351651860675E-2</v>
      </c>
      <c r="N187" s="3">
        <f t="shared" si="9"/>
        <v>0.89368080150641638</v>
      </c>
    </row>
    <row r="188" spans="1:14">
      <c r="A188" t="s">
        <v>38</v>
      </c>
      <c r="B188" s="8">
        <v>1</v>
      </c>
      <c r="C188">
        <v>19.231610960168695</v>
      </c>
      <c r="D188" s="25">
        <f t="shared" si="40"/>
        <v>0.98163897776198172</v>
      </c>
      <c r="E188" s="25">
        <f t="shared" si="41"/>
        <v>3.1221715093041079E-2</v>
      </c>
      <c r="F188" s="1">
        <f t="shared" si="8"/>
        <v>3.0174944566629672E-2</v>
      </c>
      <c r="G188" s="1">
        <f t="shared" ref="G188:M188" si="47">IF(G113&gt;0, $D188*EXP(-$E188*F$150)-$D188*EXP(-$E188*G$150),0)</f>
        <v>2.9247386370361617E-2</v>
      </c>
      <c r="H188" s="1">
        <f t="shared" si="47"/>
        <v>2.8348340710564801E-2</v>
      </c>
      <c r="I188" s="1">
        <f t="shared" si="47"/>
        <v>2.7476931130387405E-2</v>
      </c>
      <c r="J188" s="1">
        <f t="shared" si="47"/>
        <v>2.6632308114692971E-2</v>
      </c>
      <c r="K188" s="1">
        <f t="shared" si="47"/>
        <v>2.5813648261888034E-2</v>
      </c>
      <c r="L188" s="1">
        <f t="shared" si="47"/>
        <v>2.502015348120934E-2</v>
      </c>
      <c r="M188" s="1">
        <f t="shared" si="47"/>
        <v>2.425105021468521E-2</v>
      </c>
      <c r="N188" s="3">
        <f t="shared" si="9"/>
        <v>0.83230644084547545</v>
      </c>
    </row>
    <row r="189" spans="1:14">
      <c r="A189" t="s">
        <v>39</v>
      </c>
      <c r="B189" s="8">
        <v>4</v>
      </c>
      <c r="C189">
        <v>16.811242831518264</v>
      </c>
      <c r="D189" s="25">
        <f t="shared" si="40"/>
        <v>0.97946493150494918</v>
      </c>
      <c r="E189" s="25">
        <f t="shared" si="41"/>
        <v>9.3078219453120066E-3</v>
      </c>
      <c r="F189" s="1">
        <f t="shared" si="8"/>
        <v>9.074388275337358E-3</v>
      </c>
      <c r="G189" s="1">
        <f t="shared" ref="G189:M189" si="48">IF(G114&gt;0, $D189*EXP(-$E189*F$150)-$D189*EXP(-$E189*G$150),0)</f>
        <v>8.9903173505672118E-3</v>
      </c>
      <c r="H189" s="1">
        <f t="shared" si="48"/>
        <v>8.9070253125028698E-3</v>
      </c>
      <c r="I189" s="1">
        <f t="shared" si="48"/>
        <v>8.8245049450409452E-3</v>
      </c>
      <c r="J189" s="1">
        <f t="shared" si="48"/>
        <v>8.7427490989323564E-3</v>
      </c>
      <c r="K189" s="1">
        <f t="shared" si="48"/>
        <v>8.6617506911631503E-3</v>
      </c>
      <c r="L189" s="1">
        <f t="shared" si="48"/>
        <v>8.5815027043413261E-3</v>
      </c>
      <c r="M189" s="1">
        <f t="shared" si="48"/>
        <v>8.5019981860884331E-3</v>
      </c>
      <c r="N189" s="3">
        <f t="shared" si="9"/>
        <v>0.94679926432645611</v>
      </c>
    </row>
    <row r="190" spans="1:14">
      <c r="A190" t="s">
        <v>40</v>
      </c>
      <c r="B190" s="8">
        <v>4</v>
      </c>
      <c r="C190">
        <v>12.899219826090119</v>
      </c>
      <c r="D190" s="25">
        <f t="shared" si="40"/>
        <v>0.96016473691100868</v>
      </c>
      <c r="E190" s="25">
        <f t="shared" si="41"/>
        <v>1.3574363736351264E-3</v>
      </c>
      <c r="F190" s="1">
        <f t="shared" si="8"/>
        <v>1.3024783228399355E-3</v>
      </c>
      <c r="G190" s="1">
        <f t="shared" ref="G190:M190" si="49">IF(G115&gt;0, $D190*EXP(-$E190*F$150)-$D190*EXP(-$E190*G$150),0)</f>
        <v>1.3007114908409889E-3</v>
      </c>
      <c r="H190" s="1">
        <f t="shared" si="49"/>
        <v>1.2989470555769822E-3</v>
      </c>
      <c r="I190" s="1">
        <f t="shared" si="49"/>
        <v>1.29718501379672E-3</v>
      </c>
      <c r="J190" s="1">
        <f t="shared" si="49"/>
        <v>1.2954253622533551E-3</v>
      </c>
      <c r="K190" s="1">
        <f t="shared" si="49"/>
        <v>1.2936680977043702E-3</v>
      </c>
      <c r="L190" s="1">
        <f t="shared" si="49"/>
        <v>1.2919132169123548E-3</v>
      </c>
      <c r="M190" s="1">
        <f t="shared" si="49"/>
        <v>1.2901607166428963E-3</v>
      </c>
      <c r="N190" s="3">
        <f t="shared" si="9"/>
        <v>0.99221158465698767</v>
      </c>
    </row>
    <row r="191" spans="1:14">
      <c r="A191" t="s">
        <v>41</v>
      </c>
      <c r="B191" s="8">
        <v>4</v>
      </c>
      <c r="C191">
        <v>16.300417207752275</v>
      </c>
      <c r="D191" s="25">
        <f t="shared" si="40"/>
        <v>0.97759365663337638</v>
      </c>
      <c r="E191" s="25">
        <f t="shared" si="41"/>
        <v>7.2388195626077309E-3</v>
      </c>
      <c r="F191" s="1">
        <f t="shared" si="8"/>
        <v>7.0510725749169771E-3</v>
      </c>
      <c r="G191" s="1">
        <f t="shared" ref="G191:M191" si="50">IF(G116&gt;0, $D191*EXP(-$E191*F$150)-$D191*EXP(-$E191*G$150),0)</f>
        <v>7.0002154277584161E-3</v>
      </c>
      <c r="H191" s="1">
        <f t="shared" si="50"/>
        <v>6.9497250970507185E-3</v>
      </c>
      <c r="I191" s="1">
        <f t="shared" si="50"/>
        <v>6.8995989370631561E-3</v>
      </c>
      <c r="J191" s="1">
        <f t="shared" si="50"/>
        <v>6.8498343211486068E-3</v>
      </c>
      <c r="K191" s="1">
        <f t="shared" si="50"/>
        <v>6.8004286416037951E-3</v>
      </c>
      <c r="L191" s="1">
        <f t="shared" si="50"/>
        <v>0</v>
      </c>
      <c r="M191" s="1">
        <f t="shared" si="50"/>
        <v>0</v>
      </c>
      <c r="N191" s="3">
        <f t="shared" si="9"/>
        <v>0.95844912500045831</v>
      </c>
    </row>
    <row r="192" spans="1:14">
      <c r="A192" t="s">
        <v>42</v>
      </c>
      <c r="B192" s="8">
        <v>2</v>
      </c>
      <c r="C192">
        <v>16.11809565095832</v>
      </c>
      <c r="D192" s="25">
        <f t="shared" si="40"/>
        <v>0.97176371821406327</v>
      </c>
      <c r="E192" s="25">
        <f t="shared" si="41"/>
        <v>6.7023994113107012E-3</v>
      </c>
      <c r="F192" s="1">
        <f t="shared" si="8"/>
        <v>6.4913703938256394E-3</v>
      </c>
      <c r="G192" s="1">
        <f t="shared" ref="G192:M192" si="51">IF(G117&gt;0, $D192*EXP(-$E192*F$150)-$D192*EXP(-$E192*G$150),0)</f>
        <v>6.4480081147036961E-3</v>
      </c>
      <c r="H192" s="1">
        <f t="shared" si="51"/>
        <v>6.4049354951044579E-3</v>
      </c>
      <c r="I192" s="1">
        <f t="shared" si="51"/>
        <v>6.3621506001058092E-3</v>
      </c>
      <c r="J192" s="1">
        <f t="shared" si="51"/>
        <v>6.319651507710744E-3</v>
      </c>
      <c r="K192" s="1">
        <f t="shared" si="51"/>
        <v>6.2774363087610974E-3</v>
      </c>
      <c r="L192" s="1">
        <f t="shared" si="51"/>
        <v>6.2355031068519473E-3</v>
      </c>
      <c r="M192" s="1">
        <f t="shared" si="51"/>
        <v>0</v>
      </c>
      <c r="N192" s="3">
        <f t="shared" si="9"/>
        <v>0.96169644757978856</v>
      </c>
    </row>
    <row r="193" spans="1:14">
      <c r="A193" t="s">
        <v>43</v>
      </c>
      <c r="B193" s="8">
        <v>3</v>
      </c>
      <c r="C193">
        <v>16.811242831518264</v>
      </c>
      <c r="D193" s="25">
        <f t="shared" si="40"/>
        <v>0.97729391299953305</v>
      </c>
      <c r="E193" s="25">
        <f t="shared" si="41"/>
        <v>9.3672781056373736E-3</v>
      </c>
      <c r="F193" s="1">
        <f t="shared" si="8"/>
        <v>9.1118406740654453E-3</v>
      </c>
      <c r="G193" s="1">
        <f t="shared" ref="G193:M193" si="52">IF(G118&gt;0, $D193*EXP(-$E193*F$150)-$D193*EXP(-$E193*G$150),0)</f>
        <v>9.0268860464298717E-3</v>
      </c>
      <c r="H193" s="1">
        <f t="shared" si="52"/>
        <v>8.9427234968179059E-3</v>
      </c>
      <c r="I193" s="1">
        <f t="shared" si="52"/>
        <v>8.8593456402580317E-3</v>
      </c>
      <c r="J193" s="1">
        <f t="shared" si="52"/>
        <v>8.7767451606305391E-3</v>
      </c>
      <c r="K193" s="1">
        <f t="shared" si="52"/>
        <v>8.6949148100301521E-3</v>
      </c>
      <c r="L193" s="1">
        <f t="shared" si="52"/>
        <v>8.6138474081259853E-3</v>
      </c>
      <c r="M193" s="1">
        <f t="shared" si="52"/>
        <v>8.5335358415342677E-3</v>
      </c>
      <c r="N193" s="3">
        <f t="shared" si="9"/>
        <v>0.94658754417176805</v>
      </c>
    </row>
    <row r="194" spans="1:14">
      <c r="A194" t="s">
        <v>44</v>
      </c>
      <c r="B194" s="8">
        <v>4</v>
      </c>
      <c r="C194">
        <v>15.201804919084164</v>
      </c>
      <c r="D194" s="25">
        <f t="shared" si="40"/>
        <v>0.97298767307577105</v>
      </c>
      <c r="E194" s="25">
        <f t="shared" si="41"/>
        <v>4.2155864793063267E-3</v>
      </c>
      <c r="F194" s="1">
        <f t="shared" si="8"/>
        <v>4.0930802507014646E-3</v>
      </c>
      <c r="G194" s="1">
        <f t="shared" ref="G194:M194" si="53">IF(G119&gt;0, $D194*EXP(-$E194*F$150)-$D194*EXP(-$E194*G$150),0)</f>
        <v>4.0758618352967346E-3</v>
      </c>
      <c r="H194" s="1">
        <f t="shared" si="53"/>
        <v>4.0587158528302414E-3</v>
      </c>
      <c r="I194" s="1">
        <f t="shared" si="53"/>
        <v>4.0416419985973562E-3</v>
      </c>
      <c r="J194" s="1">
        <f t="shared" si="53"/>
        <v>4.0246399691754586E-3</v>
      </c>
      <c r="K194" s="1">
        <f t="shared" si="53"/>
        <v>4.0077094624180187E-3</v>
      </c>
      <c r="L194" s="1">
        <f t="shared" si="53"/>
        <v>3.9908501774493788E-3</v>
      </c>
      <c r="M194" s="1">
        <f t="shared" si="53"/>
        <v>3.9740618146604234E-3</v>
      </c>
      <c r="N194" s="3">
        <f t="shared" si="9"/>
        <v>0.97569835063098076</v>
      </c>
    </row>
    <row r="195" spans="1:14">
      <c r="A195" t="s">
        <v>45</v>
      </c>
      <c r="B195" s="8">
        <v>3</v>
      </c>
      <c r="C195">
        <v>17.312018119430753</v>
      </c>
      <c r="D195" s="25">
        <f t="shared" si="40"/>
        <v>0.97915392758224196</v>
      </c>
      <c r="E195" s="25">
        <f t="shared" si="41"/>
        <v>1.1985209801645857E-2</v>
      </c>
      <c r="F195" s="1">
        <f t="shared" si="8"/>
        <v>1.1665319957975814E-2</v>
      </c>
      <c r="G195" s="1">
        <f t="shared" ref="G195:M195" si="54">IF(G120&gt;0, $D195*EXP(-$E195*F$150)-$D195*EXP(-$E195*G$150),0)</f>
        <v>1.1526343147600371E-2</v>
      </c>
      <c r="H195" s="1">
        <f t="shared" si="54"/>
        <v>1.1389022061533693E-2</v>
      </c>
      <c r="I195" s="1">
        <f t="shared" si="54"/>
        <v>1.1253336974016981E-2</v>
      </c>
      <c r="J195" s="1">
        <f t="shared" si="54"/>
        <v>1.1119268394298443E-2</v>
      </c>
      <c r="K195" s="1">
        <f t="shared" si="54"/>
        <v>1.0986797063832099E-2</v>
      </c>
      <c r="L195" s="1">
        <f t="shared" si="54"/>
        <v>1.0855903953512436E-2</v>
      </c>
      <c r="M195" s="1">
        <f t="shared" si="54"/>
        <v>1.072657026094026E-2</v>
      </c>
      <c r="N195" s="3">
        <f t="shared" si="9"/>
        <v>0.9320599124007426</v>
      </c>
    </row>
    <row r="196" spans="1:14">
      <c r="A196" t="s">
        <v>46</v>
      </c>
      <c r="B196" s="8">
        <v>5</v>
      </c>
      <c r="C196">
        <v>17.453096717690659</v>
      </c>
      <c r="D196" s="25">
        <f t="shared" si="40"/>
        <v>0.98336665781235677</v>
      </c>
      <c r="E196" s="25">
        <f t="shared" si="41"/>
        <v>1.2684346705358443E-2</v>
      </c>
      <c r="F196" s="1">
        <f t="shared" si="8"/>
        <v>1.2394588812554716E-2</v>
      </c>
      <c r="G196" s="1">
        <f t="shared" ref="G196:M196" si="55">IF(G121&gt;0, $D196*EXP(-$E196*F$150)-$D196*EXP(-$E196*G$150),0)</f>
        <v>1.2238364447398675E-2</v>
      </c>
      <c r="H196" s="1">
        <f t="shared" si="55"/>
        <v>1.2084109171547563E-2</v>
      </c>
      <c r="I196" s="1">
        <f t="shared" si="55"/>
        <v>1.1931798166128105E-2</v>
      </c>
      <c r="J196" s="1">
        <f t="shared" si="55"/>
        <v>1.1781406925090332E-2</v>
      </c>
      <c r="K196" s="1">
        <f t="shared" si="55"/>
        <v>1.1632911251264311E-2</v>
      </c>
      <c r="L196" s="1">
        <f t="shared" si="55"/>
        <v>0</v>
      </c>
      <c r="M196" s="1">
        <f t="shared" si="55"/>
        <v>0</v>
      </c>
      <c r="N196" s="3">
        <f t="shared" si="9"/>
        <v>0.92793682122601628</v>
      </c>
    </row>
    <row r="197" spans="1:14">
      <c r="A197" t="s">
        <v>47</v>
      </c>
      <c r="B197" s="8">
        <v>4</v>
      </c>
      <c r="C197">
        <v>18.099097119824904</v>
      </c>
      <c r="D197" s="25">
        <f t="shared" si="40"/>
        <v>0.98352924168630895</v>
      </c>
      <c r="E197" s="25">
        <f t="shared" si="41"/>
        <v>1.7543049301806182E-2</v>
      </c>
      <c r="F197" s="1">
        <f t="shared" si="8"/>
        <v>1.7103638344278159E-2</v>
      </c>
      <c r="G197" s="1">
        <f t="shared" ref="G197:M197" si="56">IF(G122&gt;0, $D197*EXP(-$E197*F$150)-$D197*EXP(-$E197*G$150),0)</f>
        <v>1.6806204946049674E-2</v>
      </c>
      <c r="H197" s="1">
        <f t="shared" si="56"/>
        <v>1.6513943934222231E-2</v>
      </c>
      <c r="I197" s="1">
        <f t="shared" si="56"/>
        <v>1.6226765360655704E-2</v>
      </c>
      <c r="J197" s="1">
        <f t="shared" si="56"/>
        <v>1.5944580841413036E-2</v>
      </c>
      <c r="K197" s="1">
        <f t="shared" si="56"/>
        <v>1.5667303529561249E-2</v>
      </c>
      <c r="L197" s="1">
        <f t="shared" si="56"/>
        <v>1.5394848088439494E-2</v>
      </c>
      <c r="M197" s="1">
        <f t="shared" si="56"/>
        <v>1.5127130665398503E-2</v>
      </c>
      <c r="N197" s="3">
        <f t="shared" si="9"/>
        <v>0.90173756304381991</v>
      </c>
    </row>
    <row r="198" spans="1:14">
      <c r="A198" t="s">
        <v>48</v>
      </c>
      <c r="B198" s="8">
        <v>4</v>
      </c>
      <c r="C198">
        <v>17.622173047734595</v>
      </c>
      <c r="D198" s="25">
        <f t="shared" si="40"/>
        <v>0.98212566071480634</v>
      </c>
      <c r="E198" s="25">
        <f t="shared" si="41"/>
        <v>1.3873008433300076E-2</v>
      </c>
      <c r="F198" s="1">
        <f t="shared" si="8"/>
        <v>1.3530962978096304E-2</v>
      </c>
      <c r="G198" s="1">
        <f t="shared" ref="G198:M198" si="57">IF(G123&gt;0, $D198*EXP(-$E198*F$150)-$D198*EXP(-$E198*G$150),0)</f>
        <v>1.334454390115114E-2</v>
      </c>
      <c r="H198" s="1">
        <f t="shared" si="57"/>
        <v>1.316069316116053E-2</v>
      </c>
      <c r="I198" s="1">
        <f t="shared" si="57"/>
        <v>1.2979375373577184E-2</v>
      </c>
      <c r="J198" s="1">
        <f t="shared" si="57"/>
        <v>1.280055564135385E-2</v>
      </c>
      <c r="K198" s="1">
        <f t="shared" si="57"/>
        <v>1.2624199548228021E-2</v>
      </c>
      <c r="L198" s="1">
        <f t="shared" si="57"/>
        <v>1.2450273152097791E-2</v>
      </c>
      <c r="M198" s="1">
        <f t="shared" si="57"/>
        <v>1.2278742978488966E-2</v>
      </c>
      <c r="N198" s="3">
        <f t="shared" si="9"/>
        <v>0.92155966939643297</v>
      </c>
    </row>
    <row r="199" spans="1:14">
      <c r="A199" t="s">
        <v>49</v>
      </c>
      <c r="B199" s="8">
        <v>1</v>
      </c>
      <c r="C199">
        <v>17.72753356339242</v>
      </c>
      <c r="D199" s="25">
        <f t="shared" si="40"/>
        <v>0.97626031738376617</v>
      </c>
      <c r="E199" s="25">
        <f t="shared" si="41"/>
        <v>1.4893120937976467E-2</v>
      </c>
      <c r="F199" s="1">
        <f t="shared" si="8"/>
        <v>1.4431828735000561E-2</v>
      </c>
      <c r="G199" s="1">
        <f t="shared" ref="G199:M199" si="58">IF(G124&gt;0, $D199*EXP(-$E199*F$150)-$D199*EXP(-$E199*G$150),0)</f>
        <v>1.4218486374435679E-2</v>
      </c>
      <c r="H199" s="1">
        <f t="shared" si="58"/>
        <v>1.4008297804263492E-2</v>
      </c>
      <c r="I199" s="1">
        <f t="shared" si="58"/>
        <v>1.3801216402735461E-2</v>
      </c>
      <c r="J199" s="1">
        <f t="shared" si="58"/>
        <v>1.3597196237301823E-2</v>
      </c>
      <c r="K199" s="1">
        <f t="shared" si="58"/>
        <v>1.3396192054422773E-2</v>
      </c>
      <c r="L199" s="1">
        <f t="shared" si="58"/>
        <v>0</v>
      </c>
      <c r="M199" s="1">
        <f t="shared" si="58"/>
        <v>0</v>
      </c>
      <c r="N199" s="3">
        <f t="shared" si="9"/>
        <v>0.91654678239184018</v>
      </c>
    </row>
    <row r="200" spans="1:14">
      <c r="A200" t="s">
        <v>50</v>
      </c>
      <c r="B200" s="8">
        <v>1</v>
      </c>
      <c r="C200">
        <v>16.811242831518264</v>
      </c>
      <c r="D200" s="25">
        <f t="shared" si="40"/>
        <v>0.97225920855456682</v>
      </c>
      <c r="E200" s="25">
        <f t="shared" si="41"/>
        <v>9.4873322278857149E-3</v>
      </c>
      <c r="F200" s="1">
        <f t="shared" si="8"/>
        <v>9.1805279029540075E-3</v>
      </c>
      <c r="G200" s="1">
        <f t="shared" ref="G200:M200" si="59">IF(G125&gt;0, $D200*EXP(-$E200*F$150)-$D200*EXP(-$E200*G$150),0)</f>
        <v>9.093841048424478E-3</v>
      </c>
      <c r="H200" s="1">
        <f t="shared" si="59"/>
        <v>9.0079727318731484E-3</v>
      </c>
      <c r="I200" s="1">
        <f t="shared" si="59"/>
        <v>8.9229152242802368E-3</v>
      </c>
      <c r="J200" s="1">
        <f t="shared" si="59"/>
        <v>8.8386608696066071E-3</v>
      </c>
      <c r="K200" s="1">
        <f t="shared" si="59"/>
        <v>8.7552020841055178E-3</v>
      </c>
      <c r="L200" s="1">
        <f t="shared" si="59"/>
        <v>0</v>
      </c>
      <c r="M200" s="1">
        <f t="shared" si="59"/>
        <v>0</v>
      </c>
      <c r="N200" s="3">
        <f t="shared" si="9"/>
        <v>0.94620088013875603</v>
      </c>
    </row>
    <row r="201" spans="1:14">
      <c r="A201" t="s">
        <v>51</v>
      </c>
      <c r="B201" s="8">
        <v>3</v>
      </c>
      <c r="C201">
        <v>18.315320228294539</v>
      </c>
      <c r="D201" s="25">
        <f t="shared" si="40"/>
        <v>0.98244260491225099</v>
      </c>
      <c r="E201" s="25">
        <f t="shared" si="41"/>
        <v>1.9637421157692458E-2</v>
      </c>
      <c r="F201" s="1">
        <f t="shared" si="8"/>
        <v>1.9104444256399282E-2</v>
      </c>
      <c r="G201" s="1">
        <f t="shared" ref="G201:M201" si="60">IF(G126&gt;0, $D201*EXP(-$E201*F$150)-$D201*EXP(-$E201*G$150),0)</f>
        <v>1.8732941851555496E-2</v>
      </c>
      <c r="H201" s="1">
        <f t="shared" si="60"/>
        <v>1.8368663631563975E-2</v>
      </c>
      <c r="I201" s="1">
        <f t="shared" si="60"/>
        <v>1.8011469115915668E-2</v>
      </c>
      <c r="J201" s="1">
        <f t="shared" si="60"/>
        <v>1.7661220555867163E-2</v>
      </c>
      <c r="K201" s="1">
        <f t="shared" si="60"/>
        <v>1.7317782881317467E-2</v>
      </c>
      <c r="L201" s="1">
        <f t="shared" si="60"/>
        <v>1.6981023648720783E-2</v>
      </c>
      <c r="M201" s="1">
        <f t="shared" si="60"/>
        <v>1.6650812990010033E-2</v>
      </c>
      <c r="N201" s="3">
        <f t="shared" si="9"/>
        <v>0.890803477707381</v>
      </c>
    </row>
    <row r="202" spans="1:14">
      <c r="A202" t="s">
        <v>52</v>
      </c>
      <c r="B202" s="8">
        <v>4</v>
      </c>
      <c r="C202">
        <v>15.761420707019587</v>
      </c>
      <c r="D202" s="25">
        <f t="shared" si="40"/>
        <v>0.97543863907811967</v>
      </c>
      <c r="E202" s="25">
        <f t="shared" si="41"/>
        <v>5.5522164520755649E-3</v>
      </c>
      <c r="F202" s="1">
        <f t="shared" si="8"/>
        <v>5.4008392712041123E-3</v>
      </c>
      <c r="G202" s="1">
        <f t="shared" ref="G202:M202" si="61">IF(G127&gt;0, $D202*EXP(-$E202*F$150)-$D202*EXP(-$E202*G$150),0)</f>
        <v>5.3709357348208364E-3</v>
      </c>
      <c r="H202" s="1">
        <f t="shared" si="61"/>
        <v>5.341197769276218E-3</v>
      </c>
      <c r="I202" s="1">
        <f t="shared" si="61"/>
        <v>5.3116244578326199E-3</v>
      </c>
      <c r="J202" s="1">
        <f t="shared" si="61"/>
        <v>5.282214888828185E-3</v>
      </c>
      <c r="K202" s="1">
        <f t="shared" si="61"/>
        <v>5.252968155648019E-3</v>
      </c>
      <c r="L202" s="1">
        <f t="shared" si="61"/>
        <v>5.2238833566983223E-3</v>
      </c>
      <c r="M202" s="1">
        <f t="shared" si="61"/>
        <v>5.1949595953763028E-3</v>
      </c>
      <c r="N202" s="3">
        <f t="shared" si="9"/>
        <v>0.96804021972238996</v>
      </c>
    </row>
    <row r="203" spans="1:14">
      <c r="A203" t="s">
        <v>53</v>
      </c>
      <c r="B203" s="8">
        <v>2</v>
      </c>
      <c r="C203">
        <v>17.370858619453688</v>
      </c>
      <c r="D203" s="25">
        <f t="shared" si="40"/>
        <v>0.97718083766436514</v>
      </c>
      <c r="E203" s="25">
        <f t="shared" si="41"/>
        <v>1.2416155622560951E-2</v>
      </c>
      <c r="F203" s="1">
        <f t="shared" si="8"/>
        <v>1.2057818572589482E-2</v>
      </c>
      <c r="G203" s="1">
        <f t="shared" ref="G203:M203" si="62">IF(G128&gt;0, $D203*EXP(-$E203*F$150)-$D203*EXP(-$E203*G$150),0)</f>
        <v>1.1909032408222053E-2</v>
      </c>
      <c r="H203" s="1">
        <f t="shared" si="62"/>
        <v>1.1762082174837651E-2</v>
      </c>
      <c r="I203" s="1">
        <f t="shared" si="62"/>
        <v>1.1616945218162367E-2</v>
      </c>
      <c r="J203" s="1">
        <f t="shared" si="62"/>
        <v>1.147359916346169E-2</v>
      </c>
      <c r="K203" s="1">
        <f t="shared" si="62"/>
        <v>1.1332021912091927E-2</v>
      </c>
      <c r="L203" s="1">
        <f t="shared" si="62"/>
        <v>1.1192191638093596E-2</v>
      </c>
      <c r="M203" s="1">
        <f t="shared" si="62"/>
        <v>1.1054086784825667E-2</v>
      </c>
      <c r="N203" s="3">
        <f t="shared" si="9"/>
        <v>0.92984850055063484</v>
      </c>
    </row>
    <row r="204" spans="1:14">
      <c r="A204" t="s">
        <v>54</v>
      </c>
      <c r="B204" s="8">
        <v>3</v>
      </c>
      <c r="C204">
        <v>14.914122846632385</v>
      </c>
      <c r="D204" s="25">
        <f t="shared" si="40"/>
        <v>0.96866457166209208</v>
      </c>
      <c r="E204" s="25">
        <f t="shared" si="41"/>
        <v>3.6824442898865375E-3</v>
      </c>
      <c r="F204" s="1">
        <f t="shared" si="8"/>
        <v>3.5604936375257861E-3</v>
      </c>
      <c r="G204" s="1">
        <f t="shared" ref="G204:M204" si="63">IF(G129&gt;0, $D204*EXP(-$E204*F$150)-$D204*EXP(-$E204*G$150),0)</f>
        <v>3.5474064293075092E-3</v>
      </c>
      <c r="H204" s="1">
        <f t="shared" si="63"/>
        <v>3.5343673253797059E-3</v>
      </c>
      <c r="I204" s="1">
        <f t="shared" si="63"/>
        <v>3.5213761489262252E-3</v>
      </c>
      <c r="J204" s="1">
        <f t="shared" si="63"/>
        <v>3.5084327237813184E-3</v>
      </c>
      <c r="K204" s="1">
        <f t="shared" si="63"/>
        <v>3.4955368744276072E-3</v>
      </c>
      <c r="L204" s="1">
        <f t="shared" si="63"/>
        <v>3.4826884259910873E-3</v>
      </c>
      <c r="M204" s="1">
        <f t="shared" si="63"/>
        <v>0</v>
      </c>
      <c r="N204" s="3">
        <f t="shared" si="9"/>
        <v>0.97883238686065188</v>
      </c>
    </row>
    <row r="205" spans="1:14">
      <c r="A205" t="s">
        <v>55</v>
      </c>
      <c r="B205" s="8">
        <v>3</v>
      </c>
      <c r="C205">
        <v>16.811242831518264</v>
      </c>
      <c r="D205" s="25">
        <f t="shared" si="40"/>
        <v>0.97729391299953305</v>
      </c>
      <c r="E205" s="25">
        <f t="shared" si="41"/>
        <v>9.3672781056373736E-3</v>
      </c>
      <c r="F205" s="1">
        <f t="shared" si="8"/>
        <v>9.1118406740654453E-3</v>
      </c>
      <c r="G205" s="1">
        <f t="shared" ref="G205:M205" si="64">IF(G130&gt;0, $D205*EXP(-$E205*F$150)-$D205*EXP(-$E205*G$150),0)</f>
        <v>9.0268860464298717E-3</v>
      </c>
      <c r="H205" s="1">
        <f t="shared" si="64"/>
        <v>8.9427234968179059E-3</v>
      </c>
      <c r="I205" s="1">
        <f t="shared" si="64"/>
        <v>8.8593456402580317E-3</v>
      </c>
      <c r="J205" s="1">
        <f t="shared" si="64"/>
        <v>8.7767451606305391E-3</v>
      </c>
      <c r="K205" s="1">
        <f t="shared" si="64"/>
        <v>0</v>
      </c>
      <c r="L205" s="1">
        <f t="shared" si="64"/>
        <v>0</v>
      </c>
      <c r="M205" s="1">
        <f t="shared" si="64"/>
        <v>0</v>
      </c>
      <c r="N205" s="3">
        <f t="shared" si="9"/>
        <v>0.9552824589817982</v>
      </c>
    </row>
    <row r="206" spans="1:14">
      <c r="A206" t="s">
        <v>56</v>
      </c>
      <c r="B206" s="8">
        <v>2</v>
      </c>
      <c r="C206">
        <v>15.123843377614453</v>
      </c>
      <c r="D206" s="25">
        <f t="shared" si="40"/>
        <v>0.96659391706396436</v>
      </c>
      <c r="E206" s="25">
        <f t="shared" si="41"/>
        <v>4.1089015928402021E-3</v>
      </c>
      <c r="F206" s="1">
        <f t="shared" si="8"/>
        <v>3.9634909120691061E-3</v>
      </c>
      <c r="G206" s="1">
        <f t="shared" ref="G206:M206" si="65">IF(G131&gt;0, $D206*EXP(-$E206*F$150)-$D206*EXP(-$E206*G$150),0)</f>
        <v>3.9472387301209277E-3</v>
      </c>
      <c r="H206" s="1">
        <f t="shared" si="65"/>
        <v>3.9310531897835954E-3</v>
      </c>
      <c r="I206" s="1">
        <f t="shared" si="65"/>
        <v>3.9149340177946357E-3</v>
      </c>
      <c r="J206" s="1">
        <f t="shared" si="65"/>
        <v>3.8988809420128501E-3</v>
      </c>
      <c r="K206" s="1">
        <f t="shared" si="65"/>
        <v>3.8828936914124812E-3</v>
      </c>
      <c r="L206" s="1">
        <f t="shared" si="65"/>
        <v>3.866971996079327E-3</v>
      </c>
      <c r="M206" s="1">
        <f t="shared" si="65"/>
        <v>3.8511155872056335E-3</v>
      </c>
      <c r="N206" s="3">
        <f t="shared" si="9"/>
        <v>0.97646150851680635</v>
      </c>
    </row>
    <row r="207" spans="1:14">
      <c r="A207" t="s">
        <v>57</v>
      </c>
      <c r="B207" s="8">
        <v>3</v>
      </c>
      <c r="C207">
        <v>16.61887093887081</v>
      </c>
      <c r="D207" s="25">
        <f t="shared" si="40"/>
        <v>0.97653708872281531</v>
      </c>
      <c r="E207" s="25">
        <f t="shared" si="41"/>
        <v>8.5211298628911653E-3</v>
      </c>
      <c r="F207" s="1">
        <f t="shared" si="8"/>
        <v>8.2858468245500874E-3</v>
      </c>
      <c r="G207" s="1">
        <f t="shared" ref="G207:M207" si="66">IF(G132&gt;0, $D207*EXP(-$E207*F$150)-$D207*EXP(-$E207*G$150),0)</f>
        <v>8.2155420113557698E-3</v>
      </c>
      <c r="H207" s="1">
        <f t="shared" si="66"/>
        <v>8.1458337294351146E-3</v>
      </c>
      <c r="I207" s="1">
        <f t="shared" si="66"/>
        <v>8.0767169172630826E-3</v>
      </c>
      <c r="J207" s="1">
        <f t="shared" si="66"/>
        <v>8.008186556261232E-3</v>
      </c>
      <c r="K207" s="1">
        <f t="shared" si="66"/>
        <v>7.9402376704342803E-3</v>
      </c>
      <c r="L207" s="1">
        <f t="shared" si="66"/>
        <v>7.8728653260065062E-3</v>
      </c>
      <c r="M207" s="1">
        <f t="shared" si="66"/>
        <v>7.8060646310663673E-3</v>
      </c>
      <c r="N207" s="3">
        <f t="shared" si="9"/>
        <v>0.95132763629070038</v>
      </c>
    </row>
    <row r="208" spans="1:14">
      <c r="A208" t="s">
        <v>58</v>
      </c>
      <c r="B208" s="8">
        <v>3</v>
      </c>
      <c r="C208">
        <v>15.60727002719233</v>
      </c>
      <c r="D208" s="25">
        <f t="shared" si="40"/>
        <v>0.97213438451785772</v>
      </c>
      <c r="E208" s="25">
        <f t="shared" si="41"/>
        <v>5.1794618914760143E-3</v>
      </c>
      <c r="F208" s="1">
        <f t="shared" si="8"/>
        <v>5.022115841914452E-3</v>
      </c>
      <c r="G208" s="1">
        <f t="shared" ref="G208:M208" si="67">IF(G133&gt;0, $D208*EXP(-$E208*F$150)-$D208*EXP(-$E208*G$150),0)</f>
        <v>4.9961712318571383E-3</v>
      </c>
      <c r="H208" s="1">
        <f t="shared" si="67"/>
        <v>4.970360653513195E-3</v>
      </c>
      <c r="I208" s="1">
        <f t="shared" si="67"/>
        <v>4.9446834144651897E-3</v>
      </c>
      <c r="J208" s="1">
        <f t="shared" si="67"/>
        <v>4.9191388258726931E-3</v>
      </c>
      <c r="K208" s="1">
        <f t="shared" si="67"/>
        <v>4.8937262024543182E-3</v>
      </c>
      <c r="L208" s="1">
        <f t="shared" si="67"/>
        <v>4.8684448624680687E-3</v>
      </c>
      <c r="M208" s="1">
        <f t="shared" si="67"/>
        <v>4.8432941276942421E-3</v>
      </c>
      <c r="N208" s="3">
        <f t="shared" si="9"/>
        <v>0.97025380382992299</v>
      </c>
    </row>
    <row r="209" spans="1:14">
      <c r="A209" t="s">
        <v>59</v>
      </c>
      <c r="B209" s="8">
        <v>3</v>
      </c>
      <c r="C209">
        <v>16.523560759066484</v>
      </c>
      <c r="D209" s="25">
        <f t="shared" si="40"/>
        <v>0.97615305538196839</v>
      </c>
      <c r="E209" s="25">
        <f t="shared" si="41"/>
        <v>8.13066839977028E-3</v>
      </c>
      <c r="F209" s="1">
        <f t="shared" si="8"/>
        <v>7.9045984202070017E-3</v>
      </c>
      <c r="G209" s="1">
        <f t="shared" ref="G209:M209" si="68">IF(G134&gt;0, $D209*EXP(-$E209*F$150)-$D209*EXP(-$E209*G$150),0)</f>
        <v>7.8405893226171086E-3</v>
      </c>
      <c r="H209" s="1">
        <f t="shared" si="68"/>
        <v>7.7770985517472413E-3</v>
      </c>
      <c r="I209" s="1">
        <f t="shared" si="68"/>
        <v>7.7141219103415981E-3</v>
      </c>
      <c r="J209" s="1">
        <f t="shared" si="68"/>
        <v>7.6516552351315603E-3</v>
      </c>
      <c r="K209" s="1">
        <f t="shared" si="68"/>
        <v>7.5896943965620967E-3</v>
      </c>
      <c r="L209" s="1">
        <f t="shared" si="68"/>
        <v>7.5282352985177603E-3</v>
      </c>
      <c r="M209" s="1">
        <f t="shared" si="68"/>
        <v>7.4672738780526826E-3</v>
      </c>
      <c r="N209" s="3">
        <f t="shared" si="9"/>
        <v>0.95352224216339343</v>
      </c>
    </row>
    <row r="210" spans="1:14">
      <c r="A210" t="s">
        <v>60</v>
      </c>
      <c r="B210" s="8">
        <v>4</v>
      </c>
      <c r="C210">
        <v>15.201804919084164</v>
      </c>
      <c r="D210" s="25">
        <f t="shared" si="40"/>
        <v>0.97298767307577105</v>
      </c>
      <c r="E210" s="25">
        <f t="shared" si="41"/>
        <v>4.2155864793063267E-3</v>
      </c>
      <c r="F210" s="1">
        <f t="shared" si="8"/>
        <v>4.0930802507014646E-3</v>
      </c>
      <c r="G210" s="1">
        <f t="shared" ref="G210:M210" si="69">IF(G135&gt;0, $D210*EXP(-$E210*F$150)-$D210*EXP(-$E210*G$150),0)</f>
        <v>4.0758618352967346E-3</v>
      </c>
      <c r="H210" s="1">
        <f t="shared" si="69"/>
        <v>4.0587158528302414E-3</v>
      </c>
      <c r="I210" s="1">
        <f t="shared" si="69"/>
        <v>4.0416419985973562E-3</v>
      </c>
      <c r="J210" s="1">
        <f t="shared" si="69"/>
        <v>4.0246399691754586E-3</v>
      </c>
      <c r="K210" s="1">
        <f t="shared" si="69"/>
        <v>0</v>
      </c>
      <c r="L210" s="1">
        <f t="shared" si="69"/>
        <v>0</v>
      </c>
      <c r="M210" s="1">
        <f t="shared" si="69"/>
        <v>0</v>
      </c>
      <c r="N210" s="3">
        <f t="shared" si="9"/>
        <v>0.97970606009339878</v>
      </c>
    </row>
    <row r="211" spans="1:14">
      <c r="A211" t="s">
        <v>61</v>
      </c>
      <c r="B211" s="8">
        <v>3</v>
      </c>
      <c r="C211">
        <v>15.424948470398375</v>
      </c>
      <c r="D211" s="25">
        <f t="shared" si="40"/>
        <v>0.97125963931952353</v>
      </c>
      <c r="E211" s="25">
        <f t="shared" si="41"/>
        <v>4.7349620303904017E-3</v>
      </c>
      <c r="F211" s="1">
        <f t="shared" si="8"/>
        <v>4.5880069226699903E-3</v>
      </c>
      <c r="G211" s="1">
        <f t="shared" ref="G211:M211" si="70">IF(G136&gt;0, $D211*EXP(-$E211*F$150)-$D211*EXP(-$E211*G$150),0)</f>
        <v>4.5663342342657787E-3</v>
      </c>
      <c r="H211" s="1">
        <f t="shared" si="70"/>
        <v>4.5447639226522396E-3</v>
      </c>
      <c r="I211" s="1">
        <f t="shared" si="70"/>
        <v>4.5232955042240341E-3</v>
      </c>
      <c r="J211" s="1">
        <f t="shared" si="70"/>
        <v>4.5019284976622886E-3</v>
      </c>
      <c r="K211" s="1">
        <f t="shared" si="70"/>
        <v>4.4806624239200898E-3</v>
      </c>
      <c r="L211" s="1">
        <f t="shared" si="70"/>
        <v>4.4594968062140472E-3</v>
      </c>
      <c r="M211" s="1">
        <f t="shared" si="70"/>
        <v>0</v>
      </c>
      <c r="N211" s="3">
        <f t="shared" si="9"/>
        <v>0.97279500849460554</v>
      </c>
    </row>
    <row r="212" spans="1:14">
      <c r="A212" t="s">
        <v>62</v>
      </c>
      <c r="B212" s="8">
        <v>4</v>
      </c>
      <c r="C212">
        <v>17.504390012078211</v>
      </c>
      <c r="D212" s="25">
        <f t="shared" si="40"/>
        <v>0.98176132435979035</v>
      </c>
      <c r="E212" s="25">
        <f t="shared" si="41"/>
        <v>1.3091714432935277E-2</v>
      </c>
      <c r="F212" s="1">
        <f t="shared" si="8"/>
        <v>1.2769171349048203E-2</v>
      </c>
      <c r="G212" s="1">
        <f t="shared" ref="G212:M212" si="71">IF(G137&gt;0, $D212*EXP(-$E212*F$150)-$D212*EXP(-$E212*G$150),0)</f>
        <v>1.2603090517693705E-2</v>
      </c>
      <c r="H212" s="1">
        <f t="shared" si="71"/>
        <v>1.2439169798517891E-2</v>
      </c>
      <c r="I212" s="1">
        <f t="shared" si="71"/>
        <v>1.2277381096257978E-2</v>
      </c>
      <c r="J212" s="1">
        <f t="shared" si="71"/>
        <v>1.211769668106899E-2</v>
      </c>
      <c r="K212" s="1">
        <f t="shared" si="71"/>
        <v>1.1960089183770783E-2</v>
      </c>
      <c r="L212" s="1">
        <f t="shared" si="71"/>
        <v>1.1804531591158351E-2</v>
      </c>
      <c r="M212" s="1">
        <f t="shared" si="71"/>
        <v>1.1650997241370087E-2</v>
      </c>
      <c r="N212" s="3">
        <f t="shared" si="9"/>
        <v>0.92583340137364245</v>
      </c>
    </row>
    <row r="213" spans="1:14">
      <c r="A213" t="s">
        <v>63</v>
      </c>
      <c r="B213" s="8">
        <v>1</v>
      </c>
      <c r="C213">
        <v>15.555976732804778</v>
      </c>
      <c r="D213" s="25">
        <f t="shared" si="40"/>
        <v>0.96570025723541675</v>
      </c>
      <c r="E213" s="25">
        <f t="shared" si="41"/>
        <v>5.1150780496189898E-3</v>
      </c>
      <c r="F213" s="1">
        <f t="shared" si="8"/>
        <v>4.9270203987985773E-3</v>
      </c>
      <c r="G213" s="1">
        <f t="shared" ref="G213:M213" si="72">IF(G138&gt;0, $D213*EXP(-$E213*F$150)-$D213*EXP(-$E213*G$150),0)</f>
        <v>4.9018826504876323E-3</v>
      </c>
      <c r="H213" s="1">
        <f t="shared" si="72"/>
        <v>4.8768731554290623E-3</v>
      </c>
      <c r="I213" s="1">
        <f t="shared" si="72"/>
        <v>4.8519912592721592E-3</v>
      </c>
      <c r="J213" s="1">
        <f t="shared" si="72"/>
        <v>4.8272363110052341E-3</v>
      </c>
      <c r="K213" s="1">
        <f t="shared" si="72"/>
        <v>4.80260766293783E-3</v>
      </c>
      <c r="L213" s="1">
        <f t="shared" si="72"/>
        <v>4.778104670683625E-3</v>
      </c>
      <c r="M213" s="1">
        <f t="shared" si="72"/>
        <v>4.7537266931451105E-3</v>
      </c>
      <c r="N213" s="3">
        <f t="shared" si="9"/>
        <v>0.97081238856206953</v>
      </c>
    </row>
    <row r="214" spans="1:14">
      <c r="A214" t="s">
        <v>64</v>
      </c>
      <c r="B214" s="8">
        <v>3</v>
      </c>
      <c r="C214">
        <v>16.523560759066484</v>
      </c>
      <c r="D214" s="25">
        <f t="shared" si="40"/>
        <v>0.97615305538196839</v>
      </c>
      <c r="E214" s="25">
        <f t="shared" si="41"/>
        <v>8.13066839977028E-3</v>
      </c>
      <c r="F214" s="1">
        <f t="shared" si="8"/>
        <v>7.9045984202070017E-3</v>
      </c>
      <c r="G214" s="1">
        <f t="shared" ref="G214:M214" si="73">IF(G139&gt;0, $D214*EXP(-$E214*F$150)-$D214*EXP(-$E214*G$150),0)</f>
        <v>7.8405893226171086E-3</v>
      </c>
      <c r="H214" s="1">
        <f t="shared" si="73"/>
        <v>7.7770985517472413E-3</v>
      </c>
      <c r="I214" s="1">
        <f t="shared" si="73"/>
        <v>7.7141219103415981E-3</v>
      </c>
      <c r="J214" s="1">
        <f t="shared" si="73"/>
        <v>7.6516552351315603E-3</v>
      </c>
      <c r="K214" s="1">
        <f t="shared" si="73"/>
        <v>7.5896943965620967E-3</v>
      </c>
      <c r="L214" s="1">
        <f t="shared" si="73"/>
        <v>7.5282352985177603E-3</v>
      </c>
      <c r="M214" s="1">
        <f t="shared" si="73"/>
        <v>7.4672738780526826E-3</v>
      </c>
      <c r="N214" s="3">
        <f t="shared" si="9"/>
        <v>0.95352224216339343</v>
      </c>
    </row>
    <row r="215" spans="1:14">
      <c r="A215" t="s">
        <v>65</v>
      </c>
      <c r="B215" s="8">
        <v>5</v>
      </c>
      <c r="C215">
        <v>16.523560759066484</v>
      </c>
      <c r="D215" s="25">
        <f t="shared" ref="D215:D222" si="74">EXP($N$72+$O$72*$B215+$P$72*$C215)/((1+EXP($N$72+$O$72*$B215+$P$72*$C215)))</f>
        <v>0.98049523887576473</v>
      </c>
      <c r="E215" s="25">
        <f t="shared" ref="E215:E222" si="75">$N$73*EXP($O$73*$B215+$P$73*$C215)</f>
        <v>8.027781704693062E-3</v>
      </c>
      <c r="F215" s="1">
        <f t="shared" si="8"/>
        <v>7.8396919697534279E-3</v>
      </c>
      <c r="G215" s="1">
        <f t="shared" ref="G215:M215" si="76">IF(G140&gt;0, $D215*EXP(-$E215*F$150)-$D215*EXP(-$E215*G$150),0)</f>
        <v>7.7770085749302442E-3</v>
      </c>
      <c r="H215" s="1">
        <f t="shared" si="76"/>
        <v>7.7148263742869982E-3</v>
      </c>
      <c r="I215" s="1">
        <f t="shared" si="76"/>
        <v>7.6531413604526977E-3</v>
      </c>
      <c r="J215" s="1">
        <f t="shared" si="76"/>
        <v>7.5919495580979435E-3</v>
      </c>
      <c r="K215" s="1">
        <f t="shared" si="76"/>
        <v>0</v>
      </c>
      <c r="L215" s="1">
        <f t="shared" si="76"/>
        <v>0</v>
      </c>
      <c r="M215" s="1">
        <f t="shared" si="76"/>
        <v>0</v>
      </c>
      <c r="N215" s="3">
        <f t="shared" si="9"/>
        <v>0.96142338216247869</v>
      </c>
    </row>
    <row r="216" spans="1:14">
      <c r="A216" t="s">
        <v>66</v>
      </c>
      <c r="B216" s="8">
        <v>2</v>
      </c>
      <c r="C216">
        <v>15.60727002719233</v>
      </c>
      <c r="D216" s="25">
        <f t="shared" si="74"/>
        <v>0.96921272285307447</v>
      </c>
      <c r="E216" s="25">
        <f t="shared" si="75"/>
        <v>5.2125470663351861E-3</v>
      </c>
      <c r="F216" s="1">
        <f t="shared" ref="F216:F222" si="77">$D216*(1-EXP(-$E216*F$150))</f>
        <v>5.038922715027384E-3</v>
      </c>
      <c r="G216" s="1">
        <f t="shared" ref="G216:M216" si="78">IF(G141&gt;0, $D216*EXP(-$E216*F$150)-$D216*EXP(-$E216*G$150),0)</f>
        <v>5.0127254298191204E-3</v>
      </c>
      <c r="H216" s="1">
        <f t="shared" si="78"/>
        <v>4.9866643439120395E-3</v>
      </c>
      <c r="I216" s="1">
        <f t="shared" si="78"/>
        <v>4.9607387492078825E-3</v>
      </c>
      <c r="J216" s="1">
        <f t="shared" si="78"/>
        <v>4.9349479412900132E-3</v>
      </c>
      <c r="K216" s="1">
        <f t="shared" si="78"/>
        <v>4.9092912194038663E-3</v>
      </c>
      <c r="L216" s="1">
        <f t="shared" si="78"/>
        <v>4.8837678864379619E-3</v>
      </c>
      <c r="M216" s="1">
        <f t="shared" si="78"/>
        <v>4.8583772489052546E-3</v>
      </c>
      <c r="N216" s="3">
        <f t="shared" ref="N216:N222" si="79">1-SUM(F216:K216)</f>
        <v>0.97015670960133971</v>
      </c>
    </row>
    <row r="217" spans="1:14">
      <c r="A217" t="s">
        <v>67</v>
      </c>
      <c r="B217" s="8">
        <v>3</v>
      </c>
      <c r="C217">
        <v>16.588099280204055</v>
      </c>
      <c r="D217" s="25">
        <f t="shared" si="74"/>
        <v>0.97641376489573384</v>
      </c>
      <c r="E217" s="25">
        <f t="shared" si="75"/>
        <v>8.3930587628715542E-3</v>
      </c>
      <c r="F217" s="1">
        <f t="shared" si="77"/>
        <v>8.1608031492599944E-3</v>
      </c>
      <c r="G217" s="1">
        <f t="shared" ref="G217:M217" si="80">IF(G142&gt;0, $D217*EXP(-$E217*F$150)-$D217*EXP(-$E217*G$150),0)</f>
        <v>8.0925956839053015E-3</v>
      </c>
      <c r="H217" s="1">
        <f t="shared" si="80"/>
        <v>8.02495829213834E-3</v>
      </c>
      <c r="I217" s="1">
        <f t="shared" si="80"/>
        <v>7.9578862093210301E-3</v>
      </c>
      <c r="J217" s="1">
        <f t="shared" si="80"/>
        <v>7.8913747106373888E-3</v>
      </c>
      <c r="K217" s="1">
        <f t="shared" si="80"/>
        <v>7.8254191107616222E-3</v>
      </c>
      <c r="L217" s="1">
        <f t="shared" si="80"/>
        <v>7.7600147635276118E-3</v>
      </c>
      <c r="M217" s="1">
        <f t="shared" si="80"/>
        <v>7.6951570616011766E-3</v>
      </c>
      <c r="N217" s="3">
        <f t="shared" si="79"/>
        <v>0.95204696284397627</v>
      </c>
    </row>
    <row r="218" spans="1:14">
      <c r="A218" t="s">
        <v>68</v>
      </c>
      <c r="B218" s="8">
        <v>2</v>
      </c>
      <c r="C218">
        <v>17.504390012078211</v>
      </c>
      <c r="D218" s="25">
        <f t="shared" si="74"/>
        <v>0.97769458696862632</v>
      </c>
      <c r="E218" s="25">
        <f t="shared" si="75"/>
        <v>1.3259502158168537E-2</v>
      </c>
      <c r="F218" s="1">
        <f t="shared" si="77"/>
        <v>1.2878175706481207E-2</v>
      </c>
      <c r="G218" s="1">
        <f t="shared" ref="G218:M218" si="81">IF(G143&gt;0, $D218*EXP(-$E218*F$150)-$D218*EXP(-$E218*G$150),0)</f>
        <v>1.2708544605176564E-2</v>
      </c>
      <c r="H218" s="1">
        <f t="shared" si="81"/>
        <v>1.2541147881720782E-2</v>
      </c>
      <c r="I218" s="1">
        <f t="shared" si="81"/>
        <v>1.2375956104928254E-2</v>
      </c>
      <c r="J218" s="1">
        <f t="shared" si="81"/>
        <v>1.2212940231280833E-2</v>
      </c>
      <c r="K218" s="1">
        <f t="shared" si="81"/>
        <v>1.2052071599821135E-2</v>
      </c>
      <c r="L218" s="1">
        <f t="shared" si="81"/>
        <v>1.1893321927113343E-2</v>
      </c>
      <c r="M218" s="1">
        <f t="shared" si="81"/>
        <v>1.1736663302270078E-2</v>
      </c>
      <c r="N218" s="3">
        <f t="shared" si="79"/>
        <v>0.92523116387059123</v>
      </c>
    </row>
    <row r="219" spans="1:14">
      <c r="A219" t="s">
        <v>69</v>
      </c>
      <c r="B219" s="8">
        <v>3</v>
      </c>
      <c r="C219">
        <v>16.012735135300492</v>
      </c>
      <c r="D219" s="25">
        <f t="shared" si="74"/>
        <v>0.97398799803877745</v>
      </c>
      <c r="E219" s="25">
        <f t="shared" si="75"/>
        <v>6.3233312600030119E-3</v>
      </c>
      <c r="F219" s="1">
        <f t="shared" si="77"/>
        <v>6.1394175127374084E-3</v>
      </c>
      <c r="G219" s="1">
        <f t="shared" ref="G219:M219" si="82">IF(G144&gt;0, $D219*EXP(-$E219*F$150)-$D219*EXP(-$E219*G$150),0)</f>
        <v>6.1007184245849277E-3</v>
      </c>
      <c r="H219" s="1">
        <f t="shared" si="82"/>
        <v>6.0622632715319202E-3</v>
      </c>
      <c r="I219" s="1">
        <f t="shared" si="82"/>
        <v>6.0240505159631086E-3</v>
      </c>
      <c r="J219" s="1">
        <f t="shared" si="82"/>
        <v>5.9860786299545943E-3</v>
      </c>
      <c r="K219" s="1">
        <f t="shared" si="82"/>
        <v>5.9483460952133305E-3</v>
      </c>
      <c r="L219" s="1">
        <f t="shared" si="82"/>
        <v>5.9108514030178361E-3</v>
      </c>
      <c r="M219" s="1">
        <f t="shared" si="82"/>
        <v>5.8735930541551351E-3</v>
      </c>
      <c r="N219" s="3">
        <f t="shared" si="79"/>
        <v>0.96373912555001473</v>
      </c>
    </row>
    <row r="220" spans="1:14">
      <c r="A220" t="s">
        <v>70</v>
      </c>
      <c r="B220" s="8">
        <v>4</v>
      </c>
      <c r="C220">
        <v>17.958645284355807</v>
      </c>
      <c r="D220" s="25">
        <f t="shared" si="74"/>
        <v>0.98312754637615962</v>
      </c>
      <c r="E220" s="25">
        <f t="shared" si="75"/>
        <v>1.6371402484079218E-2</v>
      </c>
      <c r="F220" s="1">
        <f t="shared" si="77"/>
        <v>1.596414249259915E-2</v>
      </c>
      <c r="G220" s="1">
        <f t="shared" ref="G220:M220" si="83">IF(G145&gt;0, $D220*EXP(-$E220*F$150)-$D220*EXP(-$E220*G$150),0)</f>
        <v>1.5704914840537709E-2</v>
      </c>
      <c r="H220" s="1">
        <f t="shared" si="83"/>
        <v>1.5449896558044629E-2</v>
      </c>
      <c r="I220" s="1">
        <f t="shared" si="83"/>
        <v>1.5199019292874372E-2</v>
      </c>
      <c r="J220" s="1">
        <f t="shared" si="83"/>
        <v>1.4952215802692681E-2</v>
      </c>
      <c r="K220" s="1">
        <f t="shared" si="83"/>
        <v>1.4709419937055546E-2</v>
      </c>
      <c r="L220" s="1">
        <f t="shared" si="83"/>
        <v>1.4470566619676384E-2</v>
      </c>
      <c r="M220" s="1">
        <f t="shared" si="83"/>
        <v>1.4235591830986327E-2</v>
      </c>
      <c r="N220" s="3">
        <f t="shared" si="79"/>
        <v>0.90802039107619592</v>
      </c>
    </row>
    <row r="221" spans="1:14">
      <c r="A221" t="s">
        <v>71</v>
      </c>
      <c r="B221" s="8">
        <v>3</v>
      </c>
      <c r="C221">
        <v>17.80449460452855</v>
      </c>
      <c r="D221" s="25">
        <f t="shared" si="74"/>
        <v>0.98083736430027801</v>
      </c>
      <c r="E221" s="25">
        <f t="shared" si="75"/>
        <v>1.5272289185448738E-2</v>
      </c>
      <c r="F221" s="1">
        <f t="shared" si="77"/>
        <v>1.4865825335278584E-2</v>
      </c>
      <c r="G221" s="1">
        <f t="shared" ref="G221:M221" si="84">IF(G146&gt;0, $D221*EXP(-$E221*F$150)-$D221*EXP(-$E221*G$150),0)</f>
        <v>1.4640515033140233E-2</v>
      </c>
      <c r="H221" s="1">
        <f t="shared" si="84"/>
        <v>1.4418619592343696E-2</v>
      </c>
      <c r="I221" s="1">
        <f t="shared" si="84"/>
        <v>1.4200087256365124E-2</v>
      </c>
      <c r="J221" s="1">
        <f t="shared" si="84"/>
        <v>1.398486705311619E-2</v>
      </c>
      <c r="K221" s="1">
        <f t="shared" si="84"/>
        <v>1.3772908783054816E-2</v>
      </c>
      <c r="L221" s="1">
        <f t="shared" si="84"/>
        <v>1.356416300747576E-2</v>
      </c>
      <c r="M221" s="1">
        <f t="shared" si="84"/>
        <v>1.335858103698051E-2</v>
      </c>
      <c r="N221" s="3">
        <f t="shared" si="79"/>
        <v>0.91411717694670136</v>
      </c>
    </row>
    <row r="222" spans="1:14">
      <c r="A222" t="s">
        <v>72</v>
      </c>
      <c r="B222" s="8">
        <v>4</v>
      </c>
      <c r="C222">
        <v>17.370858619453688</v>
      </c>
      <c r="D222" s="25">
        <f t="shared" si="74"/>
        <v>0.9813394544064078</v>
      </c>
      <c r="E222" s="25">
        <f t="shared" si="75"/>
        <v>1.225903973063674E-2</v>
      </c>
      <c r="F222" s="1">
        <f t="shared" si="77"/>
        <v>1.1956839929776064E-2</v>
      </c>
      <c r="G222" s="1">
        <f t="shared" ref="G222:M222" si="85">IF(G147&gt;0, $D222*EXP(-$E222*F$150)-$D222*EXP(-$E222*G$150),0)</f>
        <v>1.1811155355020198E-2</v>
      </c>
      <c r="H222" s="1">
        <f t="shared" si="85"/>
        <v>1.1667245830816797E-2</v>
      </c>
      <c r="I222" s="1">
        <f t="shared" si="85"/>
        <v>1.1525089729587989E-2</v>
      </c>
      <c r="J222" s="1">
        <f t="shared" si="85"/>
        <v>1.1384665687270812E-2</v>
      </c>
      <c r="K222" s="1">
        <f t="shared" si="85"/>
        <v>1.1245952600106746E-2</v>
      </c>
      <c r="L222" s="1">
        <f t="shared" si="85"/>
        <v>0</v>
      </c>
      <c r="M222" s="1">
        <f t="shared" si="85"/>
        <v>0</v>
      </c>
      <c r="N222" s="3">
        <f t="shared" si="79"/>
        <v>0.93040905086742143</v>
      </c>
    </row>
    <row r="224" spans="1:14" ht="14">
      <c r="A224" s="20" t="s">
        <v>104</v>
      </c>
      <c r="F224" s="26">
        <v>1</v>
      </c>
      <c r="G224" s="26">
        <v>2</v>
      </c>
      <c r="H224" s="26">
        <v>3</v>
      </c>
      <c r="I224" s="26">
        <v>4</v>
      </c>
      <c r="J224" s="26">
        <v>5</v>
      </c>
      <c r="K224" s="26">
        <v>6</v>
      </c>
      <c r="L224" s="26">
        <v>7</v>
      </c>
      <c r="M224" s="26">
        <v>8</v>
      </c>
      <c r="N224" s="27" t="s">
        <v>122</v>
      </c>
    </row>
    <row r="225" spans="1:14">
      <c r="A225" t="s">
        <v>1</v>
      </c>
      <c r="F225" s="1">
        <f>$M$71*F151</f>
        <v>5951545.7046516808</v>
      </c>
      <c r="G225" s="1">
        <f t="shared" ref="G225:M226" si="86">$M$71*G151</f>
        <v>5879488.3286480419</v>
      </c>
      <c r="H225" s="1">
        <f t="shared" si="86"/>
        <v>5808303.3756575193</v>
      </c>
      <c r="I225" s="1">
        <f t="shared" si="86"/>
        <v>5737980.2829598533</v>
      </c>
      <c r="J225" s="1">
        <f t="shared" si="86"/>
        <v>5668508.6157208793</v>
      </c>
      <c r="K225" s="1">
        <f t="shared" si="86"/>
        <v>5599878.0654449854</v>
      </c>
      <c r="L225" s="1">
        <f t="shared" si="86"/>
        <v>5532078.4484444438</v>
      </c>
      <c r="M225" s="1">
        <f t="shared" si="86"/>
        <v>5465099.7043293463</v>
      </c>
      <c r="N225" s="1">
        <f>$M$71*N151</f>
        <v>465354295.62691706</v>
      </c>
    </row>
    <row r="226" spans="1:14">
      <c r="A226" t="s">
        <v>2</v>
      </c>
      <c r="F226" s="1">
        <f t="shared" ref="F226:N226" si="87">$M$71*F152</f>
        <v>3004175.0021304539</v>
      </c>
      <c r="G226" s="1">
        <f t="shared" si="86"/>
        <v>2985526.9360566926</v>
      </c>
      <c r="H226" s="1">
        <f t="shared" si="87"/>
        <v>2966994.6256789537</v>
      </c>
      <c r="I226" s="1">
        <f t="shared" si="87"/>
        <v>2948577.3524570712</v>
      </c>
      <c r="J226" s="1">
        <f t="shared" si="87"/>
        <v>2930274.4023116389</v>
      </c>
      <c r="K226" s="1">
        <f t="shared" si="87"/>
        <v>2912085.0655953158</v>
      </c>
      <c r="L226" s="1">
        <f t="shared" si="87"/>
        <v>2894008.6370659033</v>
      </c>
      <c r="M226" s="1">
        <f t="shared" si="87"/>
        <v>2876044.415859147</v>
      </c>
      <c r="N226" s="1">
        <f t="shared" si="87"/>
        <v>482252366.61576986</v>
      </c>
    </row>
    <row r="227" spans="1:14">
      <c r="A227" t="s">
        <v>3</v>
      </c>
      <c r="F227" s="1">
        <f t="shared" ref="F227:N227" si="88">$M$71*F153</f>
        <v>727881.25156121713</v>
      </c>
      <c r="G227" s="1">
        <f t="shared" si="88"/>
        <v>726779.34636933287</v>
      </c>
      <c r="H227" s="1">
        <f t="shared" si="88"/>
        <v>725679.1092998815</v>
      </c>
      <c r="I227" s="1">
        <f t="shared" si="88"/>
        <v>724580.53782753495</v>
      </c>
      <c r="J227" s="1">
        <f t="shared" si="88"/>
        <v>723483.62943103211</v>
      </c>
      <c r="K227" s="1">
        <f t="shared" si="88"/>
        <v>722388.38159233157</v>
      </c>
      <c r="L227" s="1">
        <f t="shared" si="88"/>
        <v>721294.79179799953</v>
      </c>
      <c r="M227" s="1">
        <f t="shared" si="88"/>
        <v>720202.85753771057</v>
      </c>
      <c r="N227" s="1">
        <f t="shared" si="88"/>
        <v>495649207.74391866</v>
      </c>
    </row>
    <row r="228" spans="1:14">
      <c r="A228" t="s">
        <v>4</v>
      </c>
      <c r="F228" s="1">
        <f t="shared" ref="F228:N228" si="89">$M$71*F154</f>
        <v>5106641.9739546701</v>
      </c>
      <c r="G228" s="1">
        <f t="shared" si="89"/>
        <v>5053194.8129571844</v>
      </c>
      <c r="H228" s="1">
        <f t="shared" si="89"/>
        <v>5000307.0408953801</v>
      </c>
      <c r="I228" s="1">
        <f t="shared" si="89"/>
        <v>4947972.8030900061</v>
      </c>
      <c r="J228" s="1">
        <f t="shared" si="89"/>
        <v>4896186.30613825</v>
      </c>
      <c r="K228" s="1">
        <f t="shared" si="89"/>
        <v>4844941.8172721304</v>
      </c>
      <c r="L228" s="1">
        <f t="shared" si="89"/>
        <v>4794233.6637238348</v>
      </c>
      <c r="M228" s="1">
        <f t="shared" si="89"/>
        <v>4744056.2320982264</v>
      </c>
      <c r="N228" s="1">
        <f t="shared" si="89"/>
        <v>470150755.24569237</v>
      </c>
    </row>
    <row r="229" spans="1:14">
      <c r="A229" t="s">
        <v>5</v>
      </c>
      <c r="F229" s="1">
        <f t="shared" ref="F229:N229" si="90">$M$71*F155</f>
        <v>7194936.721289346</v>
      </c>
      <c r="G229" s="1">
        <f t="shared" si="90"/>
        <v>7089558.9070488205</v>
      </c>
      <c r="H229" s="1">
        <f t="shared" si="90"/>
        <v>6985724.4675681777</v>
      </c>
      <c r="I229" s="1">
        <f t="shared" si="90"/>
        <v>6883410.7984151458</v>
      </c>
      <c r="J229" s="1">
        <f t="shared" si="90"/>
        <v>6782595.6262246305</v>
      </c>
      <c r="K229" s="1">
        <f t="shared" si="90"/>
        <v>6683257.0038495855</v>
      </c>
      <c r="L229" s="1">
        <f t="shared" si="90"/>
        <v>6585373.3055830644</v>
      </c>
      <c r="M229" s="1">
        <f t="shared" si="90"/>
        <v>6488923.2224507043</v>
      </c>
      <c r="N229" s="1">
        <f t="shared" si="90"/>
        <v>458380516.4756043</v>
      </c>
    </row>
    <row r="230" spans="1:14">
      <c r="A230" t="s">
        <v>6</v>
      </c>
      <c r="F230" s="1">
        <f t="shared" ref="F230:N230" si="91">$M$71*F156</f>
        <v>3637297.7183156288</v>
      </c>
      <c r="G230" s="1">
        <f t="shared" si="91"/>
        <v>3610018.3719941503</v>
      </c>
      <c r="H230" s="1">
        <f t="shared" si="91"/>
        <v>3582943.6178709264</v>
      </c>
      <c r="I230" s="1">
        <f t="shared" si="91"/>
        <v>3556071.921526127</v>
      </c>
      <c r="J230" s="1">
        <f t="shared" si="91"/>
        <v>3529401.7600480677</v>
      </c>
      <c r="K230" s="1">
        <f t="shared" si="91"/>
        <v>3502931.6219466478</v>
      </c>
      <c r="L230" s="1">
        <f t="shared" si="91"/>
        <v>3476660.0070676999</v>
      </c>
      <c r="M230" s="1">
        <f t="shared" si="91"/>
        <v>3450585.4265083345</v>
      </c>
      <c r="N230" s="1">
        <f t="shared" si="91"/>
        <v>478581334.98829848</v>
      </c>
    </row>
    <row r="231" spans="1:14">
      <c r="A231" t="s">
        <v>7</v>
      </c>
      <c r="F231" s="1">
        <f t="shared" ref="F231:N231" si="92">$M$71*F157</f>
        <v>4357116.0290957261</v>
      </c>
      <c r="G231" s="1">
        <f>$M$71*G152</f>
        <v>2985526.9360566926</v>
      </c>
      <c r="H231" s="1">
        <f t="shared" si="92"/>
        <v>4279321.6919921888</v>
      </c>
      <c r="I231" s="1">
        <f t="shared" si="92"/>
        <v>4240946.9524114504</v>
      </c>
      <c r="J231" s="1">
        <f t="shared" si="92"/>
        <v>4202916.3376112729</v>
      </c>
      <c r="K231" s="1">
        <f t="shared" si="92"/>
        <v>4165226.7616588688</v>
      </c>
      <c r="L231" s="1">
        <f t="shared" si="92"/>
        <v>4127875.1662945366</v>
      </c>
      <c r="M231" s="1">
        <f t="shared" si="92"/>
        <v>4090858.520683527</v>
      </c>
      <c r="N231" s="1">
        <f t="shared" si="92"/>
        <v>474436428.55702108</v>
      </c>
    </row>
    <row r="232" spans="1:14">
      <c r="A232" t="s">
        <v>8</v>
      </c>
      <c r="F232" s="1">
        <f t="shared" ref="F232:N232" si="93">$M$71*F158</f>
        <v>12322436.73039319</v>
      </c>
      <c r="G232" s="1">
        <f t="shared" si="93"/>
        <v>12013250.343311133</v>
      </c>
      <c r="H232" s="1">
        <f t="shared" si="93"/>
        <v>11711821.855421357</v>
      </c>
      <c r="I232" s="1">
        <f t="shared" si="93"/>
        <v>11417956.610676849</v>
      </c>
      <c r="J232" s="1">
        <f t="shared" si="93"/>
        <v>11131464.83721067</v>
      </c>
      <c r="K232" s="1">
        <f t="shared" si="93"/>
        <v>10852161.52478563</v>
      </c>
      <c r="L232" s="1">
        <f t="shared" si="93"/>
        <v>10579866.305317875</v>
      </c>
      <c r="M232" s="1">
        <f t="shared" si="93"/>
        <v>10314403.336400103</v>
      </c>
      <c r="N232" s="1">
        <f t="shared" si="93"/>
        <v>430550908.09820116</v>
      </c>
    </row>
    <row r="233" spans="1:14">
      <c r="A233" t="s">
        <v>9</v>
      </c>
      <c r="F233" s="1">
        <f t="shared" ref="F233:N233" si="94">$M$71*F159</f>
        <v>2301466.6410140847</v>
      </c>
      <c r="G233" s="1">
        <f t="shared" si="94"/>
        <v>2290525.7626030794</v>
      </c>
      <c r="H233" s="1">
        <f t="shared" si="94"/>
        <v>2279636.8957303525</v>
      </c>
      <c r="I233" s="1">
        <f t="shared" si="94"/>
        <v>2268799.7931397641</v>
      </c>
      <c r="J233" s="1">
        <f t="shared" si="94"/>
        <v>2258014.208750492</v>
      </c>
      <c r="K233" s="1">
        <f t="shared" si="94"/>
        <v>2247279.8976516663</v>
      </c>
      <c r="L233" s="1">
        <f t="shared" si="94"/>
        <v>2236596.6160964868</v>
      </c>
      <c r="M233" s="1">
        <f t="shared" si="94"/>
        <v>2225964.1214971147</v>
      </c>
      <c r="N233" s="1">
        <f t="shared" si="94"/>
        <v>486354276.80111057</v>
      </c>
    </row>
    <row r="234" spans="1:14">
      <c r="A234" t="s">
        <v>10</v>
      </c>
      <c r="F234" s="1">
        <f t="shared" ref="F234:N234" si="95">$M$71*F160</f>
        <v>2492260.8984293477</v>
      </c>
      <c r="G234" s="1">
        <f t="shared" si="95"/>
        <v>2479548.2086099051</v>
      </c>
      <c r="H234" s="1">
        <f t="shared" si="95"/>
        <v>2466900.3645225172</v>
      </c>
      <c r="I234" s="1">
        <f t="shared" si="95"/>
        <v>2454317.0353978351</v>
      </c>
      <c r="J234" s="1">
        <f t="shared" si="95"/>
        <v>0</v>
      </c>
      <c r="K234" s="1">
        <f t="shared" si="95"/>
        <v>0</v>
      </c>
      <c r="L234" s="1">
        <f t="shared" si="95"/>
        <v>0</v>
      </c>
      <c r="M234" s="1">
        <f t="shared" si="95"/>
        <v>0</v>
      </c>
      <c r="N234" s="1">
        <f t="shared" si="95"/>
        <v>490106973.49304038</v>
      </c>
    </row>
    <row r="235" spans="1:14">
      <c r="A235" t="s">
        <v>11</v>
      </c>
      <c r="F235" s="1">
        <f t="shared" ref="F235:N235" si="96">$M$71*F161</f>
        <v>690635.773982479</v>
      </c>
      <c r="G235" s="1">
        <f t="shared" si="96"/>
        <v>689643.04577462387</v>
      </c>
      <c r="H235" s="1">
        <f t="shared" si="96"/>
        <v>688651.74452631408</v>
      </c>
      <c r="I235" s="1">
        <f t="shared" si="96"/>
        <v>687661.86818641773</v>
      </c>
      <c r="J235" s="1">
        <f t="shared" si="96"/>
        <v>686673.41470668442</v>
      </c>
      <c r="K235" s="1">
        <f t="shared" si="96"/>
        <v>685686.38204197225</v>
      </c>
      <c r="L235" s="1">
        <f t="shared" si="96"/>
        <v>684700.76814997056</v>
      </c>
      <c r="M235" s="1">
        <f t="shared" si="96"/>
        <v>683716.5709911997</v>
      </c>
      <c r="N235" s="1">
        <f t="shared" si="96"/>
        <v>495871047.77078152</v>
      </c>
    </row>
    <row r="236" spans="1:14">
      <c r="A236" t="s">
        <v>12</v>
      </c>
      <c r="F236" s="1">
        <f t="shared" ref="F236:N236" si="97">$M$71*F162</f>
        <v>3363212.9374427609</v>
      </c>
      <c r="G236" s="1">
        <f t="shared" si="97"/>
        <v>3340115.4903391348</v>
      </c>
      <c r="H236" s="1">
        <f t="shared" si="97"/>
        <v>3317176.6689523151</v>
      </c>
      <c r="I236" s="1">
        <f t="shared" si="97"/>
        <v>3294395.3838925343</v>
      </c>
      <c r="J236" s="1">
        <f t="shared" si="97"/>
        <v>3271770.5532520623</v>
      </c>
      <c r="K236" s="1">
        <f t="shared" si="97"/>
        <v>3249301.1025527818</v>
      </c>
      <c r="L236" s="1">
        <f t="shared" si="97"/>
        <v>3226985.964696283</v>
      </c>
      <c r="M236" s="1">
        <f t="shared" si="97"/>
        <v>3204824.0799123496</v>
      </c>
      <c r="N236" s="1">
        <f t="shared" si="97"/>
        <v>480164027.86356843</v>
      </c>
    </row>
    <row r="237" spans="1:14">
      <c r="A237" t="s">
        <v>13</v>
      </c>
      <c r="F237" s="1">
        <f t="shared" ref="F237:N237" si="98">$M$71*F163</f>
        <v>3552402.5253924732</v>
      </c>
      <c r="G237" s="1">
        <f t="shared" si="98"/>
        <v>3526452.9919782351</v>
      </c>
      <c r="H237" s="1">
        <f t="shared" si="98"/>
        <v>3500693.0143026137</v>
      </c>
      <c r="I237" s="1">
        <f t="shared" si="98"/>
        <v>3475121.2077018255</v>
      </c>
      <c r="J237" s="1">
        <f t="shared" si="98"/>
        <v>3449736.1976267849</v>
      </c>
      <c r="K237" s="1">
        <f t="shared" si="98"/>
        <v>3424536.619569263</v>
      </c>
      <c r="L237" s="1">
        <f t="shared" si="98"/>
        <v>3399521.1189882802</v>
      </c>
      <c r="M237" s="1">
        <f t="shared" si="98"/>
        <v>0</v>
      </c>
      <c r="N237" s="1">
        <f t="shared" si="98"/>
        <v>479071057.44342881</v>
      </c>
    </row>
    <row r="238" spans="1:14">
      <c r="A238" t="s">
        <v>14</v>
      </c>
      <c r="F238" s="1">
        <f t="shared" ref="F238:N238" si="99">$M$71*F164</f>
        <v>2434655.4788267594</v>
      </c>
      <c r="G238" s="1">
        <f t="shared" si="99"/>
        <v>2422419.2439877279</v>
      </c>
      <c r="H238" s="1">
        <f t="shared" si="99"/>
        <v>2410244.5067381016</v>
      </c>
      <c r="I238" s="1">
        <f t="shared" si="99"/>
        <v>2398130.9579997333</v>
      </c>
      <c r="J238" s="1">
        <f t="shared" si="99"/>
        <v>0</v>
      </c>
      <c r="K238" s="1">
        <f t="shared" si="99"/>
        <v>0</v>
      </c>
      <c r="L238" s="1">
        <f t="shared" si="99"/>
        <v>0</v>
      </c>
      <c r="M238" s="1">
        <f t="shared" si="99"/>
        <v>0</v>
      </c>
      <c r="N238" s="1">
        <f t="shared" si="99"/>
        <v>490334549.81244767</v>
      </c>
    </row>
    <row r="239" spans="1:14">
      <c r="A239" t="s">
        <v>15</v>
      </c>
      <c r="F239" s="1">
        <f t="shared" ref="F239:N239" si="100">$M$71*F165</f>
        <v>9055454.1528902762</v>
      </c>
      <c r="G239" s="1">
        <f t="shared" si="100"/>
        <v>8888136.2400103919</v>
      </c>
      <c r="H239" s="1">
        <f t="shared" si="100"/>
        <v>8723909.8655004241</v>
      </c>
      <c r="I239" s="1">
        <f t="shared" si="100"/>
        <v>8562717.9069079906</v>
      </c>
      <c r="J239" s="1">
        <f t="shared" si="100"/>
        <v>8404504.2972343825</v>
      </c>
      <c r="K239" s="1">
        <f t="shared" si="100"/>
        <v>8249214.0054321596</v>
      </c>
      <c r="L239" s="1">
        <f t="shared" si="100"/>
        <v>8096793.0172647359</v>
      </c>
      <c r="M239" s="1">
        <f t="shared" si="100"/>
        <v>7947188.3165179724</v>
      </c>
      <c r="N239" s="1">
        <f t="shared" si="100"/>
        <v>448116063.53202438</v>
      </c>
    </row>
    <row r="240" spans="1:14">
      <c r="A240" t="s">
        <v>16</v>
      </c>
      <c r="F240" s="1">
        <f t="shared" ref="F240:N240" si="101">$M$71*F166</f>
        <v>3539395.5364976805</v>
      </c>
      <c r="G240" s="1">
        <f t="shared" si="101"/>
        <v>3513704.5235824618</v>
      </c>
      <c r="H240" s="1">
        <f t="shared" si="101"/>
        <v>3488199.9911376969</v>
      </c>
      <c r="I240" s="1">
        <f t="shared" si="101"/>
        <v>3462880.5855784207</v>
      </c>
      <c r="J240" s="1">
        <f t="shared" si="101"/>
        <v>3437744.9631450842</v>
      </c>
      <c r="K240" s="1">
        <f t="shared" si="101"/>
        <v>3412791.7898315042</v>
      </c>
      <c r="L240" s="1">
        <f t="shared" si="101"/>
        <v>3388019.7413149737</v>
      </c>
      <c r="M240" s="1">
        <f t="shared" si="101"/>
        <v>3363427.5028851526</v>
      </c>
      <c r="N240" s="1">
        <f t="shared" si="101"/>
        <v>479145282.61022717</v>
      </c>
    </row>
    <row r="241" spans="1:14">
      <c r="A241" t="s">
        <v>17</v>
      </c>
      <c r="F241" s="1">
        <f t="shared" ref="F241:N241" si="102">$M$71*F167</f>
        <v>1030714.9374840757</v>
      </c>
      <c r="G241" s="1">
        <f t="shared" si="102"/>
        <v>1028506.9357128807</v>
      </c>
      <c r="H241" s="1">
        <f t="shared" si="102"/>
        <v>1026303.6639320821</v>
      </c>
      <c r="I241" s="1">
        <f t="shared" si="102"/>
        <v>1024105.1120092326</v>
      </c>
      <c r="J241" s="1">
        <f t="shared" si="102"/>
        <v>1021911.2698333089</v>
      </c>
      <c r="K241" s="1">
        <f t="shared" si="102"/>
        <v>1019722.1273150481</v>
      </c>
      <c r="L241" s="1">
        <f t="shared" si="102"/>
        <v>1017537.6743870035</v>
      </c>
      <c r="M241" s="1">
        <f t="shared" si="102"/>
        <v>1015357.9010028224</v>
      </c>
      <c r="N241" s="1">
        <f t="shared" si="102"/>
        <v>493848735.95371336</v>
      </c>
    </row>
    <row r="242" spans="1:14">
      <c r="A242" t="s">
        <v>18</v>
      </c>
      <c r="F242" s="1">
        <f t="shared" ref="F242:N242" si="103">$M$71*F168</f>
        <v>7466961.1697610337</v>
      </c>
      <c r="G242" s="1">
        <f t="shared" si="103"/>
        <v>7353490.5134763904</v>
      </c>
      <c r="H242" s="1">
        <f t="shared" si="103"/>
        <v>7241744.1985327406</v>
      </c>
      <c r="I242" s="1">
        <f t="shared" si="103"/>
        <v>7131696.0212124968</v>
      </c>
      <c r="J242" s="1">
        <f t="shared" si="103"/>
        <v>7023320.1759989373</v>
      </c>
      <c r="K242" s="1">
        <f t="shared" si="103"/>
        <v>6916591.249525317</v>
      </c>
      <c r="L242" s="1">
        <f t="shared" si="103"/>
        <v>6811484.2146160817</v>
      </c>
      <c r="M242" s="1">
        <f t="shared" si="103"/>
        <v>6707974.4244171176</v>
      </c>
      <c r="N242" s="1">
        <f t="shared" si="103"/>
        <v>456866196.67149311</v>
      </c>
    </row>
    <row r="243" spans="1:14">
      <c r="A243" t="s">
        <v>19</v>
      </c>
      <c r="F243" s="1">
        <f t="shared" ref="F243:N243" si="104">$M$71*F169</f>
        <v>3936478.0474583181</v>
      </c>
      <c r="G243" s="1">
        <f t="shared" si="104"/>
        <v>3904803.1242304714</v>
      </c>
      <c r="H243" s="1">
        <f t="shared" si="104"/>
        <v>3873383.0736957798</v>
      </c>
      <c r="I243" s="1">
        <f t="shared" si="104"/>
        <v>3842215.8450177601</v>
      </c>
      <c r="J243" s="1">
        <f t="shared" si="104"/>
        <v>3811299.4038618784</v>
      </c>
      <c r="K243" s="1">
        <f t="shared" si="104"/>
        <v>3780631.7322630621</v>
      </c>
      <c r="L243" s="1">
        <f t="shared" si="104"/>
        <v>3750210.828493583</v>
      </c>
      <c r="M243" s="1">
        <f t="shared" si="104"/>
        <v>3720034.7069329955</v>
      </c>
      <c r="N243" s="1">
        <f t="shared" si="104"/>
        <v>476851188.77347273</v>
      </c>
    </row>
    <row r="244" spans="1:14">
      <c r="A244" t="s">
        <v>20</v>
      </c>
      <c r="F244" s="1">
        <f t="shared" ref="F244:N244" si="105">$M$71*F170</f>
        <v>12090220.726370614</v>
      </c>
      <c r="G244" s="1">
        <f t="shared" si="105"/>
        <v>11791955.690793276</v>
      </c>
      <c r="H244" s="1">
        <f t="shared" si="105"/>
        <v>11501048.836134342</v>
      </c>
      <c r="I244" s="1">
        <f t="shared" si="105"/>
        <v>11217318.636502493</v>
      </c>
      <c r="J244" s="1">
        <f t="shared" si="105"/>
        <v>10940588.044239586</v>
      </c>
      <c r="K244" s="1">
        <f t="shared" si="105"/>
        <v>10670684.379442519</v>
      </c>
      <c r="L244" s="1">
        <f t="shared" si="105"/>
        <v>10407439.222211767</v>
      </c>
      <c r="M244" s="1">
        <f t="shared" si="105"/>
        <v>0</v>
      </c>
      <c r="N244" s="1">
        <f t="shared" si="105"/>
        <v>431788183.68651718</v>
      </c>
    </row>
    <row r="245" spans="1:14">
      <c r="A245" t="s">
        <v>21</v>
      </c>
      <c r="F245" s="1">
        <f t="shared" ref="F245:N245" si="106">$M$71*F171</f>
        <v>7861644.9058994967</v>
      </c>
      <c r="G245" s="1">
        <f t="shared" si="106"/>
        <v>7735406.4906088868</v>
      </c>
      <c r="H245" s="1">
        <f t="shared" si="106"/>
        <v>7611195.1495101415</v>
      </c>
      <c r="I245" s="1">
        <f t="shared" si="106"/>
        <v>7488978.3328460632</v>
      </c>
      <c r="J245" s="1">
        <f t="shared" si="106"/>
        <v>7368724.0135273943</v>
      </c>
      <c r="K245" s="1">
        <f t="shared" si="106"/>
        <v>7250400.678739721</v>
      </c>
      <c r="L245" s="1">
        <f t="shared" si="106"/>
        <v>7133977.3216863582</v>
      </c>
      <c r="M245" s="1">
        <f t="shared" si="106"/>
        <v>7019423.4334621793</v>
      </c>
      <c r="N245" s="1">
        <f t="shared" si="106"/>
        <v>454683650.42886829</v>
      </c>
    </row>
    <row r="246" spans="1:14">
      <c r="A246" t="s">
        <v>22</v>
      </c>
      <c r="F246" s="1">
        <f t="shared" ref="F246:N246" si="107">$M$71*F172</f>
        <v>3552402.5253924732</v>
      </c>
      <c r="G246" s="1">
        <f t="shared" si="107"/>
        <v>3526452.9919782351</v>
      </c>
      <c r="H246" s="1">
        <f t="shared" si="107"/>
        <v>3500693.0143026137</v>
      </c>
      <c r="I246" s="1">
        <f t="shared" si="107"/>
        <v>3475121.2077018255</v>
      </c>
      <c r="J246" s="1">
        <f t="shared" si="107"/>
        <v>3449736.1976267849</v>
      </c>
      <c r="K246" s="1">
        <f t="shared" si="107"/>
        <v>3424536.619569263</v>
      </c>
      <c r="L246" s="1">
        <f t="shared" si="107"/>
        <v>3399521.1189882802</v>
      </c>
      <c r="M246" s="1">
        <f t="shared" si="107"/>
        <v>3374688.3512377758</v>
      </c>
      <c r="N246" s="1">
        <f t="shared" si="107"/>
        <v>479071057.44342881</v>
      </c>
    </row>
    <row r="247" spans="1:14">
      <c r="A247" t="s">
        <v>23</v>
      </c>
      <c r="F247" s="1">
        <f t="shared" ref="F247:N247" si="108">$M$71*F173</f>
        <v>860731.52855992632</v>
      </c>
      <c r="G247" s="1">
        <f t="shared" si="108"/>
        <v>859194.0558582145</v>
      </c>
      <c r="H247" s="1">
        <f t="shared" si="108"/>
        <v>857659.32945103268</v>
      </c>
      <c r="I247" s="1">
        <f t="shared" si="108"/>
        <v>856127.3444329109</v>
      </c>
      <c r="J247" s="1">
        <f t="shared" si="108"/>
        <v>854598.09590687777</v>
      </c>
      <c r="K247" s="1">
        <f t="shared" si="108"/>
        <v>853071.5789852317</v>
      </c>
      <c r="L247" s="1">
        <f t="shared" si="108"/>
        <v>851547.78878843156</v>
      </c>
      <c r="M247" s="1">
        <f t="shared" si="108"/>
        <v>850026.72044587333</v>
      </c>
      <c r="N247" s="1">
        <f t="shared" si="108"/>
        <v>494858618.06680584</v>
      </c>
    </row>
    <row r="248" spans="1:14">
      <c r="A248" t="s">
        <v>24</v>
      </c>
      <c r="F248" s="1">
        <f t="shared" ref="F248:N248" si="109">$M$71*F174</f>
        <v>9329019.713704953</v>
      </c>
      <c r="G248" s="1">
        <f t="shared" si="109"/>
        <v>9151476.7615452074</v>
      </c>
      <c r="H248" s="1">
        <f t="shared" si="109"/>
        <v>8977312.6745642535</v>
      </c>
      <c r="I248" s="1">
        <f t="shared" si="109"/>
        <v>8806463.1487173028</v>
      </c>
      <c r="J248" s="1">
        <f t="shared" si="109"/>
        <v>8638865.103746729</v>
      </c>
      <c r="K248" s="1">
        <f t="shared" si="109"/>
        <v>8474456.6598911062</v>
      </c>
      <c r="L248" s="1">
        <f t="shared" si="109"/>
        <v>8313177.1150385942</v>
      </c>
      <c r="M248" s="1">
        <f t="shared" si="109"/>
        <v>8154966.92231471</v>
      </c>
      <c r="N248" s="1">
        <f t="shared" si="109"/>
        <v>446622405.93783045</v>
      </c>
    </row>
    <row r="249" spans="1:14">
      <c r="A249" t="s">
        <v>25</v>
      </c>
      <c r="F249" s="1">
        <f t="shared" ref="F249:N249" si="110">$M$71*F175</f>
        <v>1445970.5085889956</v>
      </c>
      <c r="G249" s="1">
        <f t="shared" si="110"/>
        <v>1441670.6210092499</v>
      </c>
      <c r="H249" s="1">
        <f t="shared" si="110"/>
        <v>1437383.5200203189</v>
      </c>
      <c r="I249" s="1">
        <f t="shared" si="110"/>
        <v>1433109.1675985896</v>
      </c>
      <c r="J249" s="1">
        <f t="shared" si="110"/>
        <v>1428847.5258337208</v>
      </c>
      <c r="K249" s="1">
        <f t="shared" si="110"/>
        <v>0</v>
      </c>
      <c r="L249" s="1">
        <f t="shared" si="110"/>
        <v>0</v>
      </c>
      <c r="M249" s="1">
        <f t="shared" si="110"/>
        <v>0</v>
      </c>
      <c r="N249" s="1">
        <f t="shared" si="110"/>
        <v>492813018.65694916</v>
      </c>
    </row>
    <row r="250" spans="1:14">
      <c r="A250" t="s">
        <v>26</v>
      </c>
      <c r="F250" s="1">
        <f t="shared" ref="F250:N250" si="111">$M$71*F176</f>
        <v>3981093.5658911653</v>
      </c>
      <c r="G250" s="1">
        <f t="shared" si="111"/>
        <v>3948444.3785610669</v>
      </c>
      <c r="H250" s="1">
        <f t="shared" si="111"/>
        <v>3916062.9491761802</v>
      </c>
      <c r="I250" s="1">
        <f t="shared" si="111"/>
        <v>3883947.0818377575</v>
      </c>
      <c r="J250" s="1">
        <f t="shared" si="111"/>
        <v>3852094.5986552648</v>
      </c>
      <c r="K250" s="1">
        <f t="shared" si="111"/>
        <v>3820503.3395996569</v>
      </c>
      <c r="L250" s="1">
        <f t="shared" si="111"/>
        <v>0</v>
      </c>
      <c r="M250" s="1">
        <f t="shared" si="111"/>
        <v>0</v>
      </c>
      <c r="N250" s="1">
        <f t="shared" si="111"/>
        <v>476597854.08627892</v>
      </c>
    </row>
    <row r="251" spans="1:14">
      <c r="A251" t="s">
        <v>27</v>
      </c>
      <c r="F251" s="1">
        <f t="shared" ref="F251:N251" si="112">$M$71*F177</f>
        <v>3682329.0913217287</v>
      </c>
      <c r="G251" s="1">
        <f t="shared" si="112"/>
        <v>3654530.7413247684</v>
      </c>
      <c r="H251" s="1">
        <f t="shared" si="112"/>
        <v>3626942.2444516476</v>
      </c>
      <c r="I251" s="1">
        <f t="shared" si="112"/>
        <v>3599562.0164954723</v>
      </c>
      <c r="J251" s="1">
        <f t="shared" si="112"/>
        <v>3572388.4852089658</v>
      </c>
      <c r="K251" s="1">
        <f t="shared" si="112"/>
        <v>3545420.0902138576</v>
      </c>
      <c r="L251" s="1">
        <f t="shared" si="112"/>
        <v>3518655.2829112317</v>
      </c>
      <c r="M251" s="1">
        <f t="shared" si="112"/>
        <v>3492092.526392987</v>
      </c>
      <c r="N251" s="1">
        <f t="shared" si="112"/>
        <v>478318827.33098358</v>
      </c>
    </row>
    <row r="252" spans="1:14">
      <c r="A252" t="s">
        <v>28</v>
      </c>
      <c r="F252" s="1">
        <f t="shared" ref="F252:N252" si="113">$M$71*F178</f>
        <v>3402591.3236134816</v>
      </c>
      <c r="G252" s="1">
        <f t="shared" si="113"/>
        <v>3378774.3474615882</v>
      </c>
      <c r="H252" s="1">
        <f t="shared" si="113"/>
        <v>3355124.0820014481</v>
      </c>
      <c r="I252" s="1">
        <f t="shared" si="113"/>
        <v>3331639.3603150528</v>
      </c>
      <c r="J252" s="1">
        <f t="shared" si="113"/>
        <v>3308319.0236526392</v>
      </c>
      <c r="K252" s="1">
        <f t="shared" si="113"/>
        <v>3285161.9213752905</v>
      </c>
      <c r="L252" s="1">
        <f t="shared" si="113"/>
        <v>3262166.9108980345</v>
      </c>
      <c r="M252" s="1">
        <f t="shared" si="113"/>
        <v>3239332.8576336144</v>
      </c>
      <c r="N252" s="1">
        <f t="shared" si="113"/>
        <v>479938389.94158047</v>
      </c>
    </row>
    <row r="253" spans="1:14">
      <c r="A253" t="s">
        <v>29</v>
      </c>
      <c r="F253" s="1">
        <f t="shared" ref="F253:N253" si="114">$M$71*F179</f>
        <v>8772936.9267254695</v>
      </c>
      <c r="G253" s="1">
        <f t="shared" si="114"/>
        <v>8615861.0781969521</v>
      </c>
      <c r="H253" s="1">
        <f t="shared" si="114"/>
        <v>8461597.6085099522</v>
      </c>
      <c r="I253" s="1">
        <f t="shared" si="114"/>
        <v>8310096.1631714096</v>
      </c>
      <c r="J253" s="1">
        <f t="shared" si="114"/>
        <v>8161307.2892643968</v>
      </c>
      <c r="K253" s="1">
        <f t="shared" si="114"/>
        <v>8015182.419306932</v>
      </c>
      <c r="L253" s="1">
        <f t="shared" si="114"/>
        <v>7871673.8553974433</v>
      </c>
      <c r="M253" s="1">
        <f t="shared" si="114"/>
        <v>7730734.7536457181</v>
      </c>
      <c r="N253" s="1">
        <f t="shared" si="114"/>
        <v>449663018.51482487</v>
      </c>
    </row>
    <row r="254" spans="1:14">
      <c r="A254" t="s">
        <v>30</v>
      </c>
      <c r="F254" s="1">
        <f t="shared" ref="F254:N254" si="115">$M$71*F180</f>
        <v>3819770.0958919143</v>
      </c>
      <c r="G254" s="1">
        <f t="shared" si="115"/>
        <v>3789867.2912168307</v>
      </c>
      <c r="H254" s="1">
        <f t="shared" si="115"/>
        <v>3760198.5785694071</v>
      </c>
      <c r="I254" s="1">
        <f t="shared" si="115"/>
        <v>3730762.1253767074</v>
      </c>
      <c r="J254" s="1">
        <f t="shared" si="115"/>
        <v>3701556.1134116636</v>
      </c>
      <c r="K254" s="1">
        <f t="shared" si="115"/>
        <v>3672578.7386809872</v>
      </c>
      <c r="L254" s="1">
        <f t="shared" si="115"/>
        <v>3643828.2113142596</v>
      </c>
      <c r="M254" s="1">
        <f t="shared" si="115"/>
        <v>3615302.7554522986</v>
      </c>
      <c r="N254" s="1">
        <f t="shared" si="115"/>
        <v>477525267.05685252</v>
      </c>
    </row>
    <row r="255" spans="1:14">
      <c r="A255" t="s">
        <v>31</v>
      </c>
      <c r="F255" s="1">
        <f t="shared" ref="F255:N255" si="116">$M$71*F181</f>
        <v>8080286.4340835894</v>
      </c>
      <c r="G255" s="1">
        <f t="shared" si="116"/>
        <v>7947227.7045103405</v>
      </c>
      <c r="H255" s="1">
        <f t="shared" si="116"/>
        <v>7816360.0637876643</v>
      </c>
      <c r="I255" s="1">
        <f t="shared" si="116"/>
        <v>7687647.4310785811</v>
      </c>
      <c r="J255" s="1">
        <f t="shared" si="116"/>
        <v>7561054.3196919514</v>
      </c>
      <c r="K255" s="1">
        <f t="shared" si="116"/>
        <v>7436545.8272986906</v>
      </c>
      <c r="L255" s="1">
        <f t="shared" si="116"/>
        <v>7314087.6263096957</v>
      </c>
      <c r="M255" s="1">
        <f t="shared" si="116"/>
        <v>0</v>
      </c>
      <c r="N255" s="1">
        <f t="shared" si="116"/>
        <v>453470878.21954918</v>
      </c>
    </row>
    <row r="256" spans="1:14">
      <c r="A256" t="s">
        <v>32</v>
      </c>
      <c r="F256" s="1">
        <f t="shared" ref="F256:N256" si="117">$M$71*F182</f>
        <v>2884929.5787982335</v>
      </c>
      <c r="G256" s="1">
        <f t="shared" si="117"/>
        <v>2867874.4590833751</v>
      </c>
      <c r="H256" s="1">
        <f t="shared" si="117"/>
        <v>2850920.1657840321</v>
      </c>
      <c r="I256" s="1">
        <f t="shared" si="117"/>
        <v>2834066.1028348757</v>
      </c>
      <c r="J256" s="1">
        <f t="shared" si="117"/>
        <v>2817311.677694445</v>
      </c>
      <c r="K256" s="1">
        <f t="shared" si="117"/>
        <v>2800656.3013238674</v>
      </c>
      <c r="L256" s="1">
        <f t="shared" si="117"/>
        <v>2784099.3881673161</v>
      </c>
      <c r="M256" s="1">
        <f t="shared" si="117"/>
        <v>2767640.3561297525</v>
      </c>
      <c r="N256" s="1">
        <f t="shared" si="117"/>
        <v>482944241.71448117</v>
      </c>
    </row>
    <row r="257" spans="1:14">
      <c r="A257" t="s">
        <v>33</v>
      </c>
      <c r="F257" s="1">
        <f t="shared" ref="F257:N257" si="118">$M$71*F183</f>
        <v>6384585.6745241014</v>
      </c>
      <c r="G257" s="1">
        <f t="shared" si="118"/>
        <v>6301545.258846852</v>
      </c>
      <c r="H257" s="1">
        <f t="shared" si="118"/>
        <v>6219584.8992589451</v>
      </c>
      <c r="I257" s="1">
        <f t="shared" si="118"/>
        <v>6138690.5481289886</v>
      </c>
      <c r="J257" s="1">
        <f t="shared" si="118"/>
        <v>6058848.3405344952</v>
      </c>
      <c r="K257" s="1">
        <f t="shared" si="118"/>
        <v>5980044.5918853916</v>
      </c>
      <c r="L257" s="1">
        <f t="shared" si="118"/>
        <v>5902265.7955791755</v>
      </c>
      <c r="M257" s="1">
        <f t="shared" si="118"/>
        <v>0</v>
      </c>
      <c r="N257" s="1">
        <f t="shared" si="118"/>
        <v>462916700.68682122</v>
      </c>
    </row>
    <row r="258" spans="1:14">
      <c r="A258" t="s">
        <v>34</v>
      </c>
      <c r="F258" s="1">
        <f t="shared" ref="F258:N258" si="119">$M$71*F184</f>
        <v>11596072.733855706</v>
      </c>
      <c r="G258" s="1">
        <f t="shared" si="119"/>
        <v>11323094.077973494</v>
      </c>
      <c r="H258" s="1">
        <f t="shared" si="119"/>
        <v>11056541.506876793</v>
      </c>
      <c r="I258" s="1">
        <f t="shared" si="119"/>
        <v>10796263.746593259</v>
      </c>
      <c r="J258" s="1">
        <f t="shared" si="119"/>
        <v>10542113.084232364</v>
      </c>
      <c r="K258" s="1">
        <f t="shared" si="119"/>
        <v>10293945.284155559</v>
      </c>
      <c r="L258" s="1">
        <f t="shared" si="119"/>
        <v>10051619.506119492</v>
      </c>
      <c r="M258" s="1">
        <f t="shared" si="119"/>
        <v>9814998.2253466491</v>
      </c>
      <c r="N258" s="1">
        <f t="shared" si="119"/>
        <v>434391969.56631279</v>
      </c>
    </row>
    <row r="259" spans="1:14">
      <c r="A259" t="s">
        <v>35</v>
      </c>
      <c r="F259" s="1">
        <f t="shared" ref="F259:N259" si="120">$M$71*F185</f>
        <v>8772936.9267254695</v>
      </c>
      <c r="G259" s="1">
        <f t="shared" si="120"/>
        <v>8615861.0781969521</v>
      </c>
      <c r="H259" s="1">
        <f t="shared" si="120"/>
        <v>8461597.6085099522</v>
      </c>
      <c r="I259" s="1">
        <f t="shared" si="120"/>
        <v>8310096.1631714096</v>
      </c>
      <c r="J259" s="1">
        <f t="shared" si="120"/>
        <v>8161307.2892643968</v>
      </c>
      <c r="K259" s="1">
        <f t="shared" si="120"/>
        <v>8015182.419306932</v>
      </c>
      <c r="L259" s="1">
        <f t="shared" si="120"/>
        <v>7871673.8553974433</v>
      </c>
      <c r="M259" s="1">
        <f t="shared" si="120"/>
        <v>7730734.7536457181</v>
      </c>
      <c r="N259" s="1">
        <f t="shared" si="120"/>
        <v>449663018.51482487</v>
      </c>
    </row>
    <row r="260" spans="1:14">
      <c r="A260" t="s">
        <v>36</v>
      </c>
      <c r="F260" s="1">
        <f t="shared" ref="F260:N260" si="121">$M$71*F186</f>
        <v>4555920.3370327223</v>
      </c>
      <c r="G260" s="1">
        <f t="shared" si="121"/>
        <v>4513443.0232149363</v>
      </c>
      <c r="H260" s="1">
        <f t="shared" si="121"/>
        <v>4471361.7484089527</v>
      </c>
      <c r="I260" s="1">
        <f t="shared" si="121"/>
        <v>4429672.8201290155</v>
      </c>
      <c r="J260" s="1">
        <f t="shared" si="121"/>
        <v>4388372.5803152695</v>
      </c>
      <c r="K260" s="1">
        <f t="shared" si="121"/>
        <v>4347457.4050150765</v>
      </c>
      <c r="L260" s="1">
        <f t="shared" si="121"/>
        <v>4306923.7040629927</v>
      </c>
      <c r="M260" s="1">
        <f t="shared" si="121"/>
        <v>4266767.9207671341</v>
      </c>
      <c r="N260" s="1">
        <f t="shared" si="121"/>
        <v>473293772.08588403</v>
      </c>
    </row>
    <row r="261" spans="1:14">
      <c r="A261" t="s">
        <v>37</v>
      </c>
      <c r="F261" s="1">
        <f t="shared" ref="F261:N261" si="122">$M$71*F187</f>
        <v>9288150.7750001606</v>
      </c>
      <c r="G261" s="1">
        <f t="shared" si="122"/>
        <v>9112496.9003099073</v>
      </c>
      <c r="H261" s="1">
        <f t="shared" si="122"/>
        <v>8940164.922996264</v>
      </c>
      <c r="I261" s="1">
        <f t="shared" si="122"/>
        <v>8771092.0206354745</v>
      </c>
      <c r="J261" s="1">
        <f t="shared" si="122"/>
        <v>8605216.5588765275</v>
      </c>
      <c r="K261" s="1">
        <f t="shared" si="122"/>
        <v>8442478.0689734686</v>
      </c>
      <c r="L261" s="1">
        <f t="shared" si="122"/>
        <v>8282817.2257413678</v>
      </c>
      <c r="M261" s="1">
        <f t="shared" si="122"/>
        <v>8126175.8259303374</v>
      </c>
      <c r="N261" s="1">
        <f t="shared" si="122"/>
        <v>446840400.75320816</v>
      </c>
    </row>
    <row r="262" spans="1:14">
      <c r="A262" t="s">
        <v>38</v>
      </c>
      <c r="F262" s="1">
        <f t="shared" ref="F262:N262" si="123">$M$71*F188</f>
        <v>15087472.283314835</v>
      </c>
      <c r="G262" s="1">
        <f t="shared" si="123"/>
        <v>14623693.185180807</v>
      </c>
      <c r="H262" s="1">
        <f t="shared" si="123"/>
        <v>14174170.3552824</v>
      </c>
      <c r="I262" s="1">
        <f t="shared" si="123"/>
        <v>13738465.565193703</v>
      </c>
      <c r="J262" s="1">
        <f t="shared" si="123"/>
        <v>13316154.057346486</v>
      </c>
      <c r="K262" s="1">
        <f t="shared" si="123"/>
        <v>12906824.130944017</v>
      </c>
      <c r="L262" s="1">
        <f t="shared" si="123"/>
        <v>12510076.740604669</v>
      </c>
      <c r="M262" s="1">
        <f t="shared" si="123"/>
        <v>12125525.107342605</v>
      </c>
      <c r="N262" s="1">
        <f t="shared" si="123"/>
        <v>416153220.42273772</v>
      </c>
    </row>
    <row r="263" spans="1:14">
      <c r="A263" t="s">
        <v>39</v>
      </c>
      <c r="F263" s="1">
        <f t="shared" ref="F263:N263" si="124">$M$71*F189</f>
        <v>4537194.1376686795</v>
      </c>
      <c r="G263" s="1">
        <f t="shared" si="124"/>
        <v>4495158.6752836062</v>
      </c>
      <c r="H263" s="1">
        <f t="shared" si="124"/>
        <v>4453512.6562514352</v>
      </c>
      <c r="I263" s="1">
        <f t="shared" si="124"/>
        <v>4412252.4725204725</v>
      </c>
      <c r="J263" s="1">
        <f t="shared" si="124"/>
        <v>4371374.5494661778</v>
      </c>
      <c r="K263" s="1">
        <f t="shared" si="124"/>
        <v>4330875.3455815753</v>
      </c>
      <c r="L263" s="1">
        <f t="shared" si="124"/>
        <v>4290751.352170663</v>
      </c>
      <c r="M263" s="1">
        <f t="shared" si="124"/>
        <v>4250999.0930442167</v>
      </c>
      <c r="N263" s="1">
        <f t="shared" si="124"/>
        <v>473399632.16322803</v>
      </c>
    </row>
    <row r="264" spans="1:14">
      <c r="A264" t="s">
        <v>40</v>
      </c>
      <c r="F264" s="1">
        <f t="shared" ref="F264:N264" si="125">$M$71*F190</f>
        <v>651239.16141996777</v>
      </c>
      <c r="G264" s="1">
        <f t="shared" si="125"/>
        <v>650355.74542049447</v>
      </c>
      <c r="H264" s="1">
        <f t="shared" si="125"/>
        <v>649473.5277884911</v>
      </c>
      <c r="I264" s="1">
        <f t="shared" si="125"/>
        <v>648592.50689835998</v>
      </c>
      <c r="J264" s="1">
        <f t="shared" si="125"/>
        <v>647712.68112667755</v>
      </c>
      <c r="K264" s="1">
        <f t="shared" si="125"/>
        <v>646834.04885218514</v>
      </c>
      <c r="L264" s="1">
        <f t="shared" si="125"/>
        <v>645956.6084561774</v>
      </c>
      <c r="M264" s="1">
        <f t="shared" si="125"/>
        <v>645080.35832144821</v>
      </c>
      <c r="N264" s="1">
        <f t="shared" si="125"/>
        <v>496105792.32849383</v>
      </c>
    </row>
    <row r="265" spans="1:14">
      <c r="A265" t="s">
        <v>41</v>
      </c>
      <c r="F265" s="1">
        <f t="shared" ref="F265:N265" si="126">$M$71*F191</f>
        <v>3525536.2874584887</v>
      </c>
      <c r="G265" s="1">
        <f t="shared" si="126"/>
        <v>3500107.7138792081</v>
      </c>
      <c r="H265" s="1">
        <f t="shared" si="126"/>
        <v>3474862.5485253595</v>
      </c>
      <c r="I265" s="1">
        <f t="shared" si="126"/>
        <v>3449799.4685315778</v>
      </c>
      <c r="J265" s="1">
        <f t="shared" si="126"/>
        <v>3424917.1605743035</v>
      </c>
      <c r="K265" s="1">
        <f t="shared" si="126"/>
        <v>3400214.3208018974</v>
      </c>
      <c r="L265" s="1">
        <f t="shared" si="126"/>
        <v>0</v>
      </c>
      <c r="M265" s="1">
        <f t="shared" si="126"/>
        <v>0</v>
      </c>
      <c r="N265" s="1">
        <f t="shared" si="126"/>
        <v>479224562.50022918</v>
      </c>
    </row>
    <row r="266" spans="1:14">
      <c r="A266" t="s">
        <v>42</v>
      </c>
      <c r="F266" s="1">
        <f t="shared" ref="F266:N266" si="127">$M$71*F192</f>
        <v>3245685.1969128195</v>
      </c>
      <c r="G266" s="1">
        <f t="shared" si="127"/>
        <v>3224004.0573518481</v>
      </c>
      <c r="H266" s="1">
        <f t="shared" si="127"/>
        <v>3202467.7475522291</v>
      </c>
      <c r="I266" s="1">
        <f t="shared" si="127"/>
        <v>3181075.3000529045</v>
      </c>
      <c r="J266" s="1">
        <f t="shared" si="127"/>
        <v>3159825.7538553718</v>
      </c>
      <c r="K266" s="1">
        <f t="shared" si="127"/>
        <v>3138718.1543805487</v>
      </c>
      <c r="L266" s="1">
        <f t="shared" si="127"/>
        <v>3117751.5534259737</v>
      </c>
      <c r="M266" s="1">
        <f t="shared" si="127"/>
        <v>0</v>
      </c>
      <c r="N266" s="1">
        <f t="shared" si="127"/>
        <v>480848223.78989428</v>
      </c>
    </row>
    <row r="267" spans="1:14">
      <c r="A267" t="s">
        <v>43</v>
      </c>
      <c r="F267" s="1">
        <f t="shared" ref="F267:N267" si="128">$M$71*F193</f>
        <v>4555920.3370327223</v>
      </c>
      <c r="G267" s="1">
        <f t="shared" si="128"/>
        <v>4513443.0232149363</v>
      </c>
      <c r="H267" s="1">
        <f t="shared" si="128"/>
        <v>4471361.7484089527</v>
      </c>
      <c r="I267" s="1">
        <f t="shared" si="128"/>
        <v>4429672.8201290155</v>
      </c>
      <c r="J267" s="1">
        <f t="shared" si="128"/>
        <v>4388372.5803152695</v>
      </c>
      <c r="K267" s="1">
        <f t="shared" si="128"/>
        <v>4347457.4050150765</v>
      </c>
      <c r="L267" s="1">
        <f t="shared" si="128"/>
        <v>4306923.7040629927</v>
      </c>
      <c r="M267" s="1">
        <f t="shared" si="128"/>
        <v>4266767.9207671341</v>
      </c>
      <c r="N267" s="1">
        <f t="shared" si="128"/>
        <v>473293772.08588403</v>
      </c>
    </row>
    <row r="268" spans="1:14">
      <c r="A268" t="s">
        <v>44</v>
      </c>
      <c r="F268" s="1">
        <f t="shared" ref="F268:N268" si="129">$M$71*F194</f>
        <v>2046540.1253507324</v>
      </c>
      <c r="G268" s="1">
        <f t="shared" si="129"/>
        <v>2037930.9176483674</v>
      </c>
      <c r="H268" s="1">
        <f t="shared" si="129"/>
        <v>2029357.9264151207</v>
      </c>
      <c r="I268" s="1">
        <f t="shared" si="129"/>
        <v>2020820.999298678</v>
      </c>
      <c r="J268" s="1">
        <f t="shared" si="129"/>
        <v>2012319.9845877292</v>
      </c>
      <c r="K268" s="1">
        <f t="shared" si="129"/>
        <v>2003854.7312090094</v>
      </c>
      <c r="L268" s="1">
        <f t="shared" si="129"/>
        <v>1995425.0887246893</v>
      </c>
      <c r="M268" s="1">
        <f t="shared" si="129"/>
        <v>1987030.9073302117</v>
      </c>
      <c r="N268" s="1">
        <f t="shared" si="129"/>
        <v>487849175.31549037</v>
      </c>
    </row>
    <row r="269" spans="1:14">
      <c r="A269" t="s">
        <v>45</v>
      </c>
      <c r="F269" s="1">
        <f t="shared" ref="F269:N269" si="130">$M$71*F195</f>
        <v>5832659.9789879071</v>
      </c>
      <c r="G269" s="1">
        <f t="shared" si="130"/>
        <v>5763171.5738001857</v>
      </c>
      <c r="H269" s="1">
        <f t="shared" si="130"/>
        <v>5694511.0307668466</v>
      </c>
      <c r="I269" s="1">
        <f t="shared" si="130"/>
        <v>5626668.4870084906</v>
      </c>
      <c r="J269" s="1">
        <f t="shared" si="130"/>
        <v>5559634.1971492218</v>
      </c>
      <c r="K269" s="1">
        <f t="shared" si="130"/>
        <v>5493398.5319160493</v>
      </c>
      <c r="L269" s="1">
        <f t="shared" si="130"/>
        <v>5427951.9767562179</v>
      </c>
      <c r="M269" s="1">
        <f t="shared" si="130"/>
        <v>5363285.1304701297</v>
      </c>
      <c r="N269" s="1">
        <f t="shared" si="130"/>
        <v>466029956.20037133</v>
      </c>
    </row>
    <row r="270" spans="1:14">
      <c r="A270" t="s">
        <v>46</v>
      </c>
      <c r="F270" s="1">
        <f t="shared" ref="F270:N270" si="131">$M$71*F196</f>
        <v>6197294.4062773576</v>
      </c>
      <c r="G270" s="1">
        <f t="shared" si="131"/>
        <v>6119182.2236993378</v>
      </c>
      <c r="H270" s="1">
        <f t="shared" si="131"/>
        <v>6042054.5857737819</v>
      </c>
      <c r="I270" s="1">
        <f t="shared" si="131"/>
        <v>5965899.0830640523</v>
      </c>
      <c r="J270" s="1">
        <f t="shared" si="131"/>
        <v>5890703.4625451658</v>
      </c>
      <c r="K270" s="1">
        <f t="shared" si="131"/>
        <v>5816455.6256321557</v>
      </c>
      <c r="L270" s="1">
        <f t="shared" si="131"/>
        <v>0</v>
      </c>
      <c r="M270" s="1">
        <f t="shared" si="131"/>
        <v>0</v>
      </c>
      <c r="N270" s="1">
        <f t="shared" si="131"/>
        <v>463968410.61300814</v>
      </c>
    </row>
    <row r="271" spans="1:14">
      <c r="A271" t="s">
        <v>47</v>
      </c>
      <c r="F271" s="1">
        <f t="shared" ref="F271:N271" si="132">$M$71*F197</f>
        <v>8551819.1721390802</v>
      </c>
      <c r="G271" s="1">
        <f t="shared" si="132"/>
        <v>8403102.4730248377</v>
      </c>
      <c r="H271" s="1">
        <f t="shared" si="132"/>
        <v>8256971.9671111153</v>
      </c>
      <c r="I271" s="1">
        <f t="shared" si="132"/>
        <v>8113382.6803278523</v>
      </c>
      <c r="J271" s="1">
        <f t="shared" si="132"/>
        <v>7972290.420706518</v>
      </c>
      <c r="K271" s="1">
        <f t="shared" si="132"/>
        <v>7833651.7647806248</v>
      </c>
      <c r="L271" s="1">
        <f t="shared" si="132"/>
        <v>7697424.0442197472</v>
      </c>
      <c r="M271" s="1">
        <f t="shared" si="132"/>
        <v>7563565.3326992514</v>
      </c>
      <c r="N271" s="1">
        <f t="shared" si="132"/>
        <v>450868781.52190995</v>
      </c>
    </row>
    <row r="272" spans="1:14">
      <c r="A272" t="s">
        <v>48</v>
      </c>
      <c r="F272" s="1">
        <f t="shared" ref="F272:N272" si="133">$M$71*F198</f>
        <v>6765481.4890481522</v>
      </c>
      <c r="G272" s="1">
        <f t="shared" si="133"/>
        <v>6672271.9505755696</v>
      </c>
      <c r="H272" s="1">
        <f t="shared" si="133"/>
        <v>6580346.5805802653</v>
      </c>
      <c r="I272" s="1">
        <f t="shared" si="133"/>
        <v>6489687.6867885925</v>
      </c>
      <c r="J272" s="1">
        <f t="shared" si="133"/>
        <v>6400277.8206769247</v>
      </c>
      <c r="K272" s="1">
        <f t="shared" si="133"/>
        <v>6312099.7741140109</v>
      </c>
      <c r="L272" s="1">
        <f t="shared" si="133"/>
        <v>6225136.5760488957</v>
      </c>
      <c r="M272" s="1">
        <f t="shared" si="133"/>
        <v>6139371.4892444825</v>
      </c>
      <c r="N272" s="1">
        <f t="shared" si="133"/>
        <v>460779834.6982165</v>
      </c>
    </row>
    <row r="273" spans="1:14">
      <c r="A273" t="s">
        <v>49</v>
      </c>
      <c r="F273" s="1">
        <f t="shared" ref="F273:N273" si="134">$M$71*F199</f>
        <v>7215914.367500281</v>
      </c>
      <c r="G273" s="1">
        <f t="shared" si="134"/>
        <v>7109243.18721784</v>
      </c>
      <c r="H273" s="1">
        <f t="shared" si="134"/>
        <v>7004148.9021317456</v>
      </c>
      <c r="I273" s="1">
        <f t="shared" si="134"/>
        <v>6900608.2013677303</v>
      </c>
      <c r="J273" s="1">
        <f t="shared" si="134"/>
        <v>6798598.1186509114</v>
      </c>
      <c r="K273" s="1">
        <f t="shared" si="134"/>
        <v>6698096.0272113867</v>
      </c>
      <c r="L273" s="1">
        <f t="shared" si="134"/>
        <v>0</v>
      </c>
      <c r="M273" s="1">
        <f t="shared" si="134"/>
        <v>0</v>
      </c>
      <c r="N273" s="1">
        <f t="shared" si="134"/>
        <v>458273391.19592011</v>
      </c>
    </row>
    <row r="274" spans="1:14">
      <c r="A274" t="s">
        <v>50</v>
      </c>
      <c r="F274" s="1">
        <f t="shared" ref="F274:N274" si="135">$M$71*F200</f>
        <v>4590263.9514770042</v>
      </c>
      <c r="G274" s="1">
        <f t="shared" si="135"/>
        <v>4546920.5242122393</v>
      </c>
      <c r="H274" s="1">
        <f t="shared" si="135"/>
        <v>4503986.3659365745</v>
      </c>
      <c r="I274" s="1">
        <f t="shared" si="135"/>
        <v>4461457.6121401181</v>
      </c>
      <c r="J274" s="1">
        <f t="shared" si="135"/>
        <v>4419330.4348033033</v>
      </c>
      <c r="K274" s="1">
        <f t="shared" si="135"/>
        <v>4377601.0420527589</v>
      </c>
      <c r="L274" s="1">
        <f t="shared" si="135"/>
        <v>0</v>
      </c>
      <c r="M274" s="1">
        <f t="shared" si="135"/>
        <v>0</v>
      </c>
      <c r="N274" s="1">
        <f t="shared" si="135"/>
        <v>473100440.06937802</v>
      </c>
    </row>
    <row r="275" spans="1:14">
      <c r="A275" t="s">
        <v>51</v>
      </c>
      <c r="F275" s="1">
        <f t="shared" ref="F275:N275" si="136">$M$71*F201</f>
        <v>9552222.1281996407</v>
      </c>
      <c r="G275" s="1">
        <f t="shared" si="136"/>
        <v>9366470.9257777482</v>
      </c>
      <c r="H275" s="1">
        <f t="shared" si="136"/>
        <v>9184331.8157819882</v>
      </c>
      <c r="I275" s="1">
        <f t="shared" si="136"/>
        <v>9005734.5579578336</v>
      </c>
      <c r="J275" s="1">
        <f t="shared" si="136"/>
        <v>8830610.2779335808</v>
      </c>
      <c r="K275" s="1">
        <f t="shared" si="136"/>
        <v>8658891.4406587332</v>
      </c>
      <c r="L275" s="1">
        <f t="shared" si="136"/>
        <v>8490511.8243603911</v>
      </c>
      <c r="M275" s="1">
        <f t="shared" si="136"/>
        <v>8325406.4950050162</v>
      </c>
      <c r="N275" s="1">
        <f t="shared" si="136"/>
        <v>445401738.85369051</v>
      </c>
    </row>
    <row r="276" spans="1:14">
      <c r="A276" t="s">
        <v>52</v>
      </c>
      <c r="F276" s="1">
        <f t="shared" ref="F276:N276" si="137">$M$71*F202</f>
        <v>2700419.635602056</v>
      </c>
      <c r="G276" s="1">
        <f t="shared" si="137"/>
        <v>2685467.8674104181</v>
      </c>
      <c r="H276" s="1">
        <f t="shared" si="137"/>
        <v>2670598.8846381092</v>
      </c>
      <c r="I276" s="1">
        <f t="shared" si="137"/>
        <v>2655812.2289163098</v>
      </c>
      <c r="J276" s="1">
        <f t="shared" si="137"/>
        <v>2641107.4444140927</v>
      </c>
      <c r="K276" s="1">
        <f t="shared" si="137"/>
        <v>2626484.0778240096</v>
      </c>
      <c r="L276" s="1">
        <f t="shared" si="137"/>
        <v>2611941.6783491611</v>
      </c>
      <c r="M276" s="1">
        <f t="shared" si="137"/>
        <v>2597479.7976881512</v>
      </c>
      <c r="N276" s="1">
        <f t="shared" si="137"/>
        <v>484020109.86119497</v>
      </c>
    </row>
    <row r="277" spans="1:14">
      <c r="A277" t="s">
        <v>53</v>
      </c>
      <c r="F277" s="1">
        <f t="shared" ref="F277:N277" si="138">$M$71*F203</f>
        <v>6028909.2862947416</v>
      </c>
      <c r="G277" s="1">
        <f t="shared" si="138"/>
        <v>5954516.2041110266</v>
      </c>
      <c r="H277" s="1">
        <f t="shared" si="138"/>
        <v>5881041.0874188254</v>
      </c>
      <c r="I277" s="1">
        <f t="shared" si="138"/>
        <v>5808472.6090811836</v>
      </c>
      <c r="J277" s="1">
        <f t="shared" si="138"/>
        <v>5736799.5817308445</v>
      </c>
      <c r="K277" s="1">
        <f t="shared" si="138"/>
        <v>5666010.9560459638</v>
      </c>
      <c r="L277" s="1">
        <f t="shared" si="138"/>
        <v>5596095.8190467982</v>
      </c>
      <c r="M277" s="1">
        <f t="shared" si="138"/>
        <v>5527043.3924128339</v>
      </c>
      <c r="N277" s="1">
        <f t="shared" si="138"/>
        <v>464924250.27531743</v>
      </c>
    </row>
    <row r="278" spans="1:14">
      <c r="A278" t="s">
        <v>54</v>
      </c>
      <c r="F278" s="1">
        <f t="shared" ref="F278:N278" si="139">$M$71*F204</f>
        <v>1780246.8187628931</v>
      </c>
      <c r="G278" s="1">
        <f t="shared" si="139"/>
        <v>1773703.2146537546</v>
      </c>
      <c r="H278" s="1">
        <f t="shared" si="139"/>
        <v>1767183.662689853</v>
      </c>
      <c r="I278" s="1">
        <f t="shared" si="139"/>
        <v>1760688.0744631125</v>
      </c>
      <c r="J278" s="1">
        <f t="shared" si="139"/>
        <v>1754216.3618906592</v>
      </c>
      <c r="K278" s="1">
        <f t="shared" si="139"/>
        <v>1747768.4372138036</v>
      </c>
      <c r="L278" s="1">
        <f t="shared" si="139"/>
        <v>1741344.2129955436</v>
      </c>
      <c r="M278" s="1">
        <f t="shared" si="139"/>
        <v>0</v>
      </c>
      <c r="N278" s="1">
        <f t="shared" si="139"/>
        <v>489416193.43032593</v>
      </c>
    </row>
    <row r="279" spans="1:14">
      <c r="A279" t="s">
        <v>55</v>
      </c>
      <c r="F279" s="1">
        <f t="shared" ref="F279:N279" si="140">$M$71*F205</f>
        <v>4555920.3370327223</v>
      </c>
      <c r="G279" s="1">
        <f t="shared" si="140"/>
        <v>4513443.0232149363</v>
      </c>
      <c r="H279" s="1">
        <f t="shared" si="140"/>
        <v>4471361.7484089527</v>
      </c>
      <c r="I279" s="1">
        <f t="shared" si="140"/>
        <v>4429672.8201290155</v>
      </c>
      <c r="J279" s="1">
        <f t="shared" si="140"/>
        <v>4388372.5803152695</v>
      </c>
      <c r="K279" s="1">
        <f t="shared" si="140"/>
        <v>0</v>
      </c>
      <c r="L279" s="1">
        <f t="shared" si="140"/>
        <v>0</v>
      </c>
      <c r="M279" s="1">
        <f t="shared" si="140"/>
        <v>0</v>
      </c>
      <c r="N279" s="1">
        <f t="shared" si="140"/>
        <v>477641229.49089909</v>
      </c>
    </row>
    <row r="280" spans="1:14">
      <c r="A280" t="s">
        <v>56</v>
      </c>
      <c r="F280" s="1">
        <f t="shared" ref="F280:N280" si="141">$M$71*F206</f>
        <v>1981745.456034553</v>
      </c>
      <c r="G280" s="1">
        <f t="shared" si="141"/>
        <v>1973619.3650604638</v>
      </c>
      <c r="H280" s="1">
        <f t="shared" si="141"/>
        <v>1965526.5948917978</v>
      </c>
      <c r="I280" s="1">
        <f t="shared" si="141"/>
        <v>1957467.0088973178</v>
      </c>
      <c r="J280" s="1">
        <f t="shared" si="141"/>
        <v>1949440.4710064251</v>
      </c>
      <c r="K280" s="1">
        <f t="shared" si="141"/>
        <v>1941446.8457062405</v>
      </c>
      <c r="L280" s="1">
        <f t="shared" si="141"/>
        <v>1933485.9980396635</v>
      </c>
      <c r="M280" s="1">
        <f t="shared" si="141"/>
        <v>1925557.7936028168</v>
      </c>
      <c r="N280" s="1">
        <f t="shared" si="141"/>
        <v>488230754.25840318</v>
      </c>
    </row>
    <row r="281" spans="1:14">
      <c r="A281" t="s">
        <v>57</v>
      </c>
      <c r="F281" s="1">
        <f t="shared" ref="F281:N281" si="142">$M$71*F207</f>
        <v>4142923.4122750438</v>
      </c>
      <c r="G281" s="1">
        <f t="shared" si="142"/>
        <v>4107771.0056778849</v>
      </c>
      <c r="H281" s="1">
        <f t="shared" si="142"/>
        <v>4072916.8647175571</v>
      </c>
      <c r="I281" s="1">
        <f t="shared" si="142"/>
        <v>4038358.4586315411</v>
      </c>
      <c r="J281" s="1">
        <f t="shared" si="142"/>
        <v>4004093.2781306161</v>
      </c>
      <c r="K281" s="1">
        <f t="shared" si="142"/>
        <v>3970118.8352171401</v>
      </c>
      <c r="L281" s="1">
        <f t="shared" si="142"/>
        <v>3936432.6630032533</v>
      </c>
      <c r="M281" s="1">
        <f t="shared" si="142"/>
        <v>3903032.3155331835</v>
      </c>
      <c r="N281" s="1">
        <f t="shared" si="142"/>
        <v>475663818.14535022</v>
      </c>
    </row>
    <row r="282" spans="1:14">
      <c r="A282" t="s">
        <v>58</v>
      </c>
      <c r="F282" s="1">
        <f t="shared" ref="F282:N282" si="143">$M$71*F208</f>
        <v>2511057.9209572258</v>
      </c>
      <c r="G282" s="1">
        <f t="shared" si="143"/>
        <v>2498085.6159285693</v>
      </c>
      <c r="H282" s="1">
        <f t="shared" si="143"/>
        <v>2485180.3267565975</v>
      </c>
      <c r="I282" s="1">
        <f t="shared" si="143"/>
        <v>2472341.707232595</v>
      </c>
      <c r="J282" s="1">
        <f t="shared" si="143"/>
        <v>2459569.4129363466</v>
      </c>
      <c r="K282" s="1">
        <f t="shared" si="143"/>
        <v>2446863.1012271591</v>
      </c>
      <c r="L282" s="1">
        <f t="shared" si="143"/>
        <v>2434222.4312340342</v>
      </c>
      <c r="M282" s="1">
        <f t="shared" si="143"/>
        <v>2421647.0638471209</v>
      </c>
      <c r="N282" s="1">
        <f t="shared" si="143"/>
        <v>485126901.91496152</v>
      </c>
    </row>
    <row r="283" spans="1:14">
      <c r="A283" t="s">
        <v>59</v>
      </c>
      <c r="F283" s="1">
        <f t="shared" ref="F283:N283" si="144">$M$71*F209</f>
        <v>3952299.2101035006</v>
      </c>
      <c r="G283" s="1">
        <f t="shared" si="144"/>
        <v>3920294.6613085545</v>
      </c>
      <c r="H283" s="1">
        <f t="shared" si="144"/>
        <v>3888549.2758736205</v>
      </c>
      <c r="I283" s="1">
        <f t="shared" si="144"/>
        <v>3857060.955170799</v>
      </c>
      <c r="J283" s="1">
        <f t="shared" si="144"/>
        <v>3825827.6175657799</v>
      </c>
      <c r="K283" s="1">
        <f t="shared" si="144"/>
        <v>3794847.1982810483</v>
      </c>
      <c r="L283" s="1">
        <f t="shared" si="144"/>
        <v>3764117.6492588799</v>
      </c>
      <c r="M283" s="1">
        <f t="shared" si="144"/>
        <v>3733636.9390263413</v>
      </c>
      <c r="N283" s="1">
        <f t="shared" si="144"/>
        <v>476761121.08169669</v>
      </c>
    </row>
    <row r="284" spans="1:14">
      <c r="A284" t="s">
        <v>60</v>
      </c>
      <c r="F284" s="1">
        <f t="shared" ref="F284:N284" si="145">$M$71*F210</f>
        <v>2046540.1253507324</v>
      </c>
      <c r="G284" s="1">
        <f t="shared" si="145"/>
        <v>2037930.9176483674</v>
      </c>
      <c r="H284" s="1">
        <f t="shared" si="145"/>
        <v>2029357.9264151207</v>
      </c>
      <c r="I284" s="1">
        <f t="shared" si="145"/>
        <v>2020820.999298678</v>
      </c>
      <c r="J284" s="1">
        <f t="shared" si="145"/>
        <v>2012319.9845877292</v>
      </c>
      <c r="K284" s="1">
        <f t="shared" si="145"/>
        <v>0</v>
      </c>
      <c r="L284" s="1">
        <f t="shared" si="145"/>
        <v>0</v>
      </c>
      <c r="M284" s="1">
        <f t="shared" si="145"/>
        <v>0</v>
      </c>
      <c r="N284" s="1">
        <f t="shared" si="145"/>
        <v>489853030.0466994</v>
      </c>
    </row>
    <row r="285" spans="1:14">
      <c r="A285" t="s">
        <v>61</v>
      </c>
      <c r="F285" s="1">
        <f t="shared" ref="F285:N285" si="146">$M$71*F211</f>
        <v>2294003.461334995</v>
      </c>
      <c r="G285" s="1">
        <f t="shared" si="146"/>
        <v>2283167.1171328891</v>
      </c>
      <c r="H285" s="1">
        <f t="shared" si="146"/>
        <v>2272381.96132612</v>
      </c>
      <c r="I285" s="1">
        <f t="shared" si="146"/>
        <v>2261647.752112017</v>
      </c>
      <c r="J285" s="1">
        <f t="shared" si="146"/>
        <v>2250964.2488311445</v>
      </c>
      <c r="K285" s="1">
        <f t="shared" si="146"/>
        <v>2240331.2119600447</v>
      </c>
      <c r="L285" s="1">
        <f t="shared" si="146"/>
        <v>2229748.4031070238</v>
      </c>
      <c r="M285" s="1">
        <f t="shared" si="146"/>
        <v>0</v>
      </c>
      <c r="N285" s="1">
        <f t="shared" si="146"/>
        <v>486397504.24730277</v>
      </c>
    </row>
    <row r="286" spans="1:14">
      <c r="A286" t="s">
        <v>62</v>
      </c>
      <c r="F286" s="1">
        <f t="shared" ref="F286:N286" si="147">$M$71*F212</f>
        <v>6384585.6745241014</v>
      </c>
      <c r="G286" s="1">
        <f t="shared" si="147"/>
        <v>6301545.258846852</v>
      </c>
      <c r="H286" s="1">
        <f t="shared" si="147"/>
        <v>6219584.8992589451</v>
      </c>
      <c r="I286" s="1">
        <f t="shared" si="147"/>
        <v>6138690.5481289886</v>
      </c>
      <c r="J286" s="1">
        <f t="shared" si="147"/>
        <v>6058848.3405344952</v>
      </c>
      <c r="K286" s="1">
        <f t="shared" si="147"/>
        <v>5980044.5918853916</v>
      </c>
      <c r="L286" s="1">
        <f t="shared" si="147"/>
        <v>5902265.7955791755</v>
      </c>
      <c r="M286" s="1">
        <f t="shared" si="147"/>
        <v>5825498.6206850437</v>
      </c>
      <c r="N286" s="1">
        <f t="shared" si="147"/>
        <v>462916700.68682122</v>
      </c>
    </row>
    <row r="287" spans="1:14">
      <c r="A287" t="s">
        <v>63</v>
      </c>
      <c r="F287" s="1">
        <f t="shared" ref="F287:N287" si="148">$M$71*F213</f>
        <v>2463510.1993992887</v>
      </c>
      <c r="G287" s="1">
        <f t="shared" si="148"/>
        <v>2450941.3252438162</v>
      </c>
      <c r="H287" s="1">
        <f t="shared" si="148"/>
        <v>2438436.5777145312</v>
      </c>
      <c r="I287" s="1">
        <f t="shared" si="148"/>
        <v>2425995.6296360795</v>
      </c>
      <c r="J287" s="1">
        <f t="shared" si="148"/>
        <v>2413618.1555026169</v>
      </c>
      <c r="K287" s="1">
        <f t="shared" si="148"/>
        <v>2401303.8314689151</v>
      </c>
      <c r="L287" s="1">
        <f t="shared" si="148"/>
        <v>2389052.3353418126</v>
      </c>
      <c r="M287" s="1">
        <f t="shared" si="148"/>
        <v>2376863.3465725551</v>
      </c>
      <c r="N287" s="1">
        <f t="shared" si="148"/>
        <v>485406194.28103477</v>
      </c>
    </row>
    <row r="288" spans="1:14">
      <c r="A288" t="s">
        <v>64</v>
      </c>
      <c r="F288" s="1">
        <f t="shared" ref="F288:N288" si="149">$M$71*F214</f>
        <v>3952299.2101035006</v>
      </c>
      <c r="G288" s="1">
        <f t="shared" si="149"/>
        <v>3920294.6613085545</v>
      </c>
      <c r="H288" s="1">
        <f t="shared" si="149"/>
        <v>3888549.2758736205</v>
      </c>
      <c r="I288" s="1">
        <f t="shared" si="149"/>
        <v>3857060.955170799</v>
      </c>
      <c r="J288" s="1">
        <f t="shared" si="149"/>
        <v>3825827.6175657799</v>
      </c>
      <c r="K288" s="1">
        <f t="shared" si="149"/>
        <v>3794847.1982810483</v>
      </c>
      <c r="L288" s="1">
        <f t="shared" si="149"/>
        <v>3764117.6492588799</v>
      </c>
      <c r="M288" s="1">
        <f t="shared" si="149"/>
        <v>3733636.9390263413</v>
      </c>
      <c r="N288" s="1">
        <f t="shared" si="149"/>
        <v>476761121.08169669</v>
      </c>
    </row>
    <row r="289" spans="1:16">
      <c r="A289" t="s">
        <v>65</v>
      </c>
      <c r="F289" s="1">
        <f t="shared" ref="F289:N289" si="150">$M$71*F215</f>
        <v>3919845.9848767142</v>
      </c>
      <c r="G289" s="1">
        <f t="shared" si="150"/>
        <v>3888504.2874651221</v>
      </c>
      <c r="H289" s="1">
        <f t="shared" si="150"/>
        <v>3857413.187143499</v>
      </c>
      <c r="I289" s="1">
        <f t="shared" si="150"/>
        <v>3826570.6802263488</v>
      </c>
      <c r="J289" s="1">
        <f t="shared" si="150"/>
        <v>3795974.7790489718</v>
      </c>
      <c r="K289" s="1">
        <f t="shared" si="150"/>
        <v>0</v>
      </c>
      <c r="L289" s="1">
        <f t="shared" si="150"/>
        <v>0</v>
      </c>
      <c r="M289" s="1">
        <f t="shared" si="150"/>
        <v>0</v>
      </c>
      <c r="N289" s="1">
        <f t="shared" si="150"/>
        <v>480711691.08123934</v>
      </c>
    </row>
    <row r="290" spans="1:16">
      <c r="A290" t="s">
        <v>66</v>
      </c>
      <c r="F290" s="1">
        <f t="shared" ref="F290:N290" si="151">$M$71*F216</f>
        <v>2519461.3575136922</v>
      </c>
      <c r="G290" s="1">
        <f t="shared" si="151"/>
        <v>2506362.71490956</v>
      </c>
      <c r="H290" s="1">
        <f t="shared" si="151"/>
        <v>2493332.1719560199</v>
      </c>
      <c r="I290" s="1">
        <f t="shared" si="151"/>
        <v>2480369.3746039411</v>
      </c>
      <c r="J290" s="1">
        <f t="shared" si="151"/>
        <v>2467473.9706450067</v>
      </c>
      <c r="K290" s="1">
        <f t="shared" si="151"/>
        <v>2454645.6097019333</v>
      </c>
      <c r="L290" s="1">
        <f t="shared" si="151"/>
        <v>2441883.9432189809</v>
      </c>
      <c r="M290" s="1">
        <f t="shared" si="151"/>
        <v>2429188.6244526273</v>
      </c>
      <c r="N290" s="1">
        <f t="shared" si="151"/>
        <v>485078354.80066985</v>
      </c>
    </row>
    <row r="291" spans="1:16">
      <c r="A291" t="s">
        <v>67</v>
      </c>
      <c r="F291" s="1">
        <f t="shared" ref="F291:N291" si="152">$M$71*F217</f>
        <v>4080401.5746299974</v>
      </c>
      <c r="G291" s="1">
        <f t="shared" si="152"/>
        <v>4046297.8419526508</v>
      </c>
      <c r="H291" s="1">
        <f t="shared" si="152"/>
        <v>4012479.14606917</v>
      </c>
      <c r="I291" s="1">
        <f t="shared" si="152"/>
        <v>3978943.1046605152</v>
      </c>
      <c r="J291" s="1">
        <f t="shared" si="152"/>
        <v>3945687.3553186944</v>
      </c>
      <c r="K291" s="1">
        <f t="shared" si="152"/>
        <v>3912709.555380811</v>
      </c>
      <c r="L291" s="1">
        <f t="shared" si="152"/>
        <v>3880007.3817638061</v>
      </c>
      <c r="M291" s="1">
        <f t="shared" si="152"/>
        <v>3847578.5308005884</v>
      </c>
      <c r="N291" s="1">
        <f t="shared" si="152"/>
        <v>476023481.42198813</v>
      </c>
    </row>
    <row r="292" spans="1:16">
      <c r="A292" t="s">
        <v>68</v>
      </c>
      <c r="F292" s="1">
        <f t="shared" ref="F292:N292" si="153">$M$71*F218</f>
        <v>6439087.8532406036</v>
      </c>
      <c r="G292" s="1">
        <f t="shared" si="153"/>
        <v>6354272.3025882822</v>
      </c>
      <c r="H292" s="1">
        <f t="shared" si="153"/>
        <v>6270573.9408603907</v>
      </c>
      <c r="I292" s="1">
        <f t="shared" si="153"/>
        <v>6187978.0524641266</v>
      </c>
      <c r="J292" s="1">
        <f t="shared" si="153"/>
        <v>6106470.1156404167</v>
      </c>
      <c r="K292" s="1">
        <f t="shared" si="153"/>
        <v>6026035.7999105677</v>
      </c>
      <c r="L292" s="1">
        <f t="shared" si="153"/>
        <v>5946660.9635566715</v>
      </c>
      <c r="M292" s="1">
        <f t="shared" si="153"/>
        <v>5868331.6511350395</v>
      </c>
      <c r="N292" s="1">
        <f t="shared" si="153"/>
        <v>462615581.93529564</v>
      </c>
    </row>
    <row r="293" spans="1:16">
      <c r="A293" t="s">
        <v>69</v>
      </c>
      <c r="F293" s="1">
        <f t="shared" ref="F293:N293" si="154">$M$71*F219</f>
        <v>3069708.7563687041</v>
      </c>
      <c r="G293" s="1">
        <f t="shared" si="154"/>
        <v>3050359.212292464</v>
      </c>
      <c r="H293" s="1">
        <f t="shared" si="154"/>
        <v>3031131.63576596</v>
      </c>
      <c r="I293" s="1">
        <f t="shared" si="154"/>
        <v>3012025.2579815541</v>
      </c>
      <c r="J293" s="1">
        <f t="shared" si="154"/>
        <v>2993039.3149772971</v>
      </c>
      <c r="K293" s="1">
        <f t="shared" si="154"/>
        <v>2974173.0476066652</v>
      </c>
      <c r="L293" s="1">
        <f t="shared" si="154"/>
        <v>2955425.7015089178</v>
      </c>
      <c r="M293" s="1">
        <f t="shared" si="154"/>
        <v>2936796.5270775678</v>
      </c>
      <c r="N293" s="1">
        <f t="shared" si="154"/>
        <v>481869562.77500737</v>
      </c>
    </row>
    <row r="294" spans="1:16">
      <c r="A294" t="s">
        <v>70</v>
      </c>
      <c r="F294" s="1">
        <f t="shared" ref="F294:N294" si="155">$M$71*F220</f>
        <v>7982071.2462995751</v>
      </c>
      <c r="G294" s="1">
        <f t="shared" si="155"/>
        <v>7852457.4202688551</v>
      </c>
      <c r="H294" s="1">
        <f t="shared" si="155"/>
        <v>7724948.2790223146</v>
      </c>
      <c r="I294" s="1">
        <f t="shared" si="155"/>
        <v>7599509.6464371858</v>
      </c>
      <c r="J294" s="1">
        <f t="shared" si="155"/>
        <v>7476107.9013463408</v>
      </c>
      <c r="K294" s="1">
        <f t="shared" si="155"/>
        <v>7354709.9685277725</v>
      </c>
      <c r="L294" s="1">
        <f t="shared" si="155"/>
        <v>7235283.3098381916</v>
      </c>
      <c r="M294" s="1">
        <f t="shared" si="155"/>
        <v>7117795.9154931633</v>
      </c>
      <c r="N294" s="1">
        <f t="shared" si="155"/>
        <v>454010195.53809798</v>
      </c>
    </row>
    <row r="295" spans="1:16">
      <c r="A295" t="s">
        <v>71</v>
      </c>
      <c r="F295" s="1">
        <f t="shared" ref="F295:N295" si="156">$M$71*F221</f>
        <v>7432912.6676392918</v>
      </c>
      <c r="G295" s="1">
        <f t="shared" si="156"/>
        <v>7320257.5165701164</v>
      </c>
      <c r="H295" s="1">
        <f t="shared" si="156"/>
        <v>7209309.7961718477</v>
      </c>
      <c r="I295" s="1">
        <f t="shared" si="156"/>
        <v>7100043.6281825621</v>
      </c>
      <c r="J295" s="1">
        <f t="shared" si="156"/>
        <v>6992433.5265580947</v>
      </c>
      <c r="K295" s="1">
        <f t="shared" si="156"/>
        <v>6886454.3915274078</v>
      </c>
      <c r="L295" s="1">
        <f t="shared" si="156"/>
        <v>6782081.5037378799</v>
      </c>
      <c r="M295" s="1">
        <f t="shared" si="156"/>
        <v>6679290.5184902549</v>
      </c>
      <c r="N295" s="1">
        <f t="shared" si="156"/>
        <v>457058588.4733507</v>
      </c>
    </row>
    <row r="296" spans="1:16">
      <c r="A296" t="s">
        <v>72</v>
      </c>
      <c r="F296" s="1">
        <f t="shared" ref="F296:N296" si="157">$M$71*F222</f>
        <v>5978419.9648880316</v>
      </c>
      <c r="G296" s="1">
        <f t="shared" si="157"/>
        <v>5905577.6775100986</v>
      </c>
      <c r="H296" s="1">
        <f t="shared" si="157"/>
        <v>5833622.915408399</v>
      </c>
      <c r="I296" s="1">
        <f t="shared" si="157"/>
        <v>5762544.8647939945</v>
      </c>
      <c r="J296" s="1">
        <f t="shared" si="157"/>
        <v>5692332.8436354063</v>
      </c>
      <c r="K296" s="1">
        <f t="shared" si="157"/>
        <v>5622976.300053373</v>
      </c>
      <c r="L296" s="1">
        <f t="shared" si="157"/>
        <v>0</v>
      </c>
      <c r="M296" s="1">
        <f t="shared" si="157"/>
        <v>0</v>
      </c>
      <c r="N296" s="1">
        <f t="shared" si="157"/>
        <v>465204525.43371069</v>
      </c>
    </row>
    <row r="298" spans="1:16" ht="14">
      <c r="A298" s="20" t="s">
        <v>115</v>
      </c>
      <c r="F298" s="26">
        <v>1</v>
      </c>
      <c r="G298" s="26">
        <v>2</v>
      </c>
      <c r="H298" s="26">
        <v>3</v>
      </c>
      <c r="I298" s="26">
        <v>4</v>
      </c>
      <c r="J298" s="26">
        <v>5</v>
      </c>
      <c r="K298" s="26">
        <v>6</v>
      </c>
      <c r="L298" s="26">
        <v>7</v>
      </c>
      <c r="M298" s="26">
        <v>8</v>
      </c>
      <c r="N298" s="27" t="s">
        <v>114</v>
      </c>
      <c r="O298" s="27" t="s">
        <v>123</v>
      </c>
      <c r="P298" s="27" t="s">
        <v>124</v>
      </c>
    </row>
    <row r="299" spans="1:16">
      <c r="A299" t="s">
        <v>1</v>
      </c>
      <c r="F299" s="1">
        <f>(F225-F76)^2</f>
        <v>4972987883134.7695</v>
      </c>
      <c r="G299" s="1">
        <f t="shared" ref="G299:N299" si="158">(G225-G76)^2</f>
        <v>18293612883932.16</v>
      </c>
      <c r="H299" s="1">
        <f t="shared" si="158"/>
        <v>30404784629600.082</v>
      </c>
      <c r="I299" s="1">
        <f t="shared" si="158"/>
        <v>32139378313889.445</v>
      </c>
      <c r="J299" s="1">
        <f t="shared" si="158"/>
        <v>31780917094135.109</v>
      </c>
      <c r="K299" s="1">
        <f t="shared" si="158"/>
        <v>31206234483700.629</v>
      </c>
      <c r="L299" s="1">
        <f t="shared" si="158"/>
        <v>30523011161267.742</v>
      </c>
      <c r="M299" s="1">
        <f t="shared" si="158"/>
        <v>29750879761535.18</v>
      </c>
      <c r="N299" s="1">
        <f t="shared" si="158"/>
        <v>836022135492884.25</v>
      </c>
      <c r="O299" s="3">
        <f t="shared" ref="O299:O330" si="159">IF(L76&gt;0, ABS(L225-L76)/L76,"")</f>
        <v>755.26499636971209</v>
      </c>
      <c r="P299" s="3">
        <f t="shared" ref="P299:P330" si="160">IF(M76&gt;0, ABS(M225-M76)/M76,"")</f>
        <v>511.52927922060832</v>
      </c>
    </row>
    <row r="300" spans="1:16">
      <c r="A300" t="s">
        <v>2</v>
      </c>
      <c r="F300" s="1">
        <f t="shared" ref="F300:N300" si="161">(F226-F77)^2</f>
        <v>6825171936140.6348</v>
      </c>
      <c r="G300" s="1">
        <f>(G231-G77)^2</f>
        <v>2955304590150.1245</v>
      </c>
      <c r="H300" s="1">
        <f t="shared" si="161"/>
        <v>5239359057609.5928</v>
      </c>
      <c r="I300" s="1">
        <f t="shared" si="161"/>
        <v>6125304998841.8076</v>
      </c>
      <c r="J300" s="1">
        <f t="shared" si="161"/>
        <v>7150914577819.5566</v>
      </c>
      <c r="K300" s="1">
        <f t="shared" si="161"/>
        <v>7723441640256.9375</v>
      </c>
      <c r="L300" s="1">
        <f t="shared" si="161"/>
        <v>7827968187330.0811</v>
      </c>
      <c r="M300" s="1">
        <f t="shared" si="161"/>
        <v>7935277252363.002</v>
      </c>
      <c r="N300" s="1">
        <f t="shared" si="161"/>
        <v>211665555793021.19</v>
      </c>
      <c r="O300" s="3">
        <f t="shared" si="159"/>
        <v>29.096389661452019</v>
      </c>
      <c r="P300" s="3">
        <f t="shared" si="160"/>
        <v>47.678860158070933</v>
      </c>
    </row>
    <row r="301" spans="1:16">
      <c r="A301" t="s">
        <v>3</v>
      </c>
      <c r="F301" s="1">
        <f t="shared" ref="F301:N301" si="162">(F227-F78)^2</f>
        <v>482420888676.29681</v>
      </c>
      <c r="G301" s="1">
        <f t="shared" si="162"/>
        <v>457936892883.30249</v>
      </c>
      <c r="H301" s="1">
        <f t="shared" si="162"/>
        <v>429015973230.32654</v>
      </c>
      <c r="I301" s="1">
        <f t="shared" si="162"/>
        <v>449072257210.86993</v>
      </c>
      <c r="J301" s="1">
        <f t="shared" si="162"/>
        <v>464068358193.70587</v>
      </c>
      <c r="K301" s="1">
        <f t="shared" si="162"/>
        <v>431646873414.94293</v>
      </c>
      <c r="L301" s="1">
        <f t="shared" si="162"/>
        <v>460272409853.41138</v>
      </c>
      <c r="M301" s="1">
        <f t="shared" si="162"/>
        <v>474200062678.68695</v>
      </c>
      <c r="N301" s="1">
        <f t="shared" si="162"/>
        <v>16278168680023.391</v>
      </c>
      <c r="O301" s="3">
        <f t="shared" si="159"/>
        <v>15.828697225869661</v>
      </c>
      <c r="P301" s="3">
        <f t="shared" si="160"/>
        <v>21.804941500829948</v>
      </c>
    </row>
    <row r="302" spans="1:16">
      <c r="A302" t="s">
        <v>4</v>
      </c>
      <c r="F302" s="1">
        <f t="shared" ref="F302:N302" si="163">(F228-F79)^2</f>
        <v>22252834132954.199</v>
      </c>
      <c r="G302" s="1">
        <f t="shared" si="163"/>
        <v>17089623735144.998</v>
      </c>
      <c r="H302" s="1">
        <f t="shared" si="163"/>
        <v>311127407322.09717</v>
      </c>
      <c r="I302" s="1">
        <f t="shared" si="163"/>
        <v>4175200770856.4492</v>
      </c>
      <c r="J302" s="1">
        <f t="shared" si="163"/>
        <v>8569104646127.9297</v>
      </c>
      <c r="K302" s="1">
        <f t="shared" si="163"/>
        <v>14771314757835.814</v>
      </c>
      <c r="L302" s="1">
        <f t="shared" si="163"/>
        <v>18815230631110.48</v>
      </c>
      <c r="M302" s="1">
        <f t="shared" si="163"/>
        <v>18048105841684.629</v>
      </c>
      <c r="N302" s="1">
        <f t="shared" si="163"/>
        <v>292664631806799.06</v>
      </c>
      <c r="O302" s="3">
        <f t="shared" si="159"/>
        <v>9.5002916541070146</v>
      </c>
      <c r="P302" s="3">
        <f t="shared" si="160"/>
        <v>8.5694528131078691</v>
      </c>
    </row>
    <row r="303" spans="1:16">
      <c r="A303" t="s">
        <v>5</v>
      </c>
      <c r="F303" s="1">
        <f t="shared" ref="F303:N303" si="164">(F229-F80)^2</f>
        <v>74406621417604.594</v>
      </c>
      <c r="G303" s="1">
        <f t="shared" si="164"/>
        <v>6824231941966.0166</v>
      </c>
      <c r="H303" s="1">
        <f t="shared" si="164"/>
        <v>355093869158.33466</v>
      </c>
      <c r="I303" s="1">
        <f t="shared" si="164"/>
        <v>1514078073349.1812</v>
      </c>
      <c r="J303" s="1">
        <f t="shared" si="164"/>
        <v>3576397739048.2778</v>
      </c>
      <c r="K303" s="1">
        <f t="shared" si="164"/>
        <v>15746333497776.582</v>
      </c>
      <c r="L303" s="1">
        <f t="shared" si="164"/>
        <v>24335005049618.387</v>
      </c>
      <c r="M303" s="1">
        <f t="shared" si="164"/>
        <v>26888147309866.027</v>
      </c>
      <c r="N303" s="1">
        <f t="shared" si="164"/>
        <v>22509022743571.879</v>
      </c>
      <c r="O303" s="3">
        <f t="shared" si="159"/>
        <v>2.9855290258872609</v>
      </c>
      <c r="P303" s="3">
        <f t="shared" si="160"/>
        <v>3.9779050377629499</v>
      </c>
    </row>
    <row r="304" spans="1:16">
      <c r="A304" t="s">
        <v>6</v>
      </c>
      <c r="F304" s="1">
        <f t="shared" ref="F304:N304" si="165">(F230-F81)^2</f>
        <v>11518762756934.154</v>
      </c>
      <c r="G304" s="1">
        <f t="shared" si="165"/>
        <v>2294374363.0987773</v>
      </c>
      <c r="H304" s="1">
        <f t="shared" si="165"/>
        <v>4760559393128.458</v>
      </c>
      <c r="I304" s="1">
        <f t="shared" si="165"/>
        <v>9185154137142.1582</v>
      </c>
      <c r="J304" s="1">
        <f t="shared" si="165"/>
        <v>11063079310422.734</v>
      </c>
      <c r="K304" s="1">
        <f t="shared" si="165"/>
        <v>11927308905550.564</v>
      </c>
      <c r="L304" s="1">
        <f t="shared" si="165"/>
        <v>11965739526305.512</v>
      </c>
      <c r="M304" s="1">
        <f t="shared" si="165"/>
        <v>11807473371136.061</v>
      </c>
      <c r="N304" s="1">
        <f t="shared" si="165"/>
        <v>73110315108955.766</v>
      </c>
      <c r="O304" s="3">
        <f t="shared" si="159"/>
        <v>197.58685137760324</v>
      </c>
      <c r="P304" s="3">
        <f t="shared" si="160"/>
        <v>238.87385655254323</v>
      </c>
    </row>
    <row r="305" spans="1:16">
      <c r="A305" t="s">
        <v>7</v>
      </c>
      <c r="F305" s="1">
        <f t="shared" ref="F305:N305" si="166">(F231-F82)^2</f>
        <v>488336938846474.19</v>
      </c>
      <c r="G305" s="1" t="e">
        <f>(#REF!-G82)^2</f>
        <v>#REF!</v>
      </c>
      <c r="H305" s="1">
        <f t="shared" si="166"/>
        <v>106575732256173.39</v>
      </c>
      <c r="I305" s="1">
        <f t="shared" si="166"/>
        <v>36770338038165.133</v>
      </c>
      <c r="J305" s="1">
        <f t="shared" si="166"/>
        <v>295750701693.83685</v>
      </c>
      <c r="K305" s="1">
        <f t="shared" si="166"/>
        <v>2539659004505.4263</v>
      </c>
      <c r="L305" s="1">
        <f t="shared" si="166"/>
        <v>6677237740646.833</v>
      </c>
      <c r="M305" s="1">
        <f t="shared" si="166"/>
        <v>12053343306674.078</v>
      </c>
      <c r="N305" s="1">
        <f t="shared" si="166"/>
        <v>3768463162209089</v>
      </c>
      <c r="O305" s="3">
        <f t="shared" si="159"/>
        <v>1.6737713534398231</v>
      </c>
      <c r="P305" s="3">
        <f t="shared" si="160"/>
        <v>5.6081137078817553</v>
      </c>
    </row>
    <row r="306" spans="1:16">
      <c r="A306" t="s">
        <v>8</v>
      </c>
      <c r="F306" s="1">
        <f t="shared" ref="F306:N306" si="167">(F232-F83)^2</f>
        <v>812861113270329.12</v>
      </c>
      <c r="G306" s="1">
        <f t="shared" si="167"/>
        <v>352411398955674.56</v>
      </c>
      <c r="H306" s="1">
        <f t="shared" si="167"/>
        <v>11567128481741.832</v>
      </c>
      <c r="I306" s="1">
        <f t="shared" si="167"/>
        <v>6208816122308.2295</v>
      </c>
      <c r="J306" s="1">
        <f t="shared" si="167"/>
        <v>30292043808114.363</v>
      </c>
      <c r="K306" s="1">
        <f t="shared" si="167"/>
        <v>59420070741039.414</v>
      </c>
      <c r="L306" s="1">
        <f t="shared" si="167"/>
        <v>35740959334484.984</v>
      </c>
      <c r="M306" s="1">
        <f t="shared" si="167"/>
        <v>53463828034261.242</v>
      </c>
      <c r="N306" s="1">
        <f t="shared" si="167"/>
        <v>1223626921853868.2</v>
      </c>
      <c r="O306" s="3">
        <f t="shared" si="159"/>
        <v>1.2992251872475005</v>
      </c>
      <c r="P306" s="3">
        <f t="shared" si="160"/>
        <v>2.4352637100929666</v>
      </c>
    </row>
    <row r="307" spans="1:16">
      <c r="A307" t="s">
        <v>9</v>
      </c>
      <c r="F307" s="1">
        <f t="shared" ref="F307:N307" si="168">(F233-F84)^2</f>
        <v>60212406483446.023</v>
      </c>
      <c r="G307" s="1">
        <f t="shared" si="168"/>
        <v>2950868576086.1899</v>
      </c>
      <c r="H307" s="1">
        <f t="shared" si="168"/>
        <v>929972650095.93323</v>
      </c>
      <c r="I307" s="1">
        <f t="shared" si="168"/>
        <v>3566692086421.3853</v>
      </c>
      <c r="J307" s="1">
        <f t="shared" si="168"/>
        <v>4407246106814.2295</v>
      </c>
      <c r="K307" s="1">
        <f t="shared" si="168"/>
        <v>4826957947430.4727</v>
      </c>
      <c r="L307" s="1">
        <f t="shared" si="168"/>
        <v>4841208386238.542</v>
      </c>
      <c r="M307" s="1">
        <f t="shared" si="168"/>
        <v>4906110358901.915</v>
      </c>
      <c r="N307" s="1">
        <f t="shared" si="168"/>
        <v>5420407217229.4268</v>
      </c>
      <c r="O307" s="3">
        <f t="shared" si="159"/>
        <v>60.576912507474447</v>
      </c>
      <c r="P307" s="3">
        <f t="shared" si="160"/>
        <v>201.54450605069286</v>
      </c>
    </row>
    <row r="308" spans="1:16">
      <c r="A308" t="s">
        <v>10</v>
      </c>
      <c r="F308" s="1">
        <f t="shared" ref="F308:N308" si="169">(F234-F85)^2</f>
        <v>5963856798109.4268</v>
      </c>
      <c r="G308" s="1">
        <f t="shared" si="169"/>
        <v>6021528078207.3916</v>
      </c>
      <c r="H308" s="1">
        <f t="shared" si="169"/>
        <v>6044528900246.5508</v>
      </c>
      <c r="I308" s="1">
        <f t="shared" si="169"/>
        <v>6007979623452.543</v>
      </c>
      <c r="J308" s="1">
        <f t="shared" si="169"/>
        <v>0</v>
      </c>
      <c r="K308" s="1">
        <f t="shared" si="169"/>
        <v>0</v>
      </c>
      <c r="L308" s="1">
        <f t="shared" si="169"/>
        <v>0</v>
      </c>
      <c r="M308" s="1">
        <f t="shared" si="169"/>
        <v>0</v>
      </c>
      <c r="N308" s="1">
        <f t="shared" si="169"/>
        <v>96150997589069.547</v>
      </c>
      <c r="O308" s="3" t="str">
        <f t="shared" si="159"/>
        <v/>
      </c>
      <c r="P308" s="3" t="str">
        <f t="shared" si="160"/>
        <v/>
      </c>
    </row>
    <row r="309" spans="1:16">
      <c r="A309" t="s">
        <v>11</v>
      </c>
      <c r="F309" s="1">
        <f t="shared" ref="F309:N309" si="170">(F235-F86)^2</f>
        <v>389973739154.6601</v>
      </c>
      <c r="G309" s="1">
        <f t="shared" si="170"/>
        <v>413396334543.41486</v>
      </c>
      <c r="H309" s="1">
        <f t="shared" si="170"/>
        <v>425167565238.34241</v>
      </c>
      <c r="I309" s="1">
        <f t="shared" si="170"/>
        <v>433628661425.21136</v>
      </c>
      <c r="J309" s="1">
        <f t="shared" si="170"/>
        <v>449464873297.31213</v>
      </c>
      <c r="K309" s="1">
        <f t="shared" si="170"/>
        <v>439699464266.6814</v>
      </c>
      <c r="L309" s="1">
        <f t="shared" si="170"/>
        <v>446241058411.38635</v>
      </c>
      <c r="M309" s="1">
        <f t="shared" si="170"/>
        <v>453970824966.23322</v>
      </c>
      <c r="N309" s="1">
        <f t="shared" si="170"/>
        <v>15299920096302.287</v>
      </c>
      <c r="O309" s="3">
        <f t="shared" si="159"/>
        <v>40.029528292783468</v>
      </c>
      <c r="P309" s="3">
        <f t="shared" si="160"/>
        <v>67.763609674263265</v>
      </c>
    </row>
    <row r="310" spans="1:16">
      <c r="A310" t="s">
        <v>12</v>
      </c>
      <c r="F310" s="1">
        <f t="shared" ref="F310:N310" si="171">(F236-F87)^2</f>
        <v>10842221907037.93</v>
      </c>
      <c r="G310" s="1">
        <f t="shared" si="171"/>
        <v>10767471047904.262</v>
      </c>
      <c r="H310" s="1">
        <f t="shared" si="171"/>
        <v>10779432898230.281</v>
      </c>
      <c r="I310" s="1">
        <f t="shared" si="171"/>
        <v>10634710491916.357</v>
      </c>
      <c r="J310" s="1">
        <f t="shared" si="171"/>
        <v>10561359626919.967</v>
      </c>
      <c r="K310" s="1">
        <f t="shared" si="171"/>
        <v>10437920686379.348</v>
      </c>
      <c r="L310" s="1">
        <f t="shared" si="171"/>
        <v>10370963051019.963</v>
      </c>
      <c r="M310" s="1">
        <f t="shared" si="171"/>
        <v>10203597720778.162</v>
      </c>
      <c r="N310" s="1">
        <f t="shared" si="171"/>
        <v>384122060684877.62</v>
      </c>
      <c r="O310" s="3">
        <f t="shared" si="159"/>
        <v>488.82786349366773</v>
      </c>
      <c r="P310" s="3">
        <f t="shared" si="160"/>
        <v>303.72797184675761</v>
      </c>
    </row>
    <row r="311" spans="1:16">
      <c r="A311" t="s">
        <v>13</v>
      </c>
      <c r="F311" s="1">
        <f t="shared" ref="F311:N311" si="172">(F237-F88)^2</f>
        <v>47678534395592.008</v>
      </c>
      <c r="G311" s="1">
        <f t="shared" si="172"/>
        <v>1898484423130.658</v>
      </c>
      <c r="H311" s="1">
        <f t="shared" si="172"/>
        <v>673167762493.67383</v>
      </c>
      <c r="I311" s="1">
        <f t="shared" si="172"/>
        <v>5053397030393.4814</v>
      </c>
      <c r="J311" s="1">
        <f t="shared" si="172"/>
        <v>9132195084741.3555</v>
      </c>
      <c r="K311" s="1">
        <f t="shared" si="172"/>
        <v>10929223544483.285</v>
      </c>
      <c r="L311" s="1">
        <f t="shared" si="172"/>
        <v>11414756320350.195</v>
      </c>
      <c r="M311" s="1">
        <f t="shared" si="172"/>
        <v>0</v>
      </c>
      <c r="N311" s="1">
        <f t="shared" si="172"/>
        <v>1239914667695.9241</v>
      </c>
      <c r="O311" s="3">
        <f t="shared" si="159"/>
        <v>161.2838036561142</v>
      </c>
      <c r="P311" s="3" t="str">
        <f t="shared" si="160"/>
        <v/>
      </c>
    </row>
    <row r="312" spans="1:16">
      <c r="A312" t="s">
        <v>14</v>
      </c>
      <c r="F312" s="1">
        <f t="shared" ref="F312:N312" si="173">(F238-F89)^2</f>
        <v>1776653123276.3623</v>
      </c>
      <c r="G312" s="1">
        <f t="shared" si="173"/>
        <v>1228344947075.6731</v>
      </c>
      <c r="H312" s="1">
        <f t="shared" si="173"/>
        <v>3758482107206.3022</v>
      </c>
      <c r="I312" s="1">
        <f t="shared" si="173"/>
        <v>4829282954372.5371</v>
      </c>
      <c r="J312" s="1">
        <f t="shared" si="173"/>
        <v>0</v>
      </c>
      <c r="K312" s="1">
        <f t="shared" si="173"/>
        <v>0</v>
      </c>
      <c r="L312" s="1">
        <f t="shared" si="173"/>
        <v>0</v>
      </c>
      <c r="M312" s="1">
        <f t="shared" si="173"/>
        <v>0</v>
      </c>
      <c r="N312" s="1">
        <f t="shared" si="173"/>
        <v>15300921133595.074</v>
      </c>
      <c r="O312" s="3" t="str">
        <f t="shared" si="159"/>
        <v/>
      </c>
      <c r="P312" s="3" t="str">
        <f t="shared" si="160"/>
        <v/>
      </c>
    </row>
    <row r="313" spans="1:16">
      <c r="A313" t="s">
        <v>15</v>
      </c>
      <c r="F313" s="1">
        <f t="shared" ref="F313:N313" si="174">(F239-F90)^2</f>
        <v>132695374822711.42</v>
      </c>
      <c r="G313" s="1">
        <f t="shared" si="174"/>
        <v>4242017078797.5708</v>
      </c>
      <c r="H313" s="1">
        <f t="shared" si="174"/>
        <v>7312902433206.29</v>
      </c>
      <c r="I313" s="1">
        <f t="shared" si="174"/>
        <v>31218613078766.496</v>
      </c>
      <c r="J313" s="1">
        <f t="shared" si="174"/>
        <v>58687861194106.406</v>
      </c>
      <c r="K313" s="1">
        <f t="shared" si="174"/>
        <v>55829827669273.5</v>
      </c>
      <c r="L313" s="1">
        <f t="shared" si="174"/>
        <v>60237389893617.727</v>
      </c>
      <c r="M313" s="1">
        <f t="shared" si="174"/>
        <v>58059878631754.984</v>
      </c>
      <c r="N313" s="1">
        <f t="shared" si="174"/>
        <v>96931359033172.281</v>
      </c>
      <c r="O313" s="3">
        <f t="shared" si="159"/>
        <v>23.132216504821606</v>
      </c>
      <c r="P313" s="3">
        <f t="shared" si="160"/>
        <v>23.267335348238767</v>
      </c>
    </row>
    <row r="314" spans="1:16">
      <c r="A314" t="s">
        <v>16</v>
      </c>
      <c r="F314" s="1">
        <f t="shared" ref="F314:N314" si="175">(F240-F91)^2</f>
        <v>61911017700026.805</v>
      </c>
      <c r="G314" s="1">
        <f t="shared" si="175"/>
        <v>3088396683185.3921</v>
      </c>
      <c r="H314" s="1">
        <f t="shared" si="175"/>
        <v>387450215992.23035</v>
      </c>
      <c r="I314" s="1">
        <f t="shared" si="175"/>
        <v>3565309004185.0332</v>
      </c>
      <c r="J314" s="1">
        <f t="shared" si="175"/>
        <v>6245215731644.9629</v>
      </c>
      <c r="K314" s="1">
        <f t="shared" si="175"/>
        <v>9180947206439.5977</v>
      </c>
      <c r="L314" s="1">
        <f t="shared" si="175"/>
        <v>10804321281457.326</v>
      </c>
      <c r="M314" s="1">
        <f t="shared" si="175"/>
        <v>11094145389375.91</v>
      </c>
      <c r="N314" s="1">
        <f t="shared" si="175"/>
        <v>2515493096577.5615</v>
      </c>
      <c r="O314" s="3">
        <f t="shared" si="159"/>
        <v>32.535784902204099</v>
      </c>
      <c r="P314" s="3">
        <f t="shared" si="160"/>
        <v>102.04618575015786</v>
      </c>
    </row>
    <row r="315" spans="1:16">
      <c r="A315" t="s">
        <v>17</v>
      </c>
      <c r="F315" s="1">
        <f t="shared" ref="F315:N315" si="176">(F241-F92)^2</f>
        <v>943817957540.18787</v>
      </c>
      <c r="G315" s="1">
        <f t="shared" si="176"/>
        <v>828311016438.53235</v>
      </c>
      <c r="H315" s="1">
        <f t="shared" si="176"/>
        <v>771362872210.35608</v>
      </c>
      <c r="I315" s="1">
        <f t="shared" si="176"/>
        <v>899415353078.52454</v>
      </c>
      <c r="J315" s="1">
        <f t="shared" si="176"/>
        <v>946606931030.69287</v>
      </c>
      <c r="K315" s="1">
        <f t="shared" si="176"/>
        <v>978326974671.66296</v>
      </c>
      <c r="L315" s="1">
        <f t="shared" si="176"/>
        <v>998747741057.78052</v>
      </c>
      <c r="M315" s="1">
        <f t="shared" si="176"/>
        <v>1011377983811.4327</v>
      </c>
      <c r="N315" s="1">
        <f t="shared" si="176"/>
        <v>32152393339783.043</v>
      </c>
      <c r="O315" s="3">
        <f t="shared" si="159"/>
        <v>55.019471173034766</v>
      </c>
      <c r="P315" s="3">
        <f t="shared" si="160"/>
        <v>103.83819318562958</v>
      </c>
    </row>
    <row r="316" spans="1:16">
      <c r="A316" t="s">
        <v>18</v>
      </c>
      <c r="F316" s="1">
        <f t="shared" ref="F316:N316" si="177">(F242-F93)^2</f>
        <v>7718555433170.9746</v>
      </c>
      <c r="G316" s="1">
        <f t="shared" si="177"/>
        <v>1013313043721.8492</v>
      </c>
      <c r="H316" s="1">
        <f t="shared" si="177"/>
        <v>7964176156122.3721</v>
      </c>
      <c r="I316" s="1">
        <f t="shared" si="177"/>
        <v>18663445637922.105</v>
      </c>
      <c r="J316" s="1">
        <f t="shared" si="177"/>
        <v>38486454208730.086</v>
      </c>
      <c r="K316" s="1">
        <f t="shared" si="177"/>
        <v>43656760167666.289</v>
      </c>
      <c r="L316" s="1">
        <f t="shared" si="177"/>
        <v>45107707998349.688</v>
      </c>
      <c r="M316" s="1">
        <f t="shared" si="177"/>
        <v>44278609531416.375</v>
      </c>
      <c r="N316" s="1">
        <f t="shared" si="177"/>
        <v>330573681384842.56</v>
      </c>
      <c r="O316" s="3">
        <f t="shared" si="159"/>
        <v>70.506390235007203</v>
      </c>
      <c r="P316" s="3">
        <f t="shared" si="160"/>
        <v>123.78327333030336</v>
      </c>
    </row>
    <row r="317" spans="1:16">
      <c r="A317" t="s">
        <v>19</v>
      </c>
      <c r="F317" s="1">
        <f t="shared" ref="F317:N317" si="178">(F243-F94)^2</f>
        <v>14190838629771.105</v>
      </c>
      <c r="G317" s="1">
        <f t="shared" si="178"/>
        <v>678082873166.86438</v>
      </c>
      <c r="H317" s="1">
        <f t="shared" si="178"/>
        <v>1371704927828.7051</v>
      </c>
      <c r="I317" s="1">
        <f t="shared" si="178"/>
        <v>6770174219422.0859</v>
      </c>
      <c r="J317" s="1">
        <f t="shared" si="178"/>
        <v>11837084315014.596</v>
      </c>
      <c r="K317" s="1">
        <f t="shared" si="178"/>
        <v>13049886991989.508</v>
      </c>
      <c r="L317" s="1">
        <f t="shared" si="178"/>
        <v>13161258099627.635</v>
      </c>
      <c r="M317" s="1">
        <f t="shared" si="178"/>
        <v>13216850848111.482</v>
      </c>
      <c r="N317" s="1">
        <f t="shared" si="178"/>
        <v>38882610415527.359</v>
      </c>
      <c r="O317" s="3">
        <f t="shared" si="159"/>
        <v>29.647490548792828</v>
      </c>
      <c r="P317" s="3">
        <f t="shared" si="160"/>
        <v>43.005331538433275</v>
      </c>
    </row>
    <row r="318" spans="1:16">
      <c r="A318" t="s">
        <v>20</v>
      </c>
      <c r="F318" s="1">
        <f t="shared" ref="F318:N318" si="179">(F244-F95)^2</f>
        <v>45213551386227.875</v>
      </c>
      <c r="G318" s="1">
        <f t="shared" si="179"/>
        <v>23180087262294.93</v>
      </c>
      <c r="H318" s="1">
        <f t="shared" si="179"/>
        <v>24050067696346.145</v>
      </c>
      <c r="I318" s="1">
        <f t="shared" si="179"/>
        <v>29821031656475.234</v>
      </c>
      <c r="J318" s="1">
        <f t="shared" si="179"/>
        <v>76295439067917.328</v>
      </c>
      <c r="K318" s="1">
        <f t="shared" si="179"/>
        <v>96733448283730.297</v>
      </c>
      <c r="L318" s="1">
        <f t="shared" si="179"/>
        <v>103270963738159.11</v>
      </c>
      <c r="M318" s="1">
        <f t="shared" si="179"/>
        <v>0</v>
      </c>
      <c r="N318" s="1">
        <f t="shared" si="179"/>
        <v>302631960449295.06</v>
      </c>
      <c r="O318" s="3">
        <f t="shared" si="159"/>
        <v>41.443483351665193</v>
      </c>
      <c r="P318" s="3" t="str">
        <f t="shared" si="160"/>
        <v/>
      </c>
    </row>
    <row r="319" spans="1:16">
      <c r="A319" t="s">
        <v>21</v>
      </c>
      <c r="F319" s="1">
        <f t="shared" ref="F319:N319" si="180">(F245-F96)^2</f>
        <v>3450030995906.5659</v>
      </c>
      <c r="G319" s="1">
        <f t="shared" si="180"/>
        <v>28982777391674.902</v>
      </c>
      <c r="H319" s="1">
        <f t="shared" si="180"/>
        <v>43192789548081.805</v>
      </c>
      <c r="I319" s="1">
        <f t="shared" si="180"/>
        <v>51741253461737.109</v>
      </c>
      <c r="J319" s="1">
        <f t="shared" si="180"/>
        <v>52760103064740.57</v>
      </c>
      <c r="K319" s="1">
        <f t="shared" si="180"/>
        <v>51860647029286.711</v>
      </c>
      <c r="L319" s="1">
        <f t="shared" si="180"/>
        <v>50114808185313.016</v>
      </c>
      <c r="M319" s="1">
        <f t="shared" si="180"/>
        <v>49048177905052.914</v>
      </c>
      <c r="N319" s="1">
        <f t="shared" si="180"/>
        <v>1258213235150170.8</v>
      </c>
      <c r="O319" s="3">
        <f t="shared" si="159"/>
        <v>129.19157094836044</v>
      </c>
      <c r="P319" s="3">
        <f t="shared" si="160"/>
        <v>438.18059397248197</v>
      </c>
    </row>
    <row r="320" spans="1:16">
      <c r="A320" t="s">
        <v>22</v>
      </c>
      <c r="F320" s="1">
        <f t="shared" ref="F320:N320" si="181">(F246-F97)^2</f>
        <v>10114883894006.211</v>
      </c>
      <c r="G320" s="1">
        <f t="shared" si="181"/>
        <v>2567628048216.1367</v>
      </c>
      <c r="H320" s="1">
        <f t="shared" si="181"/>
        <v>7042336063510.8359</v>
      </c>
      <c r="I320" s="1">
        <f t="shared" si="181"/>
        <v>9827680819823.3496</v>
      </c>
      <c r="J320" s="1">
        <f t="shared" si="181"/>
        <v>10737275356442.24</v>
      </c>
      <c r="K320" s="1">
        <f t="shared" si="181"/>
        <v>11350286459004.383</v>
      </c>
      <c r="L320" s="1">
        <f t="shared" si="181"/>
        <v>11251906235261.256</v>
      </c>
      <c r="M320" s="1">
        <f t="shared" si="181"/>
        <v>11159710924925.488</v>
      </c>
      <c r="N320" s="1">
        <f t="shared" si="181"/>
        <v>296432752562503.62</v>
      </c>
      <c r="O320" s="3">
        <f t="shared" si="159"/>
        <v>74.318956884641196</v>
      </c>
      <c r="P320" s="3">
        <f t="shared" si="160"/>
        <v>98.042888833908833</v>
      </c>
    </row>
    <row r="321" spans="1:16">
      <c r="A321" t="s">
        <v>23</v>
      </c>
      <c r="F321" s="1">
        <f t="shared" ref="F321:N321" si="182">(F247-F98)^2</f>
        <v>650843188333.6062</v>
      </c>
      <c r="G321" s="1">
        <f t="shared" si="182"/>
        <v>644696674600.47546</v>
      </c>
      <c r="H321" s="1">
        <f t="shared" si="182"/>
        <v>418476154850.87793</v>
      </c>
      <c r="I321" s="1">
        <f t="shared" si="182"/>
        <v>387212914352.52039</v>
      </c>
      <c r="J321" s="1">
        <f t="shared" si="182"/>
        <v>394080226976.62872</v>
      </c>
      <c r="K321" s="1">
        <f t="shared" si="182"/>
        <v>329429598308.90442</v>
      </c>
      <c r="L321" s="1">
        <f t="shared" si="182"/>
        <v>314541268688.2525</v>
      </c>
      <c r="M321" s="1">
        <f t="shared" si="182"/>
        <v>380940432532.22778</v>
      </c>
      <c r="N321" s="1">
        <f t="shared" si="182"/>
        <v>16650953046153.799</v>
      </c>
      <c r="O321" s="3">
        <f t="shared" si="159"/>
        <v>1.9292203475254603</v>
      </c>
      <c r="P321" s="3">
        <f t="shared" si="160"/>
        <v>2.6509568231913225</v>
      </c>
    </row>
    <row r="322" spans="1:16">
      <c r="A322" t="s">
        <v>24</v>
      </c>
      <c r="F322" s="1">
        <f t="shared" ref="F322:N322" si="183">(F248-F99)^2</f>
        <v>1037124170705671.5</v>
      </c>
      <c r="G322" s="1">
        <f t="shared" si="183"/>
        <v>777660743891133.12</v>
      </c>
      <c r="H322" s="1">
        <f t="shared" si="183"/>
        <v>73412428867760.406</v>
      </c>
      <c r="I322" s="1">
        <f t="shared" si="183"/>
        <v>16793192983627.879</v>
      </c>
      <c r="J322" s="1">
        <f t="shared" si="183"/>
        <v>78648895326.306076</v>
      </c>
      <c r="K322" s="1">
        <f t="shared" si="183"/>
        <v>10962606174099.584</v>
      </c>
      <c r="L322" s="1">
        <f t="shared" si="183"/>
        <v>439563848556.26886</v>
      </c>
      <c r="M322" s="1">
        <f t="shared" si="183"/>
        <v>17226691110158.637</v>
      </c>
      <c r="N322" s="1">
        <f t="shared" si="183"/>
        <v>4783881598072110</v>
      </c>
      <c r="O322" s="3">
        <f t="shared" si="159"/>
        <v>8.6664108344442339E-2</v>
      </c>
      <c r="P322" s="3">
        <f t="shared" si="160"/>
        <v>1.0364700482398659</v>
      </c>
    </row>
    <row r="323" spans="1:16">
      <c r="A323" t="s">
        <v>25</v>
      </c>
      <c r="F323" s="1">
        <f t="shared" ref="F323:N323" si="184">(F249-F100)^2</f>
        <v>273042294714.15707</v>
      </c>
      <c r="G323" s="1">
        <f t="shared" si="184"/>
        <v>894754470239.073</v>
      </c>
      <c r="H323" s="1">
        <f t="shared" si="184"/>
        <v>1944193851822.6536</v>
      </c>
      <c r="I323" s="1">
        <f t="shared" si="184"/>
        <v>2024770104102.843</v>
      </c>
      <c r="J323" s="1">
        <f t="shared" si="184"/>
        <v>2033326346431.3098</v>
      </c>
      <c r="K323" s="1">
        <f t="shared" si="184"/>
        <v>0</v>
      </c>
      <c r="L323" s="1">
        <f t="shared" si="184"/>
        <v>0</v>
      </c>
      <c r="M323" s="1">
        <f t="shared" si="184"/>
        <v>0</v>
      </c>
      <c r="N323" s="1">
        <f t="shared" si="184"/>
        <v>21777298759997.484</v>
      </c>
      <c r="O323" s="3" t="str">
        <f t="shared" si="159"/>
        <v/>
      </c>
      <c r="P323" s="3" t="str">
        <f t="shared" si="160"/>
        <v/>
      </c>
    </row>
    <row r="324" spans="1:16">
      <c r="A324" t="s">
        <v>26</v>
      </c>
      <c r="F324" s="1">
        <f t="shared" ref="F324:N324" si="185">(F250-F101)^2</f>
        <v>3114118210727.7549</v>
      </c>
      <c r="G324" s="1">
        <f t="shared" si="185"/>
        <v>2617355719866.5024</v>
      </c>
      <c r="H324" s="1">
        <f t="shared" si="185"/>
        <v>8747119447180.7207</v>
      </c>
      <c r="I324" s="1">
        <f t="shared" si="185"/>
        <v>12063792618702.682</v>
      </c>
      <c r="J324" s="1">
        <f t="shared" si="185"/>
        <v>13510988082430.395</v>
      </c>
      <c r="K324" s="1">
        <f t="shared" si="185"/>
        <v>14007042331574.109</v>
      </c>
      <c r="L324" s="1">
        <f t="shared" si="185"/>
        <v>0</v>
      </c>
      <c r="M324" s="1">
        <f t="shared" si="185"/>
        <v>0</v>
      </c>
      <c r="N324" s="1">
        <f t="shared" si="185"/>
        <v>187753461399414.09</v>
      </c>
      <c r="O324" s="3" t="str">
        <f t="shared" si="159"/>
        <v/>
      </c>
      <c r="P324" s="3" t="str">
        <f t="shared" si="160"/>
        <v/>
      </c>
    </row>
    <row r="325" spans="1:16">
      <c r="A325" t="s">
        <v>27</v>
      </c>
      <c r="F325" s="1">
        <f t="shared" ref="F325:N325" si="186">(F251-F102)^2</f>
        <v>10428785975591.031</v>
      </c>
      <c r="G325" s="1">
        <f t="shared" si="186"/>
        <v>12072641836470.15</v>
      </c>
      <c r="H325" s="1">
        <f t="shared" si="186"/>
        <v>12380843244439.729</v>
      </c>
      <c r="I325" s="1">
        <f t="shared" si="186"/>
        <v>12680827947706.248</v>
      </c>
      <c r="J325" s="1">
        <f t="shared" si="186"/>
        <v>12687192057003.629</v>
      </c>
      <c r="K325" s="1">
        <f t="shared" si="186"/>
        <v>12545679631216.811</v>
      </c>
      <c r="L325" s="1">
        <f t="shared" si="186"/>
        <v>12364930294046.875</v>
      </c>
      <c r="M325" s="1">
        <f t="shared" si="186"/>
        <v>12171736090562.035</v>
      </c>
      <c r="N325" s="1">
        <f t="shared" si="186"/>
        <v>436287141123313.06</v>
      </c>
      <c r="O325" s="3">
        <f t="shared" si="159"/>
        <v>1545.6616628181239</v>
      </c>
      <c r="P325" s="3">
        <f t="shared" si="160"/>
        <v>1060.1037758714638</v>
      </c>
    </row>
    <row r="326" spans="1:16">
      <c r="A326" t="s">
        <v>28</v>
      </c>
      <c r="F326" s="1">
        <f t="shared" ref="F326:N326" si="187">(F252-F103)^2</f>
        <v>655329826978292.12</v>
      </c>
      <c r="G326" s="1">
        <f t="shared" si="187"/>
        <v>126035843710158.12</v>
      </c>
      <c r="H326" s="1">
        <f t="shared" si="187"/>
        <v>9997256961784.4336</v>
      </c>
      <c r="I326" s="1">
        <f t="shared" si="187"/>
        <v>6494140.2953359671</v>
      </c>
      <c r="J326" s="1">
        <f t="shared" si="187"/>
        <v>3137801359251.814</v>
      </c>
      <c r="K326" s="1">
        <f t="shared" si="187"/>
        <v>7782353119292.3457</v>
      </c>
      <c r="L326" s="1">
        <f t="shared" si="187"/>
        <v>9589853817148.1621</v>
      </c>
      <c r="M326" s="1">
        <f t="shared" si="187"/>
        <v>10090125933563.512</v>
      </c>
      <c r="N326" s="1">
        <f t="shared" si="187"/>
        <v>1254874224894685.5</v>
      </c>
      <c r="O326" s="3">
        <f t="shared" si="159"/>
        <v>18.720749319288316</v>
      </c>
      <c r="P326" s="3">
        <f t="shared" si="160"/>
        <v>50.551360784786262</v>
      </c>
    </row>
    <row r="327" spans="1:16">
      <c r="A327" t="s">
        <v>29</v>
      </c>
      <c r="F327" s="1">
        <f t="shared" ref="F327:N327" si="188">(F253-F104)^2</f>
        <v>85959953347404.609</v>
      </c>
      <c r="G327" s="1">
        <f t="shared" si="188"/>
        <v>2165565585543.0862</v>
      </c>
      <c r="H327" s="1">
        <f t="shared" si="188"/>
        <v>33067176163194.93</v>
      </c>
      <c r="I327" s="1">
        <f t="shared" si="188"/>
        <v>55870694048204.906</v>
      </c>
      <c r="J327" s="1">
        <f t="shared" si="188"/>
        <v>62850382105802.961</v>
      </c>
      <c r="K327" s="1">
        <f t="shared" si="188"/>
        <v>62633428637281.641</v>
      </c>
      <c r="L327" s="1">
        <f t="shared" si="188"/>
        <v>58970786190659.391</v>
      </c>
      <c r="M327" s="1">
        <f t="shared" si="188"/>
        <v>57983926467687.289</v>
      </c>
      <c r="N327" s="1">
        <f t="shared" si="188"/>
        <v>452291902430614.75</v>
      </c>
      <c r="O327" s="3">
        <f t="shared" si="159"/>
        <v>39.906687394883562</v>
      </c>
      <c r="P327" s="3">
        <f t="shared" si="160"/>
        <v>65.634499716814929</v>
      </c>
    </row>
    <row r="328" spans="1:16">
      <c r="A328" t="s">
        <v>30</v>
      </c>
      <c r="F328" s="1">
        <f t="shared" ref="F328:N328" si="189">(F254-F105)^2</f>
        <v>13851922495273.322</v>
      </c>
      <c r="G328" s="1">
        <f t="shared" si="189"/>
        <v>13729368817956.85</v>
      </c>
      <c r="H328" s="1">
        <f t="shared" si="189"/>
        <v>12403135664085.068</v>
      </c>
      <c r="I328" s="1">
        <f t="shared" si="189"/>
        <v>12466655449588.934</v>
      </c>
      <c r="J328" s="1">
        <f t="shared" si="189"/>
        <v>12450362449396.711</v>
      </c>
      <c r="K328" s="1">
        <f t="shared" si="189"/>
        <v>12506894058766.986</v>
      </c>
      <c r="L328" s="1">
        <f t="shared" si="189"/>
        <v>12105488208884.916</v>
      </c>
      <c r="M328" s="1">
        <f t="shared" si="189"/>
        <v>12066708097110.045</v>
      </c>
      <c r="N328" s="1">
        <f t="shared" si="189"/>
        <v>464177241171779.75</v>
      </c>
      <c r="O328" s="3">
        <f t="shared" si="159"/>
        <v>21.146354013846739</v>
      </c>
      <c r="P328" s="3">
        <f t="shared" si="160"/>
        <v>24.534323700452717</v>
      </c>
    </row>
    <row r="329" spans="1:16">
      <c r="A329" t="s">
        <v>31</v>
      </c>
      <c r="F329" s="1">
        <f t="shared" ref="F329:N329" si="190">(F255-F106)^2</f>
        <v>183139100003289.28</v>
      </c>
      <c r="G329" s="1">
        <f t="shared" si="190"/>
        <v>9473347113363.5137</v>
      </c>
      <c r="H329" s="1">
        <f t="shared" si="190"/>
        <v>7247483516672.46</v>
      </c>
      <c r="I329" s="1">
        <f t="shared" si="190"/>
        <v>26486271120436.641</v>
      </c>
      <c r="J329" s="1">
        <f t="shared" si="190"/>
        <v>42291224206922.32</v>
      </c>
      <c r="K329" s="1">
        <f t="shared" si="190"/>
        <v>48878818598094.227</v>
      </c>
      <c r="L329" s="1">
        <f t="shared" si="190"/>
        <v>51127156562261.141</v>
      </c>
      <c r="M329" s="1">
        <f t="shared" si="190"/>
        <v>0</v>
      </c>
      <c r="N329" s="1">
        <f t="shared" si="190"/>
        <v>22300455223326.062</v>
      </c>
      <c r="O329" s="3">
        <f t="shared" si="159"/>
        <v>43.662910970247651</v>
      </c>
      <c r="P329" s="3" t="str">
        <f t="shared" si="160"/>
        <v/>
      </c>
    </row>
    <row r="330" spans="1:16">
      <c r="A330" t="s">
        <v>32</v>
      </c>
      <c r="F330" s="1">
        <f t="shared" ref="F330:N330" si="191">(F256-F107)^2</f>
        <v>6319851982878.9795</v>
      </c>
      <c r="G330" s="1">
        <f t="shared" si="191"/>
        <v>1925659831883.7646</v>
      </c>
      <c r="H330" s="1">
        <f t="shared" si="191"/>
        <v>61381135650.67852</v>
      </c>
      <c r="I330" s="1">
        <f t="shared" si="191"/>
        <v>7710501043741.5645</v>
      </c>
      <c r="J330" s="1">
        <f t="shared" si="191"/>
        <v>20738472645928.508</v>
      </c>
      <c r="K330" s="1">
        <f t="shared" si="191"/>
        <v>23241199248256.793</v>
      </c>
      <c r="L330" s="1">
        <f t="shared" si="191"/>
        <v>2218448230607.6382</v>
      </c>
      <c r="M330" s="1">
        <f t="shared" si="191"/>
        <v>304134209456.40601</v>
      </c>
      <c r="N330" s="1">
        <f t="shared" si="191"/>
        <v>64036448619682.055</v>
      </c>
      <c r="O330" s="3">
        <f t="shared" si="159"/>
        <v>0.34852695170699827</v>
      </c>
      <c r="P330" s="3">
        <f t="shared" si="160"/>
        <v>0.16615337175418801</v>
      </c>
    </row>
    <row r="331" spans="1:16">
      <c r="A331" t="s">
        <v>33</v>
      </c>
      <c r="F331" s="1">
        <f t="shared" ref="F331:N331" si="192">(F257-F108)^2</f>
        <v>1047625277023.5073</v>
      </c>
      <c r="G331" s="1">
        <f t="shared" si="192"/>
        <v>37783411588211.602</v>
      </c>
      <c r="H331" s="1">
        <f t="shared" si="192"/>
        <v>37812806981987.805</v>
      </c>
      <c r="I331" s="1">
        <f t="shared" si="192"/>
        <v>10843029375465.787</v>
      </c>
      <c r="J331" s="1">
        <f t="shared" si="192"/>
        <v>14791787847478.582</v>
      </c>
      <c r="K331" s="1">
        <f t="shared" si="192"/>
        <v>23313713010080.16</v>
      </c>
      <c r="L331" s="1">
        <f t="shared" si="192"/>
        <v>31351206327032.746</v>
      </c>
      <c r="M331" s="1">
        <f t="shared" si="192"/>
        <v>0</v>
      </c>
      <c r="N331" s="1">
        <f t="shared" si="192"/>
        <v>639426366546790.12</v>
      </c>
      <c r="O331" s="3">
        <f t="shared" ref="O331:O362" si="193">IF(L108&gt;0, ABS(L257-L108)/L108,"")</f>
        <v>18.476146904577696</v>
      </c>
      <c r="P331" s="3" t="str">
        <f t="shared" ref="P331:P362" si="194">IF(M108&gt;0, ABS(M257-M108)/M108,"")</f>
        <v/>
      </c>
    </row>
    <row r="332" spans="1:16">
      <c r="A332" t="s">
        <v>34</v>
      </c>
      <c r="F332" s="1">
        <f t="shared" ref="F332:N332" si="195">(F258-F109)^2</f>
        <v>199593101538599.91</v>
      </c>
      <c r="G332" s="1">
        <f t="shared" si="195"/>
        <v>1199493876591.3313</v>
      </c>
      <c r="H332" s="1">
        <f t="shared" si="195"/>
        <v>40323916149769.055</v>
      </c>
      <c r="I332" s="1">
        <f t="shared" si="195"/>
        <v>70032357067870.211</v>
      </c>
      <c r="J332" s="1">
        <f t="shared" si="195"/>
        <v>91725213233025.953</v>
      </c>
      <c r="K332" s="1">
        <f t="shared" si="195"/>
        <v>97731815301889.688</v>
      </c>
      <c r="L332" s="1">
        <f t="shared" si="195"/>
        <v>97415212358107.969</v>
      </c>
      <c r="M332" s="1">
        <f t="shared" si="195"/>
        <v>94272899368900.922</v>
      </c>
      <c r="N332" s="1">
        <f t="shared" si="195"/>
        <v>447296504222660.75</v>
      </c>
      <c r="O332" s="3">
        <f t="shared" si="193"/>
        <v>54.318342952144917</v>
      </c>
      <c r="P332" s="3">
        <f t="shared" si="194"/>
        <v>91.967068201246974</v>
      </c>
    </row>
    <row r="333" spans="1:16">
      <c r="A333" t="s">
        <v>35</v>
      </c>
      <c r="F333" s="1">
        <f t="shared" ref="F333:N333" si="196">(F259-F110)^2</f>
        <v>180748908685768.94</v>
      </c>
      <c r="G333" s="1">
        <f t="shared" si="196"/>
        <v>9286932741206.8711</v>
      </c>
      <c r="H333" s="1">
        <f t="shared" si="196"/>
        <v>5774162015139.916</v>
      </c>
      <c r="I333" s="1">
        <f t="shared" si="196"/>
        <v>25243843345277.41</v>
      </c>
      <c r="J333" s="1">
        <f t="shared" si="196"/>
        <v>38322145259519.641</v>
      </c>
      <c r="K333" s="1">
        <f t="shared" si="196"/>
        <v>47241557580003.078</v>
      </c>
      <c r="L333" s="1">
        <f t="shared" si="196"/>
        <v>50071585425931.617</v>
      </c>
      <c r="M333" s="1">
        <f t="shared" si="196"/>
        <v>52984827362164.922</v>
      </c>
      <c r="N333" s="1">
        <f t="shared" si="196"/>
        <v>15994204406322.793</v>
      </c>
      <c r="O333" s="3">
        <f t="shared" si="193"/>
        <v>8.8946809554663631</v>
      </c>
      <c r="P333" s="3">
        <f t="shared" si="194"/>
        <v>16.116005273012458</v>
      </c>
    </row>
    <row r="334" spans="1:16">
      <c r="A334" t="s">
        <v>36</v>
      </c>
      <c r="F334" s="1">
        <f t="shared" ref="F334:N334" si="197">(F260-F111)^2</f>
        <v>201653390058.59402</v>
      </c>
      <c r="G334" s="1">
        <f t="shared" si="197"/>
        <v>4563521436785.3516</v>
      </c>
      <c r="H334" s="1">
        <f t="shared" si="197"/>
        <v>8497625807950.5381</v>
      </c>
      <c r="I334" s="1">
        <f t="shared" si="197"/>
        <v>11251588920224.516</v>
      </c>
      <c r="J334" s="1">
        <f t="shared" si="197"/>
        <v>14507662688380.713</v>
      </c>
      <c r="K334" s="1">
        <f t="shared" si="197"/>
        <v>17014547608429.432</v>
      </c>
      <c r="L334" s="1">
        <f t="shared" si="197"/>
        <v>17698080844320.969</v>
      </c>
      <c r="M334" s="1">
        <f t="shared" si="197"/>
        <v>17891638811914.57</v>
      </c>
      <c r="N334" s="1">
        <f t="shared" si="197"/>
        <v>281852654903301.25</v>
      </c>
      <c r="O334" s="3">
        <f t="shared" si="193"/>
        <v>42.062777623986328</v>
      </c>
      <c r="P334" s="3">
        <f t="shared" si="194"/>
        <v>114.57731995468576</v>
      </c>
    </row>
    <row r="335" spans="1:16">
      <c r="A335" t="s">
        <v>37</v>
      </c>
      <c r="F335" s="1">
        <f t="shared" ref="F335:N335" si="198">(F261-F112)^2</f>
        <v>205532285392983.09</v>
      </c>
      <c r="G335" s="1">
        <f t="shared" si="198"/>
        <v>42416916830457.664</v>
      </c>
      <c r="H335" s="1">
        <f t="shared" si="198"/>
        <v>4720321451501.2598</v>
      </c>
      <c r="I335" s="1">
        <f t="shared" si="198"/>
        <v>370105564876.71875</v>
      </c>
      <c r="J335" s="1">
        <f t="shared" si="198"/>
        <v>7521539687249.0107</v>
      </c>
      <c r="K335" s="1">
        <f t="shared" si="198"/>
        <v>29960801288388.707</v>
      </c>
      <c r="L335" s="1">
        <f t="shared" si="198"/>
        <v>47259990771858.75</v>
      </c>
      <c r="M335" s="1">
        <f t="shared" si="198"/>
        <v>62802262086013.688</v>
      </c>
      <c r="N335" s="1">
        <f t="shared" si="198"/>
        <v>201563405466252</v>
      </c>
      <c r="O335" s="3">
        <f t="shared" si="193"/>
        <v>4.8817344261552771</v>
      </c>
      <c r="P335" s="3">
        <f t="shared" si="194"/>
        <v>39.35084427041501</v>
      </c>
    </row>
    <row r="336" spans="1:16">
      <c r="A336" t="s">
        <v>38</v>
      </c>
      <c r="F336" s="1">
        <f t="shared" ref="F336:N336" si="199">(F262-F113)^2</f>
        <v>1.453159891040917E+16</v>
      </c>
      <c r="G336" s="1">
        <f t="shared" si="199"/>
        <v>2277348321033803</v>
      </c>
      <c r="H336" s="1">
        <f t="shared" si="199"/>
        <v>442724970591945.12</v>
      </c>
      <c r="I336" s="1">
        <f t="shared" si="199"/>
        <v>47170968417140.875</v>
      </c>
      <c r="J336" s="1">
        <f t="shared" si="199"/>
        <v>5356762388477.2148</v>
      </c>
      <c r="K336" s="1">
        <f t="shared" si="199"/>
        <v>32136394681225.312</v>
      </c>
      <c r="L336" s="1">
        <f t="shared" si="199"/>
        <v>53256800985083.961</v>
      </c>
      <c r="M336" s="1">
        <f t="shared" si="199"/>
        <v>66361635199107.617</v>
      </c>
      <c r="N336" s="1">
        <f t="shared" si="199"/>
        <v>3.5417143642138668E+16</v>
      </c>
      <c r="O336" s="3">
        <f t="shared" si="193"/>
        <v>1.4000833291166825</v>
      </c>
      <c r="P336" s="3">
        <f t="shared" si="194"/>
        <v>2.0471809098532403</v>
      </c>
    </row>
    <row r="337" spans="1:16">
      <c r="A337" t="s">
        <v>39</v>
      </c>
      <c r="F337" s="1">
        <f t="shared" ref="F337:N337" si="200">(F263-F114)^2</f>
        <v>13444159880824.35</v>
      </c>
      <c r="G337" s="1">
        <f t="shared" si="200"/>
        <v>951150939527.79065</v>
      </c>
      <c r="H337" s="1">
        <f t="shared" si="200"/>
        <v>8085012594215.7793</v>
      </c>
      <c r="I337" s="1">
        <f t="shared" si="200"/>
        <v>14162257335180.076</v>
      </c>
      <c r="J337" s="1">
        <f t="shared" si="200"/>
        <v>16757147913934.748</v>
      </c>
      <c r="K337" s="1">
        <f t="shared" si="200"/>
        <v>17816286749710.16</v>
      </c>
      <c r="L337" s="1">
        <f t="shared" si="200"/>
        <v>17281807593365.92</v>
      </c>
      <c r="M337" s="1">
        <f t="shared" si="200"/>
        <v>17666773332760.309</v>
      </c>
      <c r="N337" s="1">
        <f t="shared" si="200"/>
        <v>149568468780262.38</v>
      </c>
      <c r="O337" s="3">
        <f t="shared" si="193"/>
        <v>31.113517888892186</v>
      </c>
      <c r="P337" s="3">
        <f t="shared" si="194"/>
        <v>87.908855186752902</v>
      </c>
    </row>
    <row r="338" spans="1:16">
      <c r="A338" t="s">
        <v>40</v>
      </c>
      <c r="F338" s="1">
        <f t="shared" ref="F338:N338" si="201">(F264-F115)^2</f>
        <v>308957173368.05298</v>
      </c>
      <c r="G338" s="1">
        <f t="shared" si="201"/>
        <v>266151515526.44016</v>
      </c>
      <c r="H338" s="1">
        <f t="shared" si="201"/>
        <v>229584269979.93402</v>
      </c>
      <c r="I338" s="1">
        <f t="shared" si="201"/>
        <v>186295398735.18341</v>
      </c>
      <c r="J338" s="1">
        <f t="shared" si="201"/>
        <v>209291318497.21558</v>
      </c>
      <c r="K338" s="1">
        <f t="shared" si="201"/>
        <v>282281867114.52972</v>
      </c>
      <c r="L338" s="1">
        <f t="shared" si="201"/>
        <v>301284193404.0434</v>
      </c>
      <c r="M338" s="1">
        <f t="shared" si="201"/>
        <v>346176148338.15942</v>
      </c>
      <c r="N338" s="1">
        <f t="shared" si="201"/>
        <v>8828580139746.252</v>
      </c>
      <c r="O338" s="3">
        <f t="shared" si="193"/>
        <v>5.6550241436611008</v>
      </c>
      <c r="P338" s="3">
        <f t="shared" si="194"/>
        <v>10.374470726666694</v>
      </c>
    </row>
    <row r="339" spans="1:16">
      <c r="A339" t="s">
        <v>41</v>
      </c>
      <c r="F339" s="1">
        <f t="shared" ref="F339:N339" si="202">(F265-F116)^2</f>
        <v>10886227024081.256</v>
      </c>
      <c r="G339" s="1">
        <f t="shared" si="202"/>
        <v>937697294975.08862</v>
      </c>
      <c r="H339" s="1">
        <f t="shared" si="202"/>
        <v>3562190235923.4985</v>
      </c>
      <c r="I339" s="1">
        <f t="shared" si="202"/>
        <v>8034523293656.2871</v>
      </c>
      <c r="J339" s="1">
        <f t="shared" si="202"/>
        <v>10719404453956.623</v>
      </c>
      <c r="K339" s="1">
        <f t="shared" si="202"/>
        <v>11057050279266.023</v>
      </c>
      <c r="L339" s="1">
        <f t="shared" si="202"/>
        <v>0</v>
      </c>
      <c r="M339" s="1">
        <f t="shared" si="202"/>
        <v>0</v>
      </c>
      <c r="N339" s="1">
        <f t="shared" si="202"/>
        <v>243015065905394.91</v>
      </c>
      <c r="O339" s="3" t="str">
        <f t="shared" si="193"/>
        <v/>
      </c>
      <c r="P339" s="3" t="str">
        <f t="shared" si="194"/>
        <v/>
      </c>
    </row>
    <row r="340" spans="1:16">
      <c r="A340" t="s">
        <v>42</v>
      </c>
      <c r="F340" s="1">
        <f t="shared" ref="F340:N340" si="203">(F266-F117)^2</f>
        <v>922015358508036.38</v>
      </c>
      <c r="G340" s="1">
        <f t="shared" si="203"/>
        <v>134139641877206.05</v>
      </c>
      <c r="H340" s="1">
        <f t="shared" si="203"/>
        <v>14302837593750.057</v>
      </c>
      <c r="I340" s="1">
        <f t="shared" si="203"/>
        <v>70232049204.930801</v>
      </c>
      <c r="J340" s="1">
        <f t="shared" si="203"/>
        <v>2512186179871.4966</v>
      </c>
      <c r="K340" s="1">
        <f t="shared" si="203"/>
        <v>5411481653339.3057</v>
      </c>
      <c r="L340" s="1">
        <f t="shared" si="203"/>
        <v>7955776199588.6953</v>
      </c>
      <c r="M340" s="1">
        <f t="shared" si="203"/>
        <v>0</v>
      </c>
      <c r="N340" s="1">
        <f t="shared" si="203"/>
        <v>1726587135676565.2</v>
      </c>
      <c r="O340" s="3">
        <f t="shared" si="193"/>
        <v>9.4920749695475859</v>
      </c>
      <c r="P340" s="3" t="str">
        <f t="shared" si="194"/>
        <v/>
      </c>
    </row>
    <row r="341" spans="1:16">
      <c r="A341" t="s">
        <v>43</v>
      </c>
      <c r="F341" s="1">
        <f t="shared" ref="F341:N341" si="204">(F267-F118)^2</f>
        <v>16373455439021.936</v>
      </c>
      <c r="G341" s="1">
        <f t="shared" si="204"/>
        <v>1166089030873.5769</v>
      </c>
      <c r="H341" s="1">
        <f t="shared" si="204"/>
        <v>10048999845160.773</v>
      </c>
      <c r="I341" s="1">
        <f t="shared" si="204"/>
        <v>16251603993346.16</v>
      </c>
      <c r="J341" s="1">
        <f t="shared" si="204"/>
        <v>18042467490107.359</v>
      </c>
      <c r="K341" s="1">
        <f t="shared" si="204"/>
        <v>18289593280890.848</v>
      </c>
      <c r="L341" s="1">
        <f t="shared" si="204"/>
        <v>18289732691262.082</v>
      </c>
      <c r="M341" s="1">
        <f t="shared" si="204"/>
        <v>18125581807570.621</v>
      </c>
      <c r="N341" s="1">
        <f t="shared" si="204"/>
        <v>162793686446369.38</v>
      </c>
      <c r="O341" s="3">
        <f t="shared" si="193"/>
        <v>141.26477188554512</v>
      </c>
      <c r="P341" s="3">
        <f t="shared" si="194"/>
        <v>455.19244314841592</v>
      </c>
    </row>
    <row r="342" spans="1:16">
      <c r="A342" t="s">
        <v>44</v>
      </c>
      <c r="F342" s="1">
        <f t="shared" ref="F342:N342" si="205">(F268-F119)^2</f>
        <v>1000767896658.2816</v>
      </c>
      <c r="G342" s="1">
        <f t="shared" si="205"/>
        <v>51474950792.965248</v>
      </c>
      <c r="H342" s="1">
        <f t="shared" si="205"/>
        <v>1027950477428.6777</v>
      </c>
      <c r="I342" s="1">
        <f t="shared" si="205"/>
        <v>1955103060538.7532</v>
      </c>
      <c r="J342" s="1">
        <f t="shared" si="205"/>
        <v>2740226610743.1948</v>
      </c>
      <c r="K342" s="1">
        <f t="shared" si="205"/>
        <v>3189802183881.5786</v>
      </c>
      <c r="L342" s="1">
        <f t="shared" si="205"/>
        <v>3597122242215.9189</v>
      </c>
      <c r="M342" s="1">
        <f t="shared" si="205"/>
        <v>3742773532062.4302</v>
      </c>
      <c r="N342" s="1">
        <f t="shared" si="205"/>
        <v>25806305354704.668</v>
      </c>
      <c r="O342" s="3">
        <f t="shared" si="193"/>
        <v>19.193135682369324</v>
      </c>
      <c r="P342" s="3">
        <f t="shared" si="194"/>
        <v>36.916095625123305</v>
      </c>
    </row>
    <row r="343" spans="1:16">
      <c r="A343" t="s">
        <v>45</v>
      </c>
      <c r="F343" s="1">
        <f t="shared" ref="F343:N343" si="206">(F269-F120)^2</f>
        <v>87865145990800.656</v>
      </c>
      <c r="G343" s="1">
        <f t="shared" si="206"/>
        <v>163373134170.99713</v>
      </c>
      <c r="H343" s="1">
        <f t="shared" si="206"/>
        <v>10548523326653.145</v>
      </c>
      <c r="I343" s="1">
        <f t="shared" si="206"/>
        <v>23063597914523.906</v>
      </c>
      <c r="J343" s="1">
        <f t="shared" si="206"/>
        <v>28061834353697.746</v>
      </c>
      <c r="K343" s="1">
        <f t="shared" si="206"/>
        <v>28645536724895.379</v>
      </c>
      <c r="L343" s="1">
        <f t="shared" si="206"/>
        <v>28677577722077.352</v>
      </c>
      <c r="M343" s="1">
        <f t="shared" si="206"/>
        <v>28227056557749.176</v>
      </c>
      <c r="N343" s="1">
        <f t="shared" si="206"/>
        <v>79601473729743.734</v>
      </c>
      <c r="O343" s="3">
        <f t="shared" si="193"/>
        <v>73.552611380172479</v>
      </c>
      <c r="P343" s="3">
        <f t="shared" si="194"/>
        <v>105.47565326219708</v>
      </c>
    </row>
    <row r="344" spans="1:16">
      <c r="A344" t="s">
        <v>46</v>
      </c>
      <c r="F344" s="1">
        <f t="shared" ref="F344:N344" si="207">(F270-F121)^2</f>
        <v>52038890150794.773</v>
      </c>
      <c r="G344" s="1">
        <f t="shared" si="207"/>
        <v>236210362782.5827</v>
      </c>
      <c r="H344" s="1">
        <f t="shared" si="207"/>
        <v>99551977968.687347</v>
      </c>
      <c r="I344" s="1">
        <f t="shared" si="207"/>
        <v>6809882114148.7549</v>
      </c>
      <c r="J344" s="1">
        <f t="shared" si="207"/>
        <v>19936104110711.594</v>
      </c>
      <c r="K344" s="1">
        <f t="shared" si="207"/>
        <v>28077637792130.016</v>
      </c>
      <c r="L344" s="1">
        <f t="shared" si="207"/>
        <v>0</v>
      </c>
      <c r="M344" s="1">
        <f t="shared" si="207"/>
        <v>0</v>
      </c>
      <c r="N344" s="1">
        <f t="shared" si="207"/>
        <v>24891122671482.312</v>
      </c>
      <c r="O344" s="3" t="str">
        <f t="shared" si="193"/>
        <v/>
      </c>
      <c r="P344" s="3" t="str">
        <f t="shared" si="194"/>
        <v/>
      </c>
    </row>
    <row r="345" spans="1:16">
      <c r="A345" t="s">
        <v>47</v>
      </c>
      <c r="F345" s="1">
        <f t="shared" ref="F345:N345" si="208">(F271-F122)^2</f>
        <v>1481510570985413.5</v>
      </c>
      <c r="G345" s="1">
        <f t="shared" si="208"/>
        <v>188324119336619.22</v>
      </c>
      <c r="H345" s="1">
        <f t="shared" si="208"/>
        <v>30232567873898.473</v>
      </c>
      <c r="I345" s="1">
        <f t="shared" si="208"/>
        <v>85735000.791022196</v>
      </c>
      <c r="J345" s="1">
        <f t="shared" si="208"/>
        <v>3503430919935.8198</v>
      </c>
      <c r="K345" s="1">
        <f t="shared" si="208"/>
        <v>23242578687124.496</v>
      </c>
      <c r="L345" s="1">
        <f t="shared" si="208"/>
        <v>32758475650187.625</v>
      </c>
      <c r="M345" s="1">
        <f t="shared" si="208"/>
        <v>40713298451515.344</v>
      </c>
      <c r="N345" s="1">
        <f t="shared" si="208"/>
        <v>2603896843370115.5</v>
      </c>
      <c r="O345" s="3">
        <f t="shared" si="193"/>
        <v>2.899558363613024</v>
      </c>
      <c r="P345" s="3">
        <f t="shared" si="194"/>
        <v>5.3942598267086872</v>
      </c>
    </row>
    <row r="346" spans="1:16">
      <c r="A346" t="s">
        <v>48</v>
      </c>
      <c r="F346" s="1">
        <f t="shared" ref="F346:N346" si="209">(F272-F123)^2</f>
        <v>2778834025785.3491</v>
      </c>
      <c r="G346" s="1">
        <f t="shared" si="209"/>
        <v>7727448994458.0732</v>
      </c>
      <c r="H346" s="1">
        <f t="shared" si="209"/>
        <v>22164572688134.188</v>
      </c>
      <c r="I346" s="1">
        <f t="shared" si="209"/>
        <v>29684307272602.258</v>
      </c>
      <c r="J346" s="1">
        <f t="shared" si="209"/>
        <v>34109931323014.453</v>
      </c>
      <c r="K346" s="1">
        <f t="shared" si="209"/>
        <v>33080784929692.859</v>
      </c>
      <c r="L346" s="1">
        <f t="shared" si="209"/>
        <v>35216576102982.617</v>
      </c>
      <c r="M346" s="1">
        <f t="shared" si="209"/>
        <v>35351294850822.188</v>
      </c>
      <c r="N346" s="1">
        <f t="shared" si="209"/>
        <v>522628215288152.38</v>
      </c>
      <c r="O346" s="3">
        <f t="shared" si="193"/>
        <v>20.408333336940501</v>
      </c>
      <c r="P346" s="3">
        <f t="shared" si="194"/>
        <v>30.699185697992949</v>
      </c>
    </row>
    <row r="347" spans="1:16">
      <c r="A347" t="s">
        <v>49</v>
      </c>
      <c r="F347" s="1">
        <f t="shared" ref="F347:N347" si="210">(F273-F124)^2</f>
        <v>7783991929723.5322</v>
      </c>
      <c r="G347" s="1">
        <f t="shared" si="210"/>
        <v>7071654106285.1123</v>
      </c>
      <c r="H347" s="1">
        <f t="shared" si="210"/>
        <v>23766394302010.066</v>
      </c>
      <c r="I347" s="1">
        <f t="shared" si="210"/>
        <v>40290669941409.555</v>
      </c>
      <c r="J347" s="1">
        <f t="shared" si="210"/>
        <v>44366697834516.828</v>
      </c>
      <c r="K347" s="1">
        <f t="shared" si="210"/>
        <v>44243463645773.211</v>
      </c>
      <c r="L347" s="1">
        <f t="shared" si="210"/>
        <v>0</v>
      </c>
      <c r="M347" s="1">
        <f t="shared" si="210"/>
        <v>0</v>
      </c>
      <c r="N347" s="1">
        <f t="shared" si="210"/>
        <v>595567847776510.88</v>
      </c>
      <c r="O347" s="3" t="str">
        <f t="shared" si="193"/>
        <v/>
      </c>
      <c r="P347" s="3" t="str">
        <f t="shared" si="194"/>
        <v/>
      </c>
    </row>
    <row r="348" spans="1:16">
      <c r="A348" t="s">
        <v>50</v>
      </c>
      <c r="F348" s="1">
        <f t="shared" ref="F348:N348" si="211">(F274-F125)^2</f>
        <v>18166298107264.844</v>
      </c>
      <c r="G348" s="1">
        <f t="shared" si="211"/>
        <v>53191800153.943596</v>
      </c>
      <c r="H348" s="1">
        <f t="shared" si="211"/>
        <v>1755713420845.2083</v>
      </c>
      <c r="I348" s="1">
        <f t="shared" si="211"/>
        <v>9828667743104.6152</v>
      </c>
      <c r="J348" s="1">
        <f t="shared" si="211"/>
        <v>16015159067309.65</v>
      </c>
      <c r="K348" s="1">
        <f t="shared" si="211"/>
        <v>18381524728015.309</v>
      </c>
      <c r="L348" s="1">
        <f t="shared" si="211"/>
        <v>0</v>
      </c>
      <c r="M348" s="1">
        <f t="shared" si="211"/>
        <v>0</v>
      </c>
      <c r="N348" s="1">
        <f t="shared" si="211"/>
        <v>68170435112876.375</v>
      </c>
      <c r="O348" s="3" t="str">
        <f t="shared" si="193"/>
        <v/>
      </c>
      <c r="P348" s="3" t="str">
        <f t="shared" si="194"/>
        <v/>
      </c>
    </row>
    <row r="349" spans="1:16">
      <c r="A349" t="s">
        <v>51</v>
      </c>
      <c r="F349" s="1">
        <f t="shared" ref="F349:N349" si="212">(F275-F126)^2</f>
        <v>300510714765280.69</v>
      </c>
      <c r="G349" s="1">
        <f t="shared" si="212"/>
        <v>93466802994464.188</v>
      </c>
      <c r="H349" s="1">
        <f t="shared" si="212"/>
        <v>18300635325917.34</v>
      </c>
      <c r="I349" s="1">
        <f t="shared" si="212"/>
        <v>709845750390.57971</v>
      </c>
      <c r="J349" s="1">
        <f t="shared" si="212"/>
        <v>1228156617308.2949</v>
      </c>
      <c r="K349" s="1">
        <f t="shared" si="212"/>
        <v>12210911316606.645</v>
      </c>
      <c r="L349" s="1">
        <f t="shared" si="212"/>
        <v>34870322037757.609</v>
      </c>
      <c r="M349" s="1">
        <f t="shared" si="212"/>
        <v>43775048495615.914</v>
      </c>
      <c r="N349" s="1">
        <f t="shared" si="212"/>
        <v>757398938004791.38</v>
      </c>
      <c r="O349" s="3">
        <f t="shared" si="193"/>
        <v>2.2840199800109966</v>
      </c>
      <c r="P349" s="3">
        <f t="shared" si="194"/>
        <v>3.8711228165153813</v>
      </c>
    </row>
    <row r="350" spans="1:16">
      <c r="A350" t="s">
        <v>52</v>
      </c>
      <c r="F350" s="1">
        <f t="shared" ref="F350:N350" si="213">(F276-F127)^2</f>
        <v>38575407554585.805</v>
      </c>
      <c r="G350" s="1">
        <f t="shared" si="213"/>
        <v>3728738340095.3916</v>
      </c>
      <c r="H350" s="1">
        <f t="shared" si="213"/>
        <v>54442835065.233368</v>
      </c>
      <c r="I350" s="1">
        <f t="shared" si="213"/>
        <v>2721580133137.1392</v>
      </c>
      <c r="J350" s="1">
        <f t="shared" si="213"/>
        <v>4958747106240.1328</v>
      </c>
      <c r="K350" s="1">
        <f t="shared" si="213"/>
        <v>6021120099137.6484</v>
      </c>
      <c r="L350" s="1">
        <f t="shared" si="213"/>
        <v>6506716742977.8145</v>
      </c>
      <c r="M350" s="1">
        <f t="shared" si="213"/>
        <v>6592306828509.8711</v>
      </c>
      <c r="N350" s="1">
        <f t="shared" si="213"/>
        <v>2490815807690.9336</v>
      </c>
      <c r="O350" s="3">
        <f t="shared" si="193"/>
        <v>41.738144127450887</v>
      </c>
      <c r="P350" s="3">
        <f t="shared" si="194"/>
        <v>85.782259118911867</v>
      </c>
    </row>
    <row r="351" spans="1:16">
      <c r="A351" t="s">
        <v>53</v>
      </c>
      <c r="F351" s="1">
        <f t="shared" ref="F351:N351" si="214">(F277-F128)^2</f>
        <v>5108536977019.8398</v>
      </c>
      <c r="G351" s="1">
        <f t="shared" si="214"/>
        <v>17382080251076.078</v>
      </c>
      <c r="H351" s="1">
        <f t="shared" si="214"/>
        <v>28939580661252.242</v>
      </c>
      <c r="I351" s="1">
        <f t="shared" si="214"/>
        <v>32242405058138.434</v>
      </c>
      <c r="J351" s="1">
        <f t="shared" si="214"/>
        <v>32607726884224.398</v>
      </c>
      <c r="K351" s="1">
        <f t="shared" si="214"/>
        <v>31918804510277.141</v>
      </c>
      <c r="L351" s="1">
        <f t="shared" si="214"/>
        <v>31109597431035.598</v>
      </c>
      <c r="M351" s="1">
        <f t="shared" si="214"/>
        <v>30427131863401.539</v>
      </c>
      <c r="N351" s="1">
        <f t="shared" si="214"/>
        <v>832159316513325.5</v>
      </c>
      <c r="O351" s="3">
        <f t="shared" si="193"/>
        <v>301.524371231852</v>
      </c>
      <c r="P351" s="3">
        <f t="shared" si="194"/>
        <v>503.10829919854376</v>
      </c>
    </row>
    <row r="352" spans="1:16">
      <c r="A352" t="s">
        <v>54</v>
      </c>
      <c r="F352" s="1">
        <f t="shared" ref="F352:N352" si="215">(F278-F129)^2</f>
        <v>3077224020951.042</v>
      </c>
      <c r="G352" s="1">
        <f t="shared" si="215"/>
        <v>3105497623107.7695</v>
      </c>
      <c r="H352" s="1">
        <f t="shared" si="215"/>
        <v>3078890190588.3999</v>
      </c>
      <c r="I352" s="1">
        <f t="shared" si="215"/>
        <v>3046871749796.0503</v>
      </c>
      <c r="J352" s="1">
        <f t="shared" si="215"/>
        <v>3048457899999.0088</v>
      </c>
      <c r="K352" s="1">
        <f t="shared" si="215"/>
        <v>3049540768856.001</v>
      </c>
      <c r="L352" s="1">
        <f t="shared" si="215"/>
        <v>2993876536608.7559</v>
      </c>
      <c r="M352" s="1">
        <f t="shared" si="215"/>
        <v>0</v>
      </c>
      <c r="N352" s="1">
        <f t="shared" si="215"/>
        <v>110437537646801.72</v>
      </c>
      <c r="O352" s="3">
        <f t="shared" si="193"/>
        <v>156.41676125434313</v>
      </c>
      <c r="P352" s="3" t="str">
        <f t="shared" si="194"/>
        <v/>
      </c>
    </row>
    <row r="353" spans="1:16">
      <c r="A353" t="s">
        <v>55</v>
      </c>
      <c r="F353" s="1">
        <f t="shared" ref="F353:N353" si="216">(F279-F130)^2</f>
        <v>264692714617773.25</v>
      </c>
      <c r="G353" s="1">
        <f t="shared" si="216"/>
        <v>9855505719344.4727</v>
      </c>
      <c r="H353" s="1">
        <f t="shared" si="216"/>
        <v>1456911157322.1924</v>
      </c>
      <c r="I353" s="1">
        <f t="shared" si="216"/>
        <v>8283067157675.1338</v>
      </c>
      <c r="J353" s="1">
        <f t="shared" si="216"/>
        <v>15402528961041.754</v>
      </c>
      <c r="K353" s="1">
        <f t="shared" si="216"/>
        <v>0</v>
      </c>
      <c r="L353" s="1">
        <f t="shared" si="216"/>
        <v>0</v>
      </c>
      <c r="M353" s="1">
        <f t="shared" si="216"/>
        <v>0</v>
      </c>
      <c r="N353" s="1">
        <f t="shared" si="216"/>
        <v>129938671267676.44</v>
      </c>
      <c r="O353" s="3" t="str">
        <f t="shared" si="193"/>
        <v/>
      </c>
      <c r="P353" s="3" t="str">
        <f t="shared" si="194"/>
        <v/>
      </c>
    </row>
    <row r="354" spans="1:16">
      <c r="A354" t="s">
        <v>56</v>
      </c>
      <c r="F354" s="1">
        <f t="shared" ref="F354:N354" si="217">(F280-F131)^2</f>
        <v>3537944522913.2964</v>
      </c>
      <c r="G354" s="1">
        <f t="shared" si="217"/>
        <v>3574936942976.2769</v>
      </c>
      <c r="H354" s="1">
        <f t="shared" si="217"/>
        <v>3110763248688.3237</v>
      </c>
      <c r="I354" s="1">
        <f t="shared" si="217"/>
        <v>3020418095150.9199</v>
      </c>
      <c r="J354" s="1">
        <f t="shared" si="217"/>
        <v>2761956385112.6235</v>
      </c>
      <c r="K354" s="1">
        <f t="shared" si="217"/>
        <v>2489764767281.0864</v>
      </c>
      <c r="L354" s="1">
        <f t="shared" si="217"/>
        <v>3014970351881.2729</v>
      </c>
      <c r="M354" s="1">
        <f t="shared" si="217"/>
        <v>3408889394974.3735</v>
      </c>
      <c r="N354" s="1">
        <f t="shared" si="217"/>
        <v>110526864173699.8</v>
      </c>
      <c r="O354" s="3">
        <f t="shared" si="193"/>
        <v>8.8087246690560708</v>
      </c>
      <c r="P354" s="3">
        <f t="shared" si="194"/>
        <v>23.300325512403038</v>
      </c>
    </row>
    <row r="355" spans="1:16">
      <c r="A355" t="s">
        <v>57</v>
      </c>
      <c r="F355" s="1">
        <f t="shared" ref="F355:N355" si="218">(F281-F132)^2</f>
        <v>10336015461990.492</v>
      </c>
      <c r="G355" s="1">
        <f t="shared" si="218"/>
        <v>5164397171767.3389</v>
      </c>
      <c r="H355" s="1">
        <f t="shared" si="218"/>
        <v>4990425977897.9512</v>
      </c>
      <c r="I355" s="1">
        <f t="shared" si="218"/>
        <v>226526062134.68088</v>
      </c>
      <c r="J355" s="1">
        <f t="shared" si="218"/>
        <v>145168070021.61316</v>
      </c>
      <c r="K355" s="1">
        <f t="shared" si="218"/>
        <v>405432523849.66907</v>
      </c>
      <c r="L355" s="1">
        <f t="shared" si="218"/>
        <v>1442239261068.0854</v>
      </c>
      <c r="M355" s="1">
        <f t="shared" si="218"/>
        <v>4067753768466.0303</v>
      </c>
      <c r="N355" s="1">
        <f t="shared" si="218"/>
        <v>14404832333584.309</v>
      </c>
      <c r="O355" s="3">
        <f t="shared" si="193"/>
        <v>0.43901760665445194</v>
      </c>
      <c r="P355" s="3">
        <f t="shared" si="194"/>
        <v>1.069295271375083</v>
      </c>
    </row>
    <row r="356" spans="1:16">
      <c r="A356" t="s">
        <v>58</v>
      </c>
      <c r="F356" s="1">
        <f t="shared" ref="F356:N356" si="219">(F282-F133)^2</f>
        <v>5608176674909.292</v>
      </c>
      <c r="G356" s="1">
        <f t="shared" si="219"/>
        <v>4863593392707.6797</v>
      </c>
      <c r="H356" s="1">
        <f t="shared" si="219"/>
        <v>3512068375318.1636</v>
      </c>
      <c r="I356" s="1">
        <f t="shared" si="219"/>
        <v>4164585900904.4614</v>
      </c>
      <c r="J356" s="1">
        <f t="shared" si="219"/>
        <v>4502677798862.5576</v>
      </c>
      <c r="K356" s="1">
        <f t="shared" si="219"/>
        <v>4743719289011.1348</v>
      </c>
      <c r="L356" s="1">
        <f t="shared" si="219"/>
        <v>5045272621472.3623</v>
      </c>
      <c r="M356" s="1">
        <f t="shared" si="219"/>
        <v>5392343764688.166</v>
      </c>
      <c r="N356" s="1">
        <f t="shared" si="219"/>
        <v>163539519273036.97</v>
      </c>
      <c r="O356" s="3">
        <f t="shared" si="193"/>
        <v>11.944273619460549</v>
      </c>
      <c r="P356" s="3">
        <f t="shared" si="194"/>
        <v>23.336938483966843</v>
      </c>
    </row>
    <row r="357" spans="1:16">
      <c r="A357" t="s">
        <v>59</v>
      </c>
      <c r="F357" s="1">
        <f t="shared" ref="F357:N357" si="220">(F283-F134)^2</f>
        <v>10153621586645.939</v>
      </c>
      <c r="G357" s="1">
        <f t="shared" si="220"/>
        <v>15658683460.806639</v>
      </c>
      <c r="H357" s="1">
        <f t="shared" si="220"/>
        <v>4012655097159.6313</v>
      </c>
      <c r="I357" s="1">
        <f t="shared" si="220"/>
        <v>7947533172009.6836</v>
      </c>
      <c r="J357" s="1">
        <f t="shared" si="220"/>
        <v>9735970156921.8672</v>
      </c>
      <c r="K357" s="1">
        <f t="shared" si="220"/>
        <v>12581160748652.02</v>
      </c>
      <c r="L357" s="1">
        <f t="shared" si="220"/>
        <v>13406089045058.9</v>
      </c>
      <c r="M357" s="1">
        <f t="shared" si="220"/>
        <v>13458185284231.393</v>
      </c>
      <c r="N357" s="1">
        <f t="shared" si="220"/>
        <v>71034604432096.453</v>
      </c>
      <c r="O357" s="3">
        <f t="shared" si="193"/>
        <v>35.656937714942593</v>
      </c>
      <c r="P357" s="3">
        <f t="shared" si="194"/>
        <v>56.354977019314887</v>
      </c>
    </row>
    <row r="358" spans="1:16">
      <c r="A358" t="s">
        <v>60</v>
      </c>
      <c r="F358" s="1">
        <f t="shared" ref="F358:N358" si="221">(F284-F135)^2</f>
        <v>2272839290879.9917</v>
      </c>
      <c r="G358" s="1">
        <f t="shared" si="221"/>
        <v>315404576382.17065</v>
      </c>
      <c r="H358" s="1">
        <f t="shared" si="221"/>
        <v>2705442459260.8018</v>
      </c>
      <c r="I358" s="1">
        <f t="shared" si="221"/>
        <v>3772067034036.8115</v>
      </c>
      <c r="J358" s="1">
        <f t="shared" si="221"/>
        <v>3975154639383.6768</v>
      </c>
      <c r="K358" s="1">
        <f t="shared" si="221"/>
        <v>0</v>
      </c>
      <c r="L358" s="1">
        <f t="shared" si="221"/>
        <v>0</v>
      </c>
      <c r="M358" s="1">
        <f t="shared" si="221"/>
        <v>0</v>
      </c>
      <c r="N358" s="1">
        <f t="shared" si="221"/>
        <v>21481352067919.387</v>
      </c>
      <c r="O358" s="3" t="str">
        <f t="shared" si="193"/>
        <v/>
      </c>
      <c r="P358" s="3" t="str">
        <f t="shared" si="194"/>
        <v/>
      </c>
    </row>
    <row r="359" spans="1:16">
      <c r="A359" t="s">
        <v>61</v>
      </c>
      <c r="F359" s="1">
        <f t="shared" ref="F359:N359" si="222">(F285-F136)^2</f>
        <v>4954272274457.6074</v>
      </c>
      <c r="G359" s="1">
        <f t="shared" si="222"/>
        <v>5038422723292.0527</v>
      </c>
      <c r="H359" s="1">
        <f t="shared" si="222"/>
        <v>5078996743253.2168</v>
      </c>
      <c r="I359" s="1">
        <f t="shared" si="222"/>
        <v>4997557504165.9824</v>
      </c>
      <c r="J359" s="1">
        <f t="shared" si="222"/>
        <v>4874805845602.6396</v>
      </c>
      <c r="K359" s="1">
        <f t="shared" si="222"/>
        <v>4881612793593.7754</v>
      </c>
      <c r="L359" s="1">
        <f t="shared" si="222"/>
        <v>4871618845730.8467</v>
      </c>
      <c r="M359" s="1">
        <f t="shared" si="222"/>
        <v>0</v>
      </c>
      <c r="N359" s="1">
        <f t="shared" si="222"/>
        <v>178943614058032.12</v>
      </c>
      <c r="O359" s="3">
        <f t="shared" si="193"/>
        <v>97.775068800700978</v>
      </c>
      <c r="P359" s="3" t="str">
        <f t="shared" si="194"/>
        <v/>
      </c>
    </row>
    <row r="360" spans="1:16">
      <c r="A360" t="s">
        <v>62</v>
      </c>
      <c r="F360" s="1">
        <f t="shared" ref="F360:N360" si="223">(F286-F137)^2</f>
        <v>70849631676489.875</v>
      </c>
      <c r="G360" s="1">
        <f t="shared" si="223"/>
        <v>10703822895177.107</v>
      </c>
      <c r="H360" s="1">
        <f t="shared" si="223"/>
        <v>1652981035531.1335</v>
      </c>
      <c r="I360" s="1">
        <f t="shared" si="223"/>
        <v>1851002556700.7222</v>
      </c>
      <c r="J360" s="1">
        <f t="shared" si="223"/>
        <v>16882889435071.188</v>
      </c>
      <c r="K360" s="1">
        <f t="shared" si="223"/>
        <v>26204371820146.664</v>
      </c>
      <c r="L360" s="1">
        <f t="shared" si="223"/>
        <v>30884114521028.723</v>
      </c>
      <c r="M360" s="1">
        <f t="shared" si="223"/>
        <v>32320312216332.262</v>
      </c>
      <c r="N360" s="1">
        <f t="shared" si="223"/>
        <v>5693758051010.7539</v>
      </c>
      <c r="O360" s="3">
        <f t="shared" si="193"/>
        <v>16.112084018749893</v>
      </c>
      <c r="P360" s="3">
        <f t="shared" si="194"/>
        <v>40.491268852410876</v>
      </c>
    </row>
    <row r="361" spans="1:16">
      <c r="A361" t="s">
        <v>63</v>
      </c>
      <c r="F361" s="1">
        <f t="shared" ref="F361:N361" si="224">(F287-F138)^2</f>
        <v>6608343223720.501</v>
      </c>
      <c r="G361" s="1">
        <f t="shared" si="224"/>
        <v>594953797.41145182</v>
      </c>
      <c r="H361" s="1">
        <f t="shared" si="224"/>
        <v>2200035242792.646</v>
      </c>
      <c r="I361" s="1">
        <f t="shared" si="224"/>
        <v>4707067091017.3096</v>
      </c>
      <c r="J361" s="1">
        <f t="shared" si="224"/>
        <v>5484828893206.2627</v>
      </c>
      <c r="K361" s="1">
        <f t="shared" si="224"/>
        <v>5581537754465.2148</v>
      </c>
      <c r="L361" s="1">
        <f t="shared" si="224"/>
        <v>5037934382528.3125</v>
      </c>
      <c r="M361" s="1">
        <f t="shared" si="224"/>
        <v>5415121428658.2109</v>
      </c>
      <c r="N361" s="1">
        <f t="shared" si="224"/>
        <v>33203717740494.344</v>
      </c>
      <c r="O361" s="3">
        <f t="shared" si="193"/>
        <v>15.531174907913288</v>
      </c>
      <c r="P361" s="3">
        <f t="shared" si="194"/>
        <v>46.707104222483146</v>
      </c>
    </row>
    <row r="362" spans="1:16">
      <c r="A362" t="s">
        <v>64</v>
      </c>
      <c r="F362" s="1">
        <f t="shared" ref="F362:N362" si="225">(F288-F139)^2</f>
        <v>14671084790737.617</v>
      </c>
      <c r="G362" s="1">
        <f t="shared" si="225"/>
        <v>12378552129241.373</v>
      </c>
      <c r="H362" s="1">
        <f t="shared" si="225"/>
        <v>8214381754824.498</v>
      </c>
      <c r="I362" s="1">
        <f t="shared" si="225"/>
        <v>5508314909973.5264</v>
      </c>
      <c r="J362" s="1">
        <f t="shared" si="225"/>
        <v>3673695256706.2207</v>
      </c>
      <c r="K362" s="1">
        <f t="shared" si="225"/>
        <v>783014735071.30396</v>
      </c>
      <c r="L362" s="1">
        <f t="shared" si="225"/>
        <v>1102497163445.4724</v>
      </c>
      <c r="M362" s="1">
        <f t="shared" si="225"/>
        <v>2346941085909.0059</v>
      </c>
      <c r="N362" s="1">
        <f t="shared" si="225"/>
        <v>236028710616826.62</v>
      </c>
      <c r="O362" s="3">
        <f t="shared" si="193"/>
        <v>0.38686536929990173</v>
      </c>
      <c r="P362" s="3">
        <f t="shared" si="194"/>
        <v>0.69582503916416916</v>
      </c>
    </row>
    <row r="363" spans="1:16">
      <c r="A363" t="s">
        <v>65</v>
      </c>
      <c r="F363" s="1">
        <f t="shared" ref="F363:N363" si="226">(F289-F140)^2</f>
        <v>313348067556.27484</v>
      </c>
      <c r="G363" s="1">
        <f t="shared" si="226"/>
        <v>4686745626981.2441</v>
      </c>
      <c r="H363" s="1">
        <f t="shared" si="226"/>
        <v>12656718317957.939</v>
      </c>
      <c r="I363" s="1">
        <f t="shared" si="226"/>
        <v>14193752442131.223</v>
      </c>
      <c r="J363" s="1">
        <f t="shared" si="226"/>
        <v>14245633219032.883</v>
      </c>
      <c r="K363" s="1">
        <f t="shared" si="226"/>
        <v>0</v>
      </c>
      <c r="L363" s="1">
        <f t="shared" si="226"/>
        <v>0</v>
      </c>
      <c r="M363" s="1">
        <f t="shared" si="226"/>
        <v>0</v>
      </c>
      <c r="N363" s="1">
        <f t="shared" si="226"/>
        <v>161405359956463.88</v>
      </c>
      <c r="O363" s="3" t="str">
        <f t="shared" ref="O363:P370" si="227">IF(L140&gt;0, ABS(L289-L140)/L140,"")</f>
        <v/>
      </c>
      <c r="P363" s="3" t="str">
        <f t="shared" si="227"/>
        <v/>
      </c>
    </row>
    <row r="364" spans="1:16">
      <c r="A364" t="s">
        <v>66</v>
      </c>
      <c r="F364" s="1">
        <f t="shared" ref="F364:N364" si="228">(F290-F141)^2</f>
        <v>4715570152003.834</v>
      </c>
      <c r="G364" s="1">
        <f t="shared" si="228"/>
        <v>1936861497416.5085</v>
      </c>
      <c r="H364" s="1">
        <f t="shared" si="228"/>
        <v>3286650543226.2935</v>
      </c>
      <c r="I364" s="1">
        <f t="shared" si="228"/>
        <v>3930026225292.5732</v>
      </c>
      <c r="J364" s="1">
        <f t="shared" si="228"/>
        <v>4686467153528.1543</v>
      </c>
      <c r="K364" s="1">
        <f t="shared" si="228"/>
        <v>5386848867949.5312</v>
      </c>
      <c r="L364" s="1">
        <f t="shared" si="228"/>
        <v>5505024879392.7783</v>
      </c>
      <c r="M364" s="1">
        <f t="shared" si="228"/>
        <v>5674917930416.4785</v>
      </c>
      <c r="N364" s="1">
        <f t="shared" si="228"/>
        <v>140289176485010.36</v>
      </c>
      <c r="O364" s="3">
        <f t="shared" si="227"/>
        <v>24.541383224925276</v>
      </c>
      <c r="P364" s="3">
        <f t="shared" si="227"/>
        <v>50.706867272299434</v>
      </c>
    </row>
    <row r="365" spans="1:16">
      <c r="A365" t="s">
        <v>67</v>
      </c>
      <c r="F365" s="1">
        <f t="shared" ref="F365:N365" si="229">(F291-F142)^2</f>
        <v>208162175360604.94</v>
      </c>
      <c r="G365" s="1">
        <f t="shared" si="229"/>
        <v>11826667063111.164</v>
      </c>
      <c r="H365" s="1">
        <f t="shared" si="229"/>
        <v>54126090466.006126</v>
      </c>
      <c r="I365" s="1">
        <f t="shared" si="229"/>
        <v>7338686985051.8916</v>
      </c>
      <c r="J365" s="1">
        <f t="shared" si="229"/>
        <v>12718933316710.594</v>
      </c>
      <c r="K365" s="1">
        <f t="shared" si="229"/>
        <v>14184598050935.604</v>
      </c>
      <c r="L365" s="1">
        <f t="shared" si="229"/>
        <v>14705226126050.258</v>
      </c>
      <c r="M365" s="1">
        <f t="shared" si="229"/>
        <v>14668995986089.529</v>
      </c>
      <c r="N365" s="1">
        <f t="shared" si="229"/>
        <v>57646988946662.406</v>
      </c>
      <c r="O365" s="3">
        <f t="shared" si="227"/>
        <v>84.711924135455646</v>
      </c>
      <c r="P365" s="3">
        <f t="shared" si="227"/>
        <v>218.03555338725883</v>
      </c>
    </row>
    <row r="366" spans="1:16">
      <c r="A366" t="s">
        <v>68</v>
      </c>
      <c r="F366" s="1">
        <f t="shared" ref="F366:N366" si="230">(F292-F143)^2</f>
        <v>10055977616238.162</v>
      </c>
      <c r="G366" s="1">
        <f t="shared" si="230"/>
        <v>5253269971066.3818</v>
      </c>
      <c r="H366" s="1">
        <f t="shared" si="230"/>
        <v>17045304442888.895</v>
      </c>
      <c r="I366" s="1">
        <f t="shared" si="230"/>
        <v>25852862787556.156</v>
      </c>
      <c r="J366" s="1">
        <f t="shared" si="230"/>
        <v>32984209731633.32</v>
      </c>
      <c r="K366" s="1">
        <f t="shared" si="230"/>
        <v>34828644134712.457</v>
      </c>
      <c r="L366" s="1">
        <f t="shared" si="230"/>
        <v>35027777722954.645</v>
      </c>
      <c r="M366" s="1">
        <f t="shared" si="230"/>
        <v>34215862340164.695</v>
      </c>
      <c r="N366" s="1">
        <f t="shared" si="230"/>
        <v>399153251177833.5</v>
      </c>
      <c r="O366" s="3">
        <f t="shared" si="227"/>
        <v>209.62056256841649</v>
      </c>
      <c r="P366" s="3">
        <f t="shared" si="227"/>
        <v>309.51016726467219</v>
      </c>
    </row>
    <row r="367" spans="1:16">
      <c r="A367" t="s">
        <v>69</v>
      </c>
      <c r="F367" s="1">
        <f t="shared" ref="F367:N367" si="231">(F293-F144)^2</f>
        <v>8348850547929.0107</v>
      </c>
      <c r="G367" s="1">
        <f t="shared" si="231"/>
        <v>7673089537270.7314</v>
      </c>
      <c r="H367" s="1">
        <f t="shared" si="231"/>
        <v>7122688988406.5674</v>
      </c>
      <c r="I367" s="1">
        <f t="shared" si="231"/>
        <v>8203940997352.4316</v>
      </c>
      <c r="J367" s="1">
        <f t="shared" si="231"/>
        <v>8615054538886.6572</v>
      </c>
      <c r="K367" s="1">
        <f t="shared" si="231"/>
        <v>8715502834298.082</v>
      </c>
      <c r="L367" s="1">
        <f t="shared" si="231"/>
        <v>8709426216477.8477</v>
      </c>
      <c r="M367" s="1">
        <f t="shared" si="231"/>
        <v>8619793753648.9395</v>
      </c>
      <c r="N367" s="1">
        <f t="shared" si="231"/>
        <v>291723162494730.62</v>
      </c>
      <c r="O367" s="3">
        <f t="shared" si="227"/>
        <v>694.0671922645621</v>
      </c>
      <c r="P367" s="3">
        <f t="shared" si="227"/>
        <v>3462.2034517424149</v>
      </c>
    </row>
    <row r="368" spans="1:16">
      <c r="A368" t="s">
        <v>70</v>
      </c>
      <c r="F368" s="1">
        <f t="shared" ref="F368:N368" si="232">(F294-F145)^2</f>
        <v>115534352918684.98</v>
      </c>
      <c r="G368" s="1">
        <f t="shared" si="232"/>
        <v>9295745962739.6367</v>
      </c>
      <c r="H368" s="1">
        <f t="shared" si="232"/>
        <v>1566625917677.0798</v>
      </c>
      <c r="I368" s="1">
        <f t="shared" si="232"/>
        <v>8939051416443.2441</v>
      </c>
      <c r="J368" s="1">
        <f t="shared" si="232"/>
        <v>24115189592362.621</v>
      </c>
      <c r="K368" s="1">
        <f t="shared" si="232"/>
        <v>39851658078132.172</v>
      </c>
      <c r="L368" s="1">
        <f t="shared" si="232"/>
        <v>47116339823497.828</v>
      </c>
      <c r="M368" s="1">
        <f t="shared" si="232"/>
        <v>48445524343141.18</v>
      </c>
      <c r="N368" s="1">
        <f t="shared" si="232"/>
        <v>2780321010418.8677</v>
      </c>
      <c r="O368" s="3">
        <f t="shared" si="227"/>
        <v>18.494282107288964</v>
      </c>
      <c r="P368" s="3">
        <f t="shared" si="227"/>
        <v>44.188338277823959</v>
      </c>
    </row>
    <row r="369" spans="1:16">
      <c r="A369" t="s">
        <v>71</v>
      </c>
      <c r="F369" s="1">
        <f t="shared" ref="F369:N369" si="233">(F295-F146)^2</f>
        <v>198602708834293.34</v>
      </c>
      <c r="G369" s="1">
        <f t="shared" si="233"/>
        <v>29673431185030.383</v>
      </c>
      <c r="H369" s="1">
        <f t="shared" si="233"/>
        <v>10615138899.21249</v>
      </c>
      <c r="I369" s="1">
        <f t="shared" si="233"/>
        <v>11948177774537.416</v>
      </c>
      <c r="J369" s="1">
        <f t="shared" si="233"/>
        <v>25729328260299.262</v>
      </c>
      <c r="K369" s="1">
        <f t="shared" si="233"/>
        <v>34583566251813.469</v>
      </c>
      <c r="L369" s="1">
        <f t="shared" si="233"/>
        <v>38505394435101.367</v>
      </c>
      <c r="M369" s="1">
        <f t="shared" si="233"/>
        <v>39492118792295.961</v>
      </c>
      <c r="N369" s="1">
        <f t="shared" si="233"/>
        <v>25272221773112.312</v>
      </c>
      <c r="O369" s="3">
        <f t="shared" si="227"/>
        <v>10.757912490660495</v>
      </c>
      <c r="P369" s="3">
        <f t="shared" si="227"/>
        <v>15.908954137159993</v>
      </c>
    </row>
    <row r="370" spans="1:16">
      <c r="A370" t="s">
        <v>72</v>
      </c>
      <c r="F370" s="1">
        <f t="shared" ref="F370:N370" si="234">(F296-F147)^2</f>
        <v>2155059129054.4192</v>
      </c>
      <c r="G370" s="1">
        <f t="shared" si="234"/>
        <v>12179867410130.877</v>
      </c>
      <c r="H370" s="1">
        <f t="shared" si="234"/>
        <v>26848749693448.051</v>
      </c>
      <c r="I370" s="1">
        <f t="shared" si="234"/>
        <v>30363096023940.285</v>
      </c>
      <c r="J370" s="1">
        <f t="shared" si="234"/>
        <v>30954733695273.27</v>
      </c>
      <c r="K370" s="1">
        <f t="shared" si="234"/>
        <v>30905931012279.523</v>
      </c>
      <c r="L370" s="1">
        <f t="shared" si="234"/>
        <v>0</v>
      </c>
      <c r="M370" s="1">
        <f t="shared" si="234"/>
        <v>0</v>
      </c>
      <c r="N370" s="1">
        <f t="shared" si="234"/>
        <v>716784777805237.75</v>
      </c>
      <c r="O370" s="3" t="str">
        <f t="shared" si="227"/>
        <v/>
      </c>
      <c r="P370" s="3" t="str">
        <f t="shared" si="227"/>
        <v/>
      </c>
    </row>
    <row r="371" spans="1:16" ht="15">
      <c r="N371" s="49" t="s">
        <v>109</v>
      </c>
      <c r="O371" s="50">
        <f>AVERAGE(O299:O370)</f>
        <v>100.9272582368631</v>
      </c>
      <c r="P371" s="50">
        <f>AVERAGE(P299:P370)</f>
        <v>177.95557041977847</v>
      </c>
    </row>
    <row r="372" spans="1:16">
      <c r="A372" s="27"/>
    </row>
    <row r="373" spans="1:16" ht="15">
      <c r="A373" s="49" t="s">
        <v>126</v>
      </c>
      <c r="B373" s="49">
        <f>AVERAGE(O371:P371)</f>
        <v>139.44141432832077</v>
      </c>
    </row>
    <row r="564" spans="7:7">
      <c r="G564" s="9"/>
    </row>
    <row r="565" spans="7:7">
      <c r="G565" s="9"/>
    </row>
    <row r="566" spans="7:7">
      <c r="G566" s="9"/>
    </row>
    <row r="567" spans="7:7">
      <c r="G567" s="9"/>
    </row>
    <row r="568" spans="7:7">
      <c r="G568" s="9"/>
    </row>
    <row r="569" spans="7:7">
      <c r="G569" s="9"/>
    </row>
    <row r="570" spans="7:7">
      <c r="G570" s="9"/>
    </row>
    <row r="571" spans="7:7">
      <c r="G571" s="9"/>
    </row>
    <row r="572" spans="7:7">
      <c r="G572" s="9"/>
    </row>
    <row r="573" spans="7:7">
      <c r="G573" s="9"/>
    </row>
    <row r="574" spans="7:7">
      <c r="G574" s="9"/>
    </row>
    <row r="575" spans="7:7">
      <c r="G575" s="9"/>
    </row>
    <row r="576" spans="7:7">
      <c r="G576" s="9"/>
    </row>
    <row r="577" spans="7:7">
      <c r="G577" s="9"/>
    </row>
    <row r="578" spans="7:7">
      <c r="G578" s="9"/>
    </row>
    <row r="579" spans="7:7">
      <c r="G579" s="9"/>
    </row>
    <row r="580" spans="7:7">
      <c r="G580" s="9"/>
    </row>
    <row r="581" spans="7:7">
      <c r="G581" s="9"/>
    </row>
    <row r="582" spans="7:7">
      <c r="G582" s="9"/>
    </row>
    <row r="583" spans="7:7">
      <c r="G583" s="9"/>
    </row>
    <row r="584" spans="7:7">
      <c r="G584" s="9"/>
    </row>
    <row r="585" spans="7:7">
      <c r="G585" s="9"/>
    </row>
  </sheetData>
  <phoneticPr fontId="3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 Individual</vt:lpstr>
      <vt:lpstr>Q3 Aggregated Sales Data</vt:lpstr>
      <vt:lpstr>Q 4,5,6 Covariates</vt:lpstr>
    </vt:vector>
  </TitlesOfParts>
  <Company>UMD Robert H. Smith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 Moe</dc:creator>
  <cp:lastModifiedBy>Pranav Deo</cp:lastModifiedBy>
  <dcterms:created xsi:type="dcterms:W3CDTF">2008-02-11T16:10:21Z</dcterms:created>
  <dcterms:modified xsi:type="dcterms:W3CDTF">2020-04-17T16:39:23Z</dcterms:modified>
</cp:coreProperties>
</file>