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U:\Statistics\Publications\Energy Trends\Tables\Oil and Oil Products\"/>
    </mc:Choice>
  </mc:AlternateContent>
  <xr:revisionPtr revIDLastSave="0" documentId="13_ncr:1_{0035150D-D8EB-419C-9AB7-9FEB1225180F}" xr6:coauthVersionLast="47" xr6:coauthVersionMax="47" xr10:uidLastSave="{00000000-0000-0000-0000-000000000000}"/>
  <bookViews>
    <workbookView xWindow="-110" yWindow="-110" windowWidth="19420" windowHeight="10420" tabRatio="645" xr2:uid="{0412523E-2BAC-4B33-8AF3-7FFAED876296}"/>
  </bookViews>
  <sheets>
    <sheet name="Cover Sheet" sheetId="1" r:id="rId1"/>
    <sheet name="Contents" sheetId="10" r:id="rId2"/>
    <sheet name="Notes" sheetId="3" r:id="rId3"/>
    <sheet name="Commentary" sheetId="4" r:id="rId4"/>
    <sheet name="Main Table" sheetId="5" r:id="rId5"/>
    <sheet name="Annual" sheetId="6" r:id="rId6"/>
    <sheet name="Quarter" sheetId="7" r:id="rId7"/>
    <sheet name="calculation_hide" sheetId="8" state="hidden" r:id="rId8"/>
  </sheets>
  <definedNames>
    <definedName name="INPUT_BOX">#REF!</definedName>
    <definedName name="_xlnm.Print_Area" localSheetId="4">'Main Table'!$A$1:$N$28</definedName>
    <definedName name="Table_3a_only" localSheetId="4">'Main Table'!$A$3:$N$21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8" l="1"/>
  <c r="F5" i="8"/>
  <c r="G5" i="8"/>
  <c r="Y23" i="6"/>
  <c r="Y24" i="6"/>
  <c r="Y7" i="6"/>
  <c r="Y8" i="6"/>
  <c r="Y9" i="6"/>
  <c r="Y10" i="6"/>
  <c r="Y11" i="6"/>
  <c r="Y12" i="6"/>
  <c r="Y13" i="6"/>
  <c r="Y14" i="6"/>
  <c r="Y15" i="6"/>
  <c r="Y16" i="6"/>
  <c r="Y17" i="6"/>
  <c r="Y18" i="6"/>
  <c r="Y19" i="6"/>
  <c r="Y20" i="6"/>
  <c r="Y21" i="6"/>
  <c r="Y22" i="6"/>
  <c r="Y6" i="6"/>
  <c r="X7" i="6" l="1"/>
  <c r="X8" i="6"/>
  <c r="X9" i="6"/>
  <c r="X10" i="6"/>
  <c r="X11" i="6"/>
  <c r="X12" i="6"/>
  <c r="X13" i="6"/>
  <c r="X14" i="6"/>
  <c r="X15" i="6"/>
  <c r="X16" i="6"/>
  <c r="X17" i="6"/>
  <c r="X18" i="6"/>
  <c r="X19" i="6"/>
  <c r="X20" i="6"/>
  <c r="X21" i="6"/>
  <c r="X22" i="6"/>
  <c r="X23" i="6"/>
  <c r="X24" i="6"/>
  <c r="X6" i="6"/>
  <c r="B9" i="6" l="1"/>
  <c r="C9" i="6"/>
  <c r="D9" i="6"/>
  <c r="E9" i="6"/>
  <c r="F9" i="6"/>
  <c r="G9" i="6"/>
  <c r="H9" i="6"/>
  <c r="I9" i="6"/>
  <c r="J9" i="6"/>
  <c r="K9" i="6"/>
  <c r="L9" i="6"/>
  <c r="M9" i="6"/>
  <c r="N9" i="6"/>
  <c r="O9" i="6"/>
  <c r="F21" i="8"/>
  <c r="P9" i="6"/>
  <c r="F6" i="8" l="1"/>
  <c r="F50" i="8" l="1"/>
  <c r="G25" i="8"/>
  <c r="F25" i="8"/>
  <c r="W24" i="6"/>
  <c r="S24" i="6"/>
  <c r="R24" i="6"/>
  <c r="Q24" i="6"/>
  <c r="P24" i="6"/>
  <c r="O24" i="6"/>
  <c r="N24" i="6"/>
  <c r="M24" i="6"/>
  <c r="L24" i="6"/>
  <c r="K24" i="6"/>
  <c r="J24" i="6"/>
  <c r="I24" i="6"/>
  <c r="H24" i="6"/>
  <c r="G24" i="6"/>
  <c r="F24" i="6"/>
  <c r="E24" i="6"/>
  <c r="D24" i="6"/>
  <c r="C24" i="6"/>
  <c r="B24" i="6"/>
  <c r="W23" i="6"/>
  <c r="S23" i="6"/>
  <c r="R23" i="6"/>
  <c r="Q23" i="6"/>
  <c r="P23" i="6"/>
  <c r="O23" i="6"/>
  <c r="N23" i="6"/>
  <c r="M23" i="6"/>
  <c r="L23" i="6"/>
  <c r="K23" i="6"/>
  <c r="J23" i="6"/>
  <c r="I23" i="6"/>
  <c r="H23" i="6"/>
  <c r="G23" i="6"/>
  <c r="F23" i="6"/>
  <c r="E23" i="6"/>
  <c r="D23" i="6"/>
  <c r="C23" i="6"/>
  <c r="B23" i="6"/>
  <c r="W22" i="6"/>
  <c r="V22" i="6"/>
  <c r="U22" i="6"/>
  <c r="T22" i="6"/>
  <c r="S22" i="6"/>
  <c r="R22" i="6"/>
  <c r="Q22" i="6"/>
  <c r="P22" i="6"/>
  <c r="O22" i="6"/>
  <c r="N22" i="6"/>
  <c r="M22" i="6"/>
  <c r="L22" i="6"/>
  <c r="K22" i="6"/>
  <c r="J22" i="6"/>
  <c r="I22" i="6"/>
  <c r="H22" i="6"/>
  <c r="G22" i="6"/>
  <c r="F22" i="6"/>
  <c r="E22" i="6"/>
  <c r="D22" i="6"/>
  <c r="C22" i="6"/>
  <c r="B22" i="6"/>
  <c r="W21" i="6"/>
  <c r="V21" i="6"/>
  <c r="U21" i="6"/>
  <c r="T21" i="6"/>
  <c r="S21" i="6"/>
  <c r="R21" i="6"/>
  <c r="Q21" i="6"/>
  <c r="P21" i="6"/>
  <c r="O21" i="6"/>
  <c r="N21" i="6"/>
  <c r="M21" i="6"/>
  <c r="L21" i="6"/>
  <c r="K21" i="6"/>
  <c r="J21" i="6"/>
  <c r="I21" i="6"/>
  <c r="H21" i="6"/>
  <c r="G21" i="6"/>
  <c r="F21" i="6"/>
  <c r="E21" i="6"/>
  <c r="D21" i="6"/>
  <c r="C21" i="6"/>
  <c r="B21" i="6"/>
  <c r="W20" i="6"/>
  <c r="V20" i="6"/>
  <c r="U20" i="6"/>
  <c r="T20" i="6"/>
  <c r="S20" i="6"/>
  <c r="R20" i="6"/>
  <c r="Q20" i="6"/>
  <c r="P20" i="6"/>
  <c r="O20" i="6"/>
  <c r="N20" i="6"/>
  <c r="M20" i="6"/>
  <c r="L20" i="6"/>
  <c r="K20" i="6"/>
  <c r="J20" i="6"/>
  <c r="I20" i="6"/>
  <c r="H20" i="6"/>
  <c r="G20" i="6"/>
  <c r="F20" i="6"/>
  <c r="E20" i="6"/>
  <c r="D20" i="6"/>
  <c r="C20" i="6"/>
  <c r="B20" i="6"/>
  <c r="W19" i="6"/>
  <c r="V19" i="6"/>
  <c r="U19" i="6"/>
  <c r="T19" i="6"/>
  <c r="S19" i="6"/>
  <c r="R19" i="6"/>
  <c r="Q19" i="6"/>
  <c r="P19" i="6"/>
  <c r="O19" i="6"/>
  <c r="N19" i="6"/>
  <c r="M19" i="6"/>
  <c r="L19" i="6"/>
  <c r="K19" i="6"/>
  <c r="J19" i="6"/>
  <c r="H19" i="6"/>
  <c r="G19" i="6"/>
  <c r="F19" i="6"/>
  <c r="E19" i="6"/>
  <c r="D19" i="6"/>
  <c r="C19" i="6"/>
  <c r="B19" i="6"/>
  <c r="W18" i="6"/>
  <c r="V18" i="6"/>
  <c r="U18" i="6"/>
  <c r="T18" i="6"/>
  <c r="S18" i="6"/>
  <c r="R18" i="6"/>
  <c r="Q18" i="6"/>
  <c r="P18" i="6"/>
  <c r="O18" i="6"/>
  <c r="N18" i="6"/>
  <c r="M18" i="6"/>
  <c r="L18" i="6"/>
  <c r="K18" i="6"/>
  <c r="J18" i="6"/>
  <c r="I18" i="6"/>
  <c r="H18" i="6"/>
  <c r="G18" i="6"/>
  <c r="F18" i="6"/>
  <c r="E18" i="6"/>
  <c r="D18" i="6"/>
  <c r="C18" i="6"/>
  <c r="B18" i="6"/>
  <c r="W17" i="6"/>
  <c r="V17" i="6"/>
  <c r="U17" i="6"/>
  <c r="T17" i="6"/>
  <c r="S17" i="6"/>
  <c r="R17" i="6"/>
  <c r="Q17" i="6"/>
  <c r="P17" i="6"/>
  <c r="O17" i="6"/>
  <c r="N17" i="6"/>
  <c r="M17" i="6"/>
  <c r="L17" i="6"/>
  <c r="K17" i="6"/>
  <c r="J17" i="6"/>
  <c r="I17" i="6"/>
  <c r="H17" i="6"/>
  <c r="G17" i="6"/>
  <c r="F17" i="6"/>
  <c r="E17" i="6"/>
  <c r="D17" i="6"/>
  <c r="C17" i="6"/>
  <c r="B17" i="6"/>
  <c r="W16" i="6"/>
  <c r="V16" i="6"/>
  <c r="U16" i="6"/>
  <c r="T16" i="6"/>
  <c r="S16" i="6"/>
  <c r="R16" i="6"/>
  <c r="Q16" i="6"/>
  <c r="P16" i="6"/>
  <c r="O16" i="6"/>
  <c r="N16" i="6"/>
  <c r="M16" i="6"/>
  <c r="L16" i="6"/>
  <c r="K16" i="6"/>
  <c r="J16" i="6"/>
  <c r="I16" i="6"/>
  <c r="H16" i="6"/>
  <c r="G16" i="6"/>
  <c r="F16" i="6"/>
  <c r="E16" i="6"/>
  <c r="D16" i="6"/>
  <c r="C16" i="6"/>
  <c r="B16" i="6"/>
  <c r="W15" i="6"/>
  <c r="V15" i="6"/>
  <c r="U15" i="6"/>
  <c r="T15" i="6"/>
  <c r="S15" i="6"/>
  <c r="R15" i="6"/>
  <c r="Q15" i="6"/>
  <c r="P15" i="6"/>
  <c r="O15" i="6"/>
  <c r="N15" i="6"/>
  <c r="M15" i="6"/>
  <c r="L15" i="6"/>
  <c r="K15" i="6"/>
  <c r="J15" i="6"/>
  <c r="I15" i="6"/>
  <c r="H15" i="6"/>
  <c r="G15" i="6"/>
  <c r="F15" i="6"/>
  <c r="E15" i="6"/>
  <c r="D15" i="6"/>
  <c r="C15" i="6"/>
  <c r="B15" i="6"/>
  <c r="W14" i="6"/>
  <c r="V14" i="6"/>
  <c r="U14" i="6"/>
  <c r="T14" i="6"/>
  <c r="S14" i="6"/>
  <c r="R14" i="6"/>
  <c r="Q14" i="6"/>
  <c r="P14" i="6"/>
  <c r="O14" i="6"/>
  <c r="N14" i="6"/>
  <c r="M14" i="6"/>
  <c r="L14" i="6"/>
  <c r="K14" i="6"/>
  <c r="J14" i="6"/>
  <c r="I14" i="6"/>
  <c r="H14" i="6"/>
  <c r="G14" i="6"/>
  <c r="F14" i="6"/>
  <c r="E14" i="6"/>
  <c r="D14" i="6"/>
  <c r="C14" i="6"/>
  <c r="B14" i="6"/>
  <c r="W13" i="6"/>
  <c r="V13" i="6"/>
  <c r="U13" i="6"/>
  <c r="T13" i="6"/>
  <c r="S13" i="6"/>
  <c r="R13" i="6"/>
  <c r="Q13" i="6"/>
  <c r="P13" i="6"/>
  <c r="O13" i="6"/>
  <c r="N13" i="6"/>
  <c r="M13" i="6"/>
  <c r="L13" i="6"/>
  <c r="K13" i="6"/>
  <c r="J13" i="6"/>
  <c r="I13" i="6"/>
  <c r="H13" i="6"/>
  <c r="G13" i="6"/>
  <c r="F13" i="6"/>
  <c r="E13" i="6"/>
  <c r="D13" i="6"/>
  <c r="C13" i="6"/>
  <c r="B13" i="6"/>
  <c r="W12" i="6"/>
  <c r="V12" i="6"/>
  <c r="U12" i="6"/>
  <c r="T12" i="6"/>
  <c r="S12" i="6"/>
  <c r="R12" i="6"/>
  <c r="Q12" i="6"/>
  <c r="P12" i="6"/>
  <c r="O12" i="6"/>
  <c r="N12" i="6"/>
  <c r="M12" i="6"/>
  <c r="L12" i="6"/>
  <c r="K12" i="6"/>
  <c r="J12" i="6"/>
  <c r="I12" i="6"/>
  <c r="H12" i="6"/>
  <c r="G12" i="6"/>
  <c r="F12" i="6"/>
  <c r="E12" i="6"/>
  <c r="D12" i="6"/>
  <c r="C12" i="6"/>
  <c r="B12" i="6"/>
  <c r="W11" i="6"/>
  <c r="V11" i="6"/>
  <c r="U11" i="6"/>
  <c r="T11" i="6"/>
  <c r="S11" i="6"/>
  <c r="R11" i="6"/>
  <c r="Q11" i="6"/>
  <c r="P11" i="6"/>
  <c r="O11" i="6"/>
  <c r="N11" i="6"/>
  <c r="M11" i="6"/>
  <c r="L11" i="6"/>
  <c r="K11" i="6"/>
  <c r="J11" i="6"/>
  <c r="I11" i="6"/>
  <c r="H11" i="6"/>
  <c r="G11" i="6"/>
  <c r="F11" i="6"/>
  <c r="E11" i="6"/>
  <c r="D11" i="6"/>
  <c r="C11" i="6"/>
  <c r="B11" i="6"/>
  <c r="W10" i="6"/>
  <c r="V10" i="6"/>
  <c r="U10" i="6"/>
  <c r="T10" i="6"/>
  <c r="S10" i="6"/>
  <c r="R10" i="6"/>
  <c r="Q10" i="6"/>
  <c r="P10" i="6"/>
  <c r="O10" i="6"/>
  <c r="N10" i="6"/>
  <c r="M10" i="6"/>
  <c r="L10" i="6"/>
  <c r="K10" i="6"/>
  <c r="J10" i="6"/>
  <c r="I10" i="6"/>
  <c r="H10" i="6"/>
  <c r="G10" i="6"/>
  <c r="F10" i="6"/>
  <c r="E10" i="6"/>
  <c r="D10" i="6"/>
  <c r="C10" i="6"/>
  <c r="B10" i="6"/>
  <c r="W9" i="6"/>
  <c r="V9" i="6"/>
  <c r="U9" i="6"/>
  <c r="T9" i="6"/>
  <c r="S9" i="6"/>
  <c r="R9" i="6"/>
  <c r="Q9" i="6"/>
  <c r="W8" i="6"/>
  <c r="V8" i="6"/>
  <c r="U8" i="6"/>
  <c r="T8" i="6"/>
  <c r="S8" i="6"/>
  <c r="R8" i="6"/>
  <c r="Q8" i="6"/>
  <c r="P8" i="6"/>
  <c r="O8" i="6"/>
  <c r="N8" i="6"/>
  <c r="M8" i="6"/>
  <c r="L8" i="6"/>
  <c r="K8" i="6"/>
  <c r="J8" i="6"/>
  <c r="I8" i="6"/>
  <c r="H8" i="6"/>
  <c r="G8" i="6"/>
  <c r="F8" i="6"/>
  <c r="E8" i="6"/>
  <c r="D8" i="6"/>
  <c r="C8" i="6"/>
  <c r="B8" i="6"/>
  <c r="W7" i="6"/>
  <c r="V7" i="6"/>
  <c r="U7" i="6"/>
  <c r="T7" i="6"/>
  <c r="S7" i="6"/>
  <c r="R7" i="6"/>
  <c r="Q7" i="6"/>
  <c r="P7" i="6"/>
  <c r="O7" i="6"/>
  <c r="N7" i="6"/>
  <c r="M7" i="6"/>
  <c r="L7" i="6"/>
  <c r="K7" i="6"/>
  <c r="J7" i="6"/>
  <c r="I7" i="6"/>
  <c r="H7" i="6"/>
  <c r="G7" i="6"/>
  <c r="F7" i="6"/>
  <c r="E7" i="6"/>
  <c r="D7" i="6"/>
  <c r="C7" i="6"/>
  <c r="B7" i="6"/>
  <c r="W6" i="6"/>
  <c r="V6" i="6"/>
  <c r="U6" i="6"/>
  <c r="T6" i="6"/>
  <c r="S6" i="6"/>
  <c r="R6" i="6"/>
  <c r="Q6" i="6"/>
  <c r="P6" i="6"/>
  <c r="O6" i="6"/>
  <c r="N6" i="6"/>
  <c r="M6" i="6"/>
  <c r="L6" i="6"/>
  <c r="K6" i="6"/>
  <c r="J6" i="6"/>
  <c r="I6" i="6"/>
  <c r="H6" i="6"/>
  <c r="G6" i="6"/>
  <c r="F6" i="6"/>
  <c r="E6" i="6"/>
  <c r="D6" i="6"/>
  <c r="C6" i="6"/>
  <c r="B6" i="6"/>
  <c r="I19" i="6" l="1"/>
  <c r="F10" i="8"/>
  <c r="F31" i="8"/>
  <c r="F33" i="8"/>
  <c r="F35" i="8"/>
  <c r="F37" i="8"/>
  <c r="F39" i="8"/>
  <c r="F41" i="8"/>
  <c r="F43" i="8"/>
  <c r="F45" i="8"/>
  <c r="F47" i="8"/>
  <c r="F49" i="8"/>
  <c r="F14" i="8"/>
  <c r="G6" i="8"/>
  <c r="G10" i="8"/>
  <c r="G14" i="8"/>
  <c r="G18" i="8"/>
  <c r="G22" i="8"/>
  <c r="G30" i="8"/>
  <c r="F7" i="8"/>
  <c r="F11" i="8"/>
  <c r="F15" i="8"/>
  <c r="F19" i="8"/>
  <c r="F23" i="8"/>
  <c r="G7" i="8"/>
  <c r="G11" i="8"/>
  <c r="G15" i="8"/>
  <c r="G19" i="8"/>
  <c r="G23" i="8"/>
  <c r="F18" i="8"/>
  <c r="F8" i="8"/>
  <c r="F12" i="8"/>
  <c r="F16" i="8"/>
  <c r="F20" i="8"/>
  <c r="F24" i="8"/>
  <c r="F32" i="8"/>
  <c r="F34" i="8"/>
  <c r="F36" i="8"/>
  <c r="F38" i="8"/>
  <c r="F40" i="8"/>
  <c r="F42" i="8"/>
  <c r="F44" i="8"/>
  <c r="F46" i="8"/>
  <c r="F48" i="8"/>
  <c r="F22" i="8"/>
  <c r="G8" i="8"/>
  <c r="G12" i="8"/>
  <c r="G16" i="8"/>
  <c r="G20" i="8"/>
  <c r="G24" i="8"/>
  <c r="F9" i="8"/>
  <c r="F13" i="8"/>
  <c r="F17" i="8"/>
  <c r="G9" i="8"/>
  <c r="G13" i="8"/>
  <c r="G17" i="8"/>
  <c r="G21" i="8"/>
  <c r="E7" i="5"/>
  <c r="C6" i="5"/>
  <c r="E19" i="5"/>
  <c r="C16" i="5"/>
  <c r="C19" i="5"/>
  <c r="C9" i="5"/>
  <c r="B5" i="5"/>
  <c r="E10" i="5"/>
  <c r="C7" i="5"/>
  <c r="E20" i="5"/>
  <c r="E17" i="5"/>
  <c r="C13" i="5"/>
  <c r="B8" i="5"/>
  <c r="E16" i="5"/>
  <c r="E6" i="5"/>
  <c r="B14" i="5"/>
  <c r="B12" i="5"/>
  <c r="B20" i="5"/>
  <c r="E18" i="5"/>
  <c r="C20" i="5"/>
  <c r="B19" i="5"/>
  <c r="B15" i="5"/>
  <c r="B7" i="5"/>
  <c r="C21" i="5"/>
  <c r="B18" i="5"/>
  <c r="B16" i="5"/>
  <c r="B9" i="5"/>
  <c r="E15" i="5"/>
  <c r="C10" i="5"/>
  <c r="C5" i="5"/>
  <c r="C18" i="5"/>
  <c r="E12" i="5"/>
  <c r="E8" i="5"/>
  <c r="C17" i="5"/>
  <c r="E21" i="5"/>
  <c r="B13" i="5"/>
  <c r="C8" i="5"/>
  <c r="E11" i="5"/>
  <c r="B21" i="5"/>
  <c r="E13" i="5"/>
  <c r="E5" i="5"/>
  <c r="B11" i="5"/>
  <c r="E9" i="5"/>
  <c r="B17" i="5"/>
  <c r="C11" i="5"/>
  <c r="E14" i="5"/>
  <c r="B10" i="5"/>
  <c r="C15" i="5"/>
  <c r="B6" i="5"/>
  <c r="C14" i="5"/>
  <c r="C12" i="5"/>
  <c r="D21" i="5" l="1"/>
  <c r="D9" i="5"/>
  <c r="D5" i="5"/>
  <c r="D6" i="5"/>
  <c r="D10" i="5"/>
  <c r="D17" i="5"/>
  <c r="D8" i="5"/>
  <c r="D19" i="5"/>
  <c r="D13" i="5"/>
  <c r="D7" i="5"/>
  <c r="D15" i="5"/>
  <c r="D20" i="5"/>
  <c r="D12" i="5"/>
  <c r="D11" i="5"/>
  <c r="D14" i="5"/>
  <c r="D16" i="5"/>
  <c r="G50" i="8"/>
  <c r="G48" i="8"/>
  <c r="G46" i="8"/>
  <c r="G44" i="8"/>
  <c r="G42" i="8"/>
  <c r="G40" i="8"/>
  <c r="G38" i="8"/>
  <c r="G36" i="8"/>
  <c r="G34" i="8"/>
  <c r="G32" i="8"/>
  <c r="H30" i="8"/>
  <c r="G49" i="8"/>
  <c r="G47" i="8"/>
  <c r="G45" i="8"/>
  <c r="G43" i="8"/>
  <c r="G41" i="8"/>
  <c r="G39" i="8"/>
  <c r="G37" i="8"/>
  <c r="G35" i="8"/>
  <c r="G33" i="8"/>
  <c r="G31" i="8"/>
  <c r="F21" i="5"/>
  <c r="F12" i="5"/>
  <c r="F15" i="5"/>
  <c r="F7" i="5"/>
  <c r="F5" i="5"/>
  <c r="F18" i="5"/>
  <c r="F13" i="5"/>
  <c r="F20" i="5"/>
  <c r="F19" i="5"/>
  <c r="F10" i="5"/>
  <c r="F17" i="5"/>
  <c r="F8" i="5"/>
  <c r="F6" i="5"/>
  <c r="F11" i="5"/>
  <c r="F9" i="5"/>
  <c r="F14" i="5"/>
  <c r="F16" i="5"/>
  <c r="H50" i="8" l="1"/>
  <c r="H48" i="8"/>
  <c r="H46" i="8"/>
  <c r="H44" i="8"/>
  <c r="H42" i="8"/>
  <c r="H40" i="8"/>
  <c r="H38" i="8"/>
  <c r="H36" i="8"/>
  <c r="H34" i="8"/>
  <c r="H32" i="8"/>
  <c r="I30" i="8"/>
  <c r="H49" i="8"/>
  <c r="H47" i="8"/>
  <c r="H45" i="8"/>
  <c r="H43" i="8"/>
  <c r="H41" i="8"/>
  <c r="H39" i="8"/>
  <c r="H37" i="8"/>
  <c r="H35" i="8"/>
  <c r="H33" i="8"/>
  <c r="H31" i="8"/>
  <c r="G7" i="5"/>
  <c r="G12" i="5"/>
  <c r="G8" i="5"/>
  <c r="G21" i="5"/>
  <c r="G13" i="5"/>
  <c r="G17" i="5"/>
  <c r="G19" i="5"/>
  <c r="G6" i="5"/>
  <c r="G5" i="5"/>
  <c r="G10" i="5"/>
  <c r="G15" i="5"/>
  <c r="G20" i="5"/>
  <c r="G18" i="5"/>
  <c r="G16" i="5"/>
  <c r="G9" i="5"/>
  <c r="G14" i="5"/>
  <c r="G11" i="5"/>
  <c r="I50" i="8" l="1"/>
  <c r="I48" i="8"/>
  <c r="I46" i="8"/>
  <c r="I44" i="8"/>
  <c r="I42" i="8"/>
  <c r="I40" i="8"/>
  <c r="I38" i="8"/>
  <c r="I36" i="8"/>
  <c r="I34" i="8"/>
  <c r="I32" i="8"/>
  <c r="J30" i="8"/>
  <c r="I49" i="8"/>
  <c r="I47" i="8"/>
  <c r="I45" i="8"/>
  <c r="I43" i="8"/>
  <c r="I41" i="8"/>
  <c r="I39" i="8"/>
  <c r="I37" i="8"/>
  <c r="I35" i="8"/>
  <c r="I33" i="8"/>
  <c r="I31" i="8"/>
  <c r="H21" i="5"/>
  <c r="H17" i="5"/>
  <c r="H20" i="5"/>
  <c r="H15" i="5"/>
  <c r="H5" i="5"/>
  <c r="H7" i="5"/>
  <c r="H12" i="5"/>
  <c r="H13" i="5"/>
  <c r="H8" i="5"/>
  <c r="H19" i="5"/>
  <c r="H10" i="5"/>
  <c r="H6" i="5"/>
  <c r="H18" i="5"/>
  <c r="H11" i="5"/>
  <c r="H16" i="5"/>
  <c r="H9" i="5"/>
  <c r="H14" i="5"/>
  <c r="K30" i="8" l="1"/>
  <c r="J49" i="8"/>
  <c r="J47" i="8"/>
  <c r="J45" i="8"/>
  <c r="J43" i="8"/>
  <c r="J41" i="8"/>
  <c r="J39" i="8"/>
  <c r="J37" i="8"/>
  <c r="J35" i="8"/>
  <c r="J33" i="8"/>
  <c r="J31" i="8"/>
  <c r="J42" i="8"/>
  <c r="J50" i="8"/>
  <c r="J48" i="8"/>
  <c r="J46" i="8"/>
  <c r="J44" i="8"/>
  <c r="J40" i="8"/>
  <c r="J38" i="8"/>
  <c r="J36" i="8"/>
  <c r="J34" i="8"/>
  <c r="J32" i="8"/>
  <c r="I13" i="5"/>
  <c r="I9" i="5"/>
  <c r="I16" i="5"/>
  <c r="I6" i="5"/>
  <c r="I5" i="5"/>
  <c r="I11" i="5"/>
  <c r="I7" i="5"/>
  <c r="I18" i="5"/>
  <c r="I15" i="5"/>
  <c r="I8" i="5"/>
  <c r="I21" i="5"/>
  <c r="I20" i="5"/>
  <c r="I12" i="5"/>
  <c r="I10" i="5"/>
  <c r="I14" i="5"/>
  <c r="I17" i="5"/>
  <c r="I19" i="5"/>
  <c r="L30" i="8" l="1"/>
  <c r="K49" i="8"/>
  <c r="K47" i="8"/>
  <c r="K45" i="8"/>
  <c r="K43" i="8"/>
  <c r="K41" i="8"/>
  <c r="K39" i="8"/>
  <c r="K37" i="8"/>
  <c r="K35" i="8"/>
  <c r="K33" i="8"/>
  <c r="K31" i="8"/>
  <c r="K50" i="8"/>
  <c r="K48" i="8"/>
  <c r="K46" i="8"/>
  <c r="K44" i="8"/>
  <c r="K42" i="8"/>
  <c r="K40" i="8"/>
  <c r="K38" i="8"/>
  <c r="K36" i="8"/>
  <c r="K34" i="8"/>
  <c r="K32" i="8"/>
  <c r="J13" i="5"/>
  <c r="J6" i="5"/>
  <c r="J9" i="5"/>
  <c r="J8" i="5"/>
  <c r="J18" i="5"/>
  <c r="J20" i="5"/>
  <c r="J21" i="5"/>
  <c r="J11" i="5"/>
  <c r="J7" i="5"/>
  <c r="J16" i="5"/>
  <c r="J5" i="5"/>
  <c r="J14" i="5"/>
  <c r="J19" i="5"/>
  <c r="J17" i="5"/>
  <c r="J10" i="5"/>
  <c r="J15" i="5"/>
  <c r="J12" i="5"/>
  <c r="M30" i="8" l="1"/>
  <c r="L49" i="8"/>
  <c r="L47" i="8"/>
  <c r="L45" i="8"/>
  <c r="L43" i="8"/>
  <c r="L41" i="8"/>
  <c r="L39" i="8"/>
  <c r="L37" i="8"/>
  <c r="L35" i="8"/>
  <c r="L33" i="8"/>
  <c r="L31" i="8"/>
  <c r="L50" i="8"/>
  <c r="L48" i="8"/>
  <c r="L46" i="8"/>
  <c r="L44" i="8"/>
  <c r="L42" i="8"/>
  <c r="L40" i="8"/>
  <c r="L38" i="8"/>
  <c r="L36" i="8"/>
  <c r="L34" i="8"/>
  <c r="L32" i="8"/>
  <c r="K18" i="5"/>
  <c r="K21" i="5"/>
  <c r="K5" i="5"/>
  <c r="K6" i="5"/>
  <c r="K19" i="5"/>
  <c r="K20" i="5"/>
  <c r="K7" i="5"/>
  <c r="K16" i="5"/>
  <c r="K11" i="5"/>
  <c r="K14" i="5"/>
  <c r="K9" i="5"/>
  <c r="K12" i="5"/>
  <c r="K17" i="5"/>
  <c r="K10" i="5"/>
  <c r="K8" i="5"/>
  <c r="K13" i="5"/>
  <c r="K15" i="5"/>
  <c r="M49" i="8" l="1"/>
  <c r="M47" i="8"/>
  <c r="M45" i="8"/>
  <c r="M43" i="8"/>
  <c r="M41" i="8"/>
  <c r="M39" i="8"/>
  <c r="M37" i="8"/>
  <c r="M35" i="8"/>
  <c r="M33" i="8"/>
  <c r="M31" i="8"/>
  <c r="M50" i="8"/>
  <c r="M48" i="8"/>
  <c r="M46" i="8"/>
  <c r="M44" i="8"/>
  <c r="M42" i="8"/>
  <c r="M40" i="8"/>
  <c r="M38" i="8"/>
  <c r="M36" i="8"/>
  <c r="M34" i="8"/>
  <c r="M32" i="8"/>
  <c r="N30" i="8"/>
  <c r="L15" i="5"/>
  <c r="L20" i="5"/>
  <c r="L17" i="5"/>
  <c r="L10" i="5"/>
  <c r="L18" i="5"/>
  <c r="L14" i="5"/>
  <c r="L19" i="5"/>
  <c r="L11" i="5"/>
  <c r="L8" i="5"/>
  <c r="L12" i="5"/>
  <c r="L6" i="5"/>
  <c r="L7" i="5"/>
  <c r="L16" i="5"/>
  <c r="L21" i="5"/>
  <c r="L5" i="5"/>
  <c r="L13" i="5"/>
  <c r="L9" i="5"/>
  <c r="N50" i="8" l="1"/>
  <c r="N48" i="8"/>
  <c r="N46" i="8"/>
  <c r="N44" i="8"/>
  <c r="N42" i="8"/>
  <c r="N40" i="8"/>
  <c r="N38" i="8"/>
  <c r="N36" i="8"/>
  <c r="N34" i="8"/>
  <c r="N32" i="8"/>
  <c r="N41" i="8"/>
  <c r="O30" i="8"/>
  <c r="N49" i="8"/>
  <c r="N47" i="8"/>
  <c r="N45" i="8"/>
  <c r="N43" i="8"/>
  <c r="N39" i="8"/>
  <c r="N37" i="8"/>
  <c r="N35" i="8"/>
  <c r="N33" i="8"/>
  <c r="N31" i="8"/>
  <c r="M15" i="5"/>
  <c r="M11" i="5"/>
  <c r="M17" i="5"/>
  <c r="M10" i="5"/>
  <c r="M18" i="5"/>
  <c r="M5" i="5"/>
  <c r="M21" i="5"/>
  <c r="M20" i="5"/>
  <c r="M13" i="5"/>
  <c r="M19" i="5"/>
  <c r="M14" i="5"/>
  <c r="M8" i="5"/>
  <c r="M6" i="5"/>
  <c r="M9" i="5"/>
  <c r="M16" i="5"/>
  <c r="M7" i="5"/>
  <c r="M12" i="5"/>
  <c r="N5" i="5" l="1"/>
  <c r="N9" i="5"/>
  <c r="N20" i="5"/>
  <c r="N11" i="5"/>
  <c r="N13" i="5"/>
  <c r="N6" i="5"/>
  <c r="N15" i="5"/>
  <c r="N8" i="5"/>
  <c r="N14" i="5"/>
  <c r="N17" i="5"/>
  <c r="N10" i="5"/>
  <c r="N19" i="5"/>
  <c r="N12" i="5"/>
  <c r="N21" i="5"/>
  <c r="N16" i="5"/>
  <c r="N7" i="5"/>
  <c r="O50" i="8"/>
  <c r="O48" i="8"/>
  <c r="O46" i="8"/>
  <c r="O44" i="8"/>
  <c r="O42" i="8"/>
  <c r="O40" i="8"/>
  <c r="O38" i="8"/>
  <c r="O36" i="8"/>
  <c r="O34" i="8"/>
  <c r="O32" i="8"/>
  <c r="P30" i="8"/>
  <c r="O49" i="8"/>
  <c r="O47" i="8"/>
  <c r="O45" i="8"/>
  <c r="O43" i="8"/>
  <c r="O41" i="8"/>
  <c r="O39" i="8"/>
  <c r="O37" i="8"/>
  <c r="O35" i="8"/>
  <c r="O33" i="8"/>
  <c r="O31" i="8"/>
  <c r="P50" i="8" l="1"/>
  <c r="P48" i="8"/>
  <c r="P46" i="8"/>
  <c r="P44" i="8"/>
  <c r="P42" i="8"/>
  <c r="P40" i="8"/>
  <c r="P38" i="8"/>
  <c r="P36" i="8"/>
  <c r="P34" i="8"/>
  <c r="P32" i="8"/>
  <c r="Q30" i="8"/>
  <c r="P49" i="8"/>
  <c r="P47" i="8"/>
  <c r="P45" i="8"/>
  <c r="P43" i="8"/>
  <c r="P41" i="8"/>
  <c r="P39" i="8"/>
  <c r="P37" i="8"/>
  <c r="P35" i="8"/>
  <c r="P33" i="8"/>
  <c r="P31" i="8"/>
  <c r="Q50" i="8" l="1"/>
  <c r="Q48" i="8"/>
  <c r="Q46" i="8"/>
  <c r="Q44" i="8"/>
  <c r="Q42" i="8"/>
  <c r="Q40" i="8"/>
  <c r="Q38" i="8"/>
  <c r="Q36" i="8"/>
  <c r="Q34" i="8"/>
  <c r="Q32" i="8"/>
  <c r="Q49" i="8"/>
  <c r="Q47" i="8"/>
  <c r="Q45" i="8"/>
  <c r="Q43" i="8"/>
  <c r="Q41" i="8"/>
  <c r="Q39" i="8"/>
  <c r="Q37" i="8"/>
  <c r="Q35" i="8"/>
  <c r="Q33" i="8"/>
  <c r="Q31" i="8"/>
</calcChain>
</file>

<file path=xl/sharedStrings.xml><?xml version="1.0" encoding="utf-8"?>
<sst xmlns="http://schemas.openxmlformats.org/spreadsheetml/2006/main" count="326" uniqueCount="243">
  <si>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</si>
  <si>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</si>
  <si>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</si>
  <si>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</si>
  <si>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</si>
  <si>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</si>
  <si>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</si>
  <si>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</si>
  <si>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</si>
  <si>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</si>
  <si>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</si>
  <si>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 xml:space="preserve">Contact details </t>
  </si>
  <si>
    <t xml:space="preserve">Statistical enquiries </t>
  </si>
  <si>
    <t>oil-gas.statistics@beis.gov.uk</t>
  </si>
  <si>
    <t xml:space="preserve">Media enquiries </t>
  </si>
  <si>
    <t>newsdesk@beis.gov.uk</t>
  </si>
  <si>
    <t>020 7215 1000</t>
  </si>
  <si>
    <t>Commentary</t>
  </si>
  <si>
    <t>Contents</t>
  </si>
  <si>
    <t>Cover Sheet</t>
  </si>
  <si>
    <t>Description</t>
  </si>
  <si>
    <t xml:space="preserve">This table includes a list of worksheets in this workbook with links to those worksheets </t>
  </si>
  <si>
    <t>This worksheet contains one table</t>
  </si>
  <si>
    <t>Note 4</t>
  </si>
  <si>
    <t xml:space="preserve">Note 3 </t>
  </si>
  <si>
    <t>Note 2</t>
  </si>
  <si>
    <t>Note 1</t>
  </si>
  <si>
    <t xml:space="preserve">Note </t>
  </si>
  <si>
    <t xml:space="preserve">This worksheet contains one table 
</t>
  </si>
  <si>
    <t>Notes</t>
  </si>
  <si>
    <t xml:space="preserve">In the latest quarter </t>
  </si>
  <si>
    <t xml:space="preserve">Commentary </t>
  </si>
  <si>
    <t>Crude oil</t>
  </si>
  <si>
    <t>Feedstocks</t>
  </si>
  <si>
    <t>Crude oil &amp; NGLs</t>
  </si>
  <si>
    <t>Crude Oil &amp; NGLs</t>
  </si>
  <si>
    <t>Total supply</t>
  </si>
  <si>
    <t xml:space="preserve">Total demand </t>
  </si>
  <si>
    <t>Transformation</t>
  </si>
  <si>
    <t>Petroleum refineries</t>
  </si>
  <si>
    <t>Energy industry use</t>
  </si>
  <si>
    <t>Primary supply</t>
  </si>
  <si>
    <t>Statistical difference</t>
  </si>
  <si>
    <t xml:space="preserve">Primary demand </t>
  </si>
  <si>
    <t>Oil &amp; gas extraction</t>
  </si>
  <si>
    <t>Annual!</t>
  </si>
  <si>
    <t>Year</t>
  </si>
  <si>
    <t>Quarter</t>
  </si>
  <si>
    <r>
      <t xml:space="preserve">   Indigenous production</t>
    </r>
    <r>
      <rPr>
        <vertAlign val="superscript"/>
        <sz val="8"/>
        <rFont val="MS Sans Serif"/>
        <family val="2"/>
      </rPr>
      <t>2</t>
    </r>
  </si>
  <si>
    <t xml:space="preserve">      Crude oil</t>
  </si>
  <si>
    <r>
      <t xml:space="preserve">      NGLs</t>
    </r>
    <r>
      <rPr>
        <vertAlign val="superscript"/>
        <sz val="8"/>
        <rFont val="MS Sans Serif"/>
        <family val="2"/>
      </rPr>
      <t>3</t>
    </r>
  </si>
  <si>
    <t xml:space="preserve">     Feedstocks</t>
  </si>
  <si>
    <r>
      <t xml:space="preserve">   Imports</t>
    </r>
    <r>
      <rPr>
        <vertAlign val="superscript"/>
        <sz val="8"/>
        <rFont val="MS Sans Serif"/>
        <family val="2"/>
      </rPr>
      <t>4</t>
    </r>
  </si>
  <si>
    <t xml:space="preserve">      Crude oil &amp; NGLs</t>
  </si>
  <si>
    <t xml:space="preserve">      Feedstocks</t>
  </si>
  <si>
    <r>
      <t xml:space="preserve">   Exports</t>
    </r>
    <r>
      <rPr>
        <vertAlign val="superscript"/>
        <sz val="8"/>
        <rFont val="MS Sans Serif"/>
        <family val="2"/>
      </rPr>
      <t>4</t>
    </r>
  </si>
  <si>
    <t xml:space="preserve">      Crude Oil &amp; NGLs</t>
  </si>
  <si>
    <r>
      <t xml:space="preserve">   Stock change</t>
    </r>
    <r>
      <rPr>
        <vertAlign val="superscript"/>
        <sz val="8"/>
        <rFont val="MS Sans Serif"/>
        <family val="2"/>
      </rPr>
      <t>5</t>
    </r>
  </si>
  <si>
    <r>
      <t xml:space="preserve">   Transfers</t>
    </r>
    <r>
      <rPr>
        <vertAlign val="superscript"/>
        <sz val="8"/>
        <rFont val="MS Sans Serif"/>
        <family val="2"/>
      </rPr>
      <t>6</t>
    </r>
  </si>
  <si>
    <t>TRANSFORMATION</t>
  </si>
  <si>
    <t xml:space="preserve">   Petroleum refineries</t>
  </si>
  <si>
    <r>
      <t xml:space="preserve">   Oil &amp; gas extraction</t>
    </r>
    <r>
      <rPr>
        <vertAlign val="superscript"/>
        <sz val="8"/>
        <rFont val="MS Sans Serif"/>
        <family val="2"/>
      </rPr>
      <t>8</t>
    </r>
  </si>
  <si>
    <t>Quarter!</t>
  </si>
  <si>
    <t>Supply and use of crude oil, natural gas liquids and feedstocks</t>
  </si>
  <si>
    <t>Worksheet description</t>
  </si>
  <si>
    <t>Link</t>
  </si>
  <si>
    <t>Indigenous production [note 2]</t>
  </si>
  <si>
    <t>NGLs [note 3]</t>
  </si>
  <si>
    <t>Imports [note 4]</t>
  </si>
  <si>
    <t>Exports [note 4]</t>
  </si>
  <si>
    <t>Stock change [note 5]</t>
  </si>
  <si>
    <t>Transfers [note 6]</t>
  </si>
  <si>
    <t>Statistical difference [note 7]</t>
  </si>
  <si>
    <t>Column1</t>
  </si>
  <si>
    <t>2019</t>
  </si>
  <si>
    <t>2020</t>
  </si>
  <si>
    <t>Annual per cent change</t>
  </si>
  <si>
    <t>2019 
2nd quarter</t>
  </si>
  <si>
    <t>2019 
3rd quarter</t>
  </si>
  <si>
    <t>2019 
4th quarter</t>
  </si>
  <si>
    <t>2020 
1st quarter</t>
  </si>
  <si>
    <t>2020 
2nd quarter</t>
  </si>
  <si>
    <t>2020 
3rd quarter</t>
  </si>
  <si>
    <t>2020 
4th quarter</t>
  </si>
  <si>
    <t>2021 
1st quarter</t>
  </si>
  <si>
    <t>Quarterly per cent change
[note 8]</t>
  </si>
  <si>
    <t>Some cells refer to notes which can be found on the notes worksheet</t>
  </si>
  <si>
    <t>1999 
1st quarter</t>
  </si>
  <si>
    <t>1999 
2nd quarter</t>
  </si>
  <si>
    <t>1999 
3rd quarter</t>
  </si>
  <si>
    <t>1999 
4th quarter</t>
  </si>
  <si>
    <t>2000 
1st quarter</t>
  </si>
  <si>
    <t>2000 
2nd quarter</t>
  </si>
  <si>
    <t>2000 
3rd quarter</t>
  </si>
  <si>
    <t>2000 
4th quarter</t>
  </si>
  <si>
    <t>2001 
1st quarter</t>
  </si>
  <si>
    <t>2001 
2nd quarter</t>
  </si>
  <si>
    <t>2001 
3rd quarter</t>
  </si>
  <si>
    <t>2001 
4th quarter</t>
  </si>
  <si>
    <t>2002 
1st quarter</t>
  </si>
  <si>
    <t>2002 
2nd quarter</t>
  </si>
  <si>
    <t>2002 
3rd quarter</t>
  </si>
  <si>
    <t>2002 
4th quarter</t>
  </si>
  <si>
    <t>2003 
1st quarter</t>
  </si>
  <si>
    <t>2003 
2nd quarter</t>
  </si>
  <si>
    <t>2003 
3rd quarter</t>
  </si>
  <si>
    <t>2003 
4th quarter</t>
  </si>
  <si>
    <t>2004 
1st quarter</t>
  </si>
  <si>
    <t>2004 
2nd quarter</t>
  </si>
  <si>
    <t>2004 
3rd quarter</t>
  </si>
  <si>
    <t>2004 
4th quarter</t>
  </si>
  <si>
    <t>2005 
1st quarter</t>
  </si>
  <si>
    <t>2005 
2nd quarter</t>
  </si>
  <si>
    <t>2005 
3rd quarter</t>
  </si>
  <si>
    <t>2005 
4th quarter</t>
  </si>
  <si>
    <t>2006 
1st quarter</t>
  </si>
  <si>
    <t>2006 
2nd quarter</t>
  </si>
  <si>
    <t>2006 
3rd quarter</t>
  </si>
  <si>
    <t>2006 
4th quarter</t>
  </si>
  <si>
    <t>2007 
1st quarter</t>
  </si>
  <si>
    <t>2007 
2nd quarter</t>
  </si>
  <si>
    <t>2007 
3rd quarter</t>
  </si>
  <si>
    <t>2007 
4th quarter</t>
  </si>
  <si>
    <t>2008 
1st quarter</t>
  </si>
  <si>
    <t>2008 
2nd quarter</t>
  </si>
  <si>
    <t>2008 
3rd quarter</t>
  </si>
  <si>
    <t>2008 
4th quarter</t>
  </si>
  <si>
    <t>2009 
1st quarter</t>
  </si>
  <si>
    <t>2009 
2nd quarter</t>
  </si>
  <si>
    <t>2009 
3rd quarter</t>
  </si>
  <si>
    <t>2009 
4th quarter</t>
  </si>
  <si>
    <t>2010 
1st quarter</t>
  </si>
  <si>
    <t>2010 
2nd quarter</t>
  </si>
  <si>
    <t>2010 
3rd quarter</t>
  </si>
  <si>
    <t>2010 
4th quarter</t>
  </si>
  <si>
    <t>2011 
1st quarter</t>
  </si>
  <si>
    <t>2011 
2nd quarter</t>
  </si>
  <si>
    <t>2011 
3rd quarter</t>
  </si>
  <si>
    <t>2011 
4th quarter</t>
  </si>
  <si>
    <t>2012 
1st quarter</t>
  </si>
  <si>
    <t>2012 
2nd quarter</t>
  </si>
  <si>
    <t>2012 
3rd quarter</t>
  </si>
  <si>
    <t>2012 
4th quarter</t>
  </si>
  <si>
    <t>2013 
1st quarter</t>
  </si>
  <si>
    <t>2013 
2nd quarter</t>
  </si>
  <si>
    <t>2013 
3rd quarter</t>
  </si>
  <si>
    <t>2013 
4th quarter</t>
  </si>
  <si>
    <t>2014 
1st quarter</t>
  </si>
  <si>
    <t>2014 
2nd quarter</t>
  </si>
  <si>
    <t>2014 
3rd quarter</t>
  </si>
  <si>
    <t>2014 
4th quarter</t>
  </si>
  <si>
    <t>2015 
1st quarter</t>
  </si>
  <si>
    <t>2015 
2nd quarter</t>
  </si>
  <si>
    <t>2015 
3rd quarter</t>
  </si>
  <si>
    <t>2015 
4th quarter</t>
  </si>
  <si>
    <t>2016 
1st quarter</t>
  </si>
  <si>
    <t>2016 
2nd quarter</t>
  </si>
  <si>
    <t>2016 
3rd quarter</t>
  </si>
  <si>
    <t>2016 
4th quarter</t>
  </si>
  <si>
    <t>2017 
1st quarter</t>
  </si>
  <si>
    <t>2017 
2nd quarter</t>
  </si>
  <si>
    <t>2017 
3rd quarter</t>
  </si>
  <si>
    <t>2017 
4th quarter</t>
  </si>
  <si>
    <t>2018 
1st quarter</t>
  </si>
  <si>
    <t>2018 
2nd quarter</t>
  </si>
  <si>
    <t>2018 
3rd quarter</t>
  </si>
  <si>
    <t>2018 
4th quarter</t>
  </si>
  <si>
    <t>2019 
1st quarter</t>
  </si>
  <si>
    <t>Freeze panes are active on this sheet, to turn off freeze panes select 'view' then 'freeze panes' then 'unfreeze panes' or use [Alt W, F] </t>
  </si>
  <si>
    <t>Main table</t>
  </si>
  <si>
    <t>Annual</t>
  </si>
  <si>
    <t>Note 5</t>
  </si>
  <si>
    <t>Note 6</t>
  </si>
  <si>
    <t>Note 7</t>
  </si>
  <si>
    <t>Note 8</t>
  </si>
  <si>
    <t>Crude oil and oil products methodology note (opens in a new window)</t>
  </si>
  <si>
    <t>Supply and use of crude oil, natural gas liquids and feedstocks, thousand tonnes, main table</t>
  </si>
  <si>
    <t>Supply and use of crude oil, natural gas liquids and feedstocks, thousand tonnes, annual data</t>
  </si>
  <si>
    <t>Supply and use of crude oil, natural gas liquids and feedstocks, thousand tonnes, quarterly data</t>
  </si>
  <si>
    <t>Cover sheet</t>
  </si>
  <si>
    <t xml:space="preserve">Notes </t>
  </si>
  <si>
    <t xml:space="preserve">This table contains supplementary information supporting supply and use of crude oil, natural gas liquids and feedstocks data which are referred to in the tables presented in this workbook </t>
  </si>
  <si>
    <t>Year 
Quarter</t>
  </si>
  <si>
    <t>Table 3.1 Supply and use of crude oil, natural gas liquids and feedstocks, main table (thousand tonnes) [note 1]</t>
  </si>
  <si>
    <t>Table 3.1 Supply and use of crude oil, natural gas liquids and feedstocks, annual data (thousand tonnes) [note 1]</t>
  </si>
  <si>
    <t>Table 3.1 Supply and use of crude oil, natural gas liquids and feedstocks, quarterly data (thousand tonnes) [note 1]</t>
  </si>
  <si>
    <t>1999</t>
  </si>
  <si>
    <t>2000</t>
  </si>
  <si>
    <t>2001</t>
  </si>
  <si>
    <t>2002</t>
  </si>
  <si>
    <t>2003</t>
  </si>
  <si>
    <t>2004</t>
  </si>
  <si>
    <t>2005</t>
  </si>
  <si>
    <t>2006</t>
  </si>
  <si>
    <t>2007</t>
  </si>
  <si>
    <t>2008</t>
  </si>
  <si>
    <t>2009</t>
  </si>
  <si>
    <t>2010</t>
  </si>
  <si>
    <t>2011</t>
  </si>
  <si>
    <t>2012</t>
  </si>
  <si>
    <t>2013</t>
  </si>
  <si>
    <t>2014</t>
  </si>
  <si>
    <t>2015</t>
  </si>
  <si>
    <t>2016</t>
  </si>
  <si>
    <t>2017</t>
  </si>
  <si>
    <t>2018</t>
  </si>
  <si>
    <t>As primary oils and feedstocks can only be used for oil and gas extraction and petroleum refining industries, other industries have not been included within this table. As such, this table include data on the upstream oil industry.</t>
  </si>
  <si>
    <t xml:space="preserve">Includes on and offshore production </t>
  </si>
  <si>
    <t xml:space="preserve">Condensates and petroleum gases derived at onshore treatment plants </t>
  </si>
  <si>
    <t>Foreign trade recorded by the petroleum industry and may differ from figures published in Overseas Trade Statistics.</t>
  </si>
  <si>
    <t>Positive (+) stock change is equal to a stock draw, negative (-) stock change is equal to a stock build.  Stocks include stocks held at refineries, at oil terminals and also those held in tanks and partially loaded vessels at offshore facilities.</t>
  </si>
  <si>
    <t xml:space="preserve">Mostly direct disposals to petrochemical plants </t>
  </si>
  <si>
    <t xml:space="preserve">Total supply minus total demand </t>
  </si>
  <si>
    <t>Percentage change between the most recent quarter and the same quarter in the previous year</t>
  </si>
  <si>
    <t>2021 
2nd quarter</t>
  </si>
  <si>
    <t>2021
3rd quarter</t>
  </si>
  <si>
    <t>2021 
4th quarter</t>
  </si>
  <si>
    <t>0781 869 7684</t>
  </si>
  <si>
    <t>Glossary and acronyms, DUKES Annex B (opens in a new window)</t>
  </si>
  <si>
    <t>2022
1st quarter</t>
  </si>
  <si>
    <t>2022 2nd quarter</t>
  </si>
  <si>
    <t>Refinery demand stable on last year</t>
  </si>
  <si>
    <t>Production down on last year to a near record low</t>
  </si>
  <si>
    <t xml:space="preserve">This spreadsheet forms part of the National Statistics publication Energy Trends produced by the Department for Energy Security &amp; Net Zero (DESNZ).
The data presented is on UK supply and use of crude oil, natural gas liquids and feedstocks; quarterly data are published in thousand tonnes. </t>
  </si>
  <si>
    <t>In the latest year</t>
  </si>
  <si>
    <r>
      <t xml:space="preserve">This spreadsheet contains quarterly and annual data including </t>
    </r>
    <r>
      <rPr>
        <b/>
        <sz val="12"/>
        <color theme="1"/>
        <rFont val="Calibri"/>
        <family val="2"/>
        <scheme val="minor"/>
      </rPr>
      <t>new data for October to December 2022</t>
    </r>
  </si>
  <si>
    <t>Elizabeth Chalu</t>
  </si>
  <si>
    <t>The revisions period is for Quarter 1 2021 to Quarter 3 2022
Revisions are due to updates from data suppliers or the receipt of data replacing estimates unless otherwise stated</t>
  </si>
  <si>
    <t>Production falls to lowest level since records began</t>
  </si>
  <si>
    <t>Refinery demand was broadly stable in Quarter 4 2022 compared to the same period in the previous year but remains down compared to pre-pandemic levels.</t>
  </si>
  <si>
    <t>Imports and exports down amid reduced production</t>
  </si>
  <si>
    <t>2022 3nd quarter</t>
  </si>
  <si>
    <t>2022 4th quarter [provisional]</t>
  </si>
  <si>
    <t>2021</t>
  </si>
  <si>
    <t>2022 [provisional]</t>
  </si>
  <si>
    <t>2022 3rd quarter</t>
  </si>
  <si>
    <t xml:space="preserve">The UK was a net importer of primary oils by 3.2 million tonnes in Quarter 4 2022. </t>
  </si>
  <si>
    <t>Increase in imports to meet demand during low production</t>
  </si>
  <si>
    <t xml:space="preserve">Imports and exports of primary oils were down 6.7 and 10 per cent respectively in Quarter 4 compared to the same period in 2021. </t>
  </si>
  <si>
    <t xml:space="preserve">In 2022, demand for primary oils approached pre-covid levels, up 12 per cent compared to 2021. As a result, and combined with record low production, 28 per cent of the supply of primary oil was met with imports, the highest proportion since 2014. Imports increased by 11 per cent compared to 2021 whilst exports fell by 10 per cent as the UK remained a net importer of primary oil by 15 million tonnes. </t>
  </si>
  <si>
    <t>In 2022, indigenous production of primary oils fell to the lowest level since records began. The UK produced 38 million tonnes of primary oils down 7.5 per cent compared to 2021, with the greatest reduction in the production of crude oils, down 8.6 per cent. For further information on production, the North Sea Transition Authority (NSTA) (previously the  Oil and Gas Authority (OGA)) publishes field-by-field production two months in arrears, available here https://www.nstauthority.co.uk/data-centre/.</t>
  </si>
  <si>
    <t xml:space="preserve">Production of primary oils was down 9.6 per cent in Quarter 4 2022 compared to the same period in 2021. Production remains down compared to pre pandemic levels, 30 per cent lower than in Quarter 4 2019. </t>
  </si>
  <si>
    <r>
      <t xml:space="preserve">These data were published on </t>
    </r>
    <r>
      <rPr>
        <b/>
        <sz val="12"/>
        <color theme="1"/>
        <rFont val="Calibri"/>
        <family val="2"/>
        <scheme val="minor"/>
      </rPr>
      <t>Thursday 30th March 2023</t>
    </r>
    <r>
      <rPr>
        <sz val="12"/>
        <color theme="1"/>
        <rFont val="Calibri"/>
        <family val="2"/>
        <scheme val="minor"/>
      </rPr>
      <t xml:space="preserve">
The next publication date is </t>
    </r>
    <r>
      <rPr>
        <b/>
        <sz val="12"/>
        <color theme="1"/>
        <rFont val="Calibri"/>
        <family val="2"/>
        <scheme val="minor"/>
      </rPr>
      <t>Thursday 29th June 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</si>
</sst>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numFmts>
  <fonts count="20" x14ac:knownFonts="1">
    <font>
      <sz val="11"/>
      <color theme="1"/>
      <name val="Calibri"/>
      <family val="2"/>
      <scheme val="minor"/>
    </font>
    <font>
      <b/>
      <sz val="22"/>
      <name val="Calibri"/>
      <family val="2"/>
      <scheme val="minor"/>
    </font>
    <font>
      <sz val="12"/>
      <color theme="1"/>
      <name val="Calibri"/>
      <family val="2"/>
      <scheme val="minor"/>
    </font>
    <font>
      <b/>
      <sz val="18"/>
      <name val="Calibri"/>
      <family val="2"/>
      <scheme val="minor"/>
    </font>
    <font>
      <sz val="16"/>
      <color theme="1"/>
      <name val="Calibri"/>
      <family val="2"/>
      <scheme val="minor"/>
    </font>
    <font>
      <b/>
      <sz val="12"/>
      <color theme="1"/>
      <name val="Calibri"/>
      <family val="2"/>
      <scheme val="minor"/>
    </font>
    <font>
      <u/>
      <sz val="12"/>
      <color indexed="12"/>
      <name val="Calibri"/>
      <family val="2"/>
      <scheme val="minor"/>
    </font>
    <font>
      <b/>
      <sz val="14"/>
      <name val="Calibri"/>
      <family val="2"/>
      <scheme val="minor"/>
    </font>
    <font>
      <sz val="10"/>
      <name val="Arial"/>
      <family val="2"/>
    </font>
    <font>
      <sz val="11"/>
      <color theme="1"/>
      <name val="Calibri"/>
      <family val="2"/>
      <scheme val="minor"/>
    </font>
    <font>
      <i/>
      <sz val="10"/>
      <name val="Arial"/>
      <family val="2"/>
    </font>
    <font>
      <b/>
      <sz val="10"/>
      <name val="Arial"/>
      <family val="2"/>
    </font>
    <font>
      <u/>
      <sz val="10"/>
      <color indexed="12"/>
      <name val="MS Sans Serif"/>
      <family val="2"/>
    </font>
    <font>
      <sz val="9"/>
      <name val="MS Sans Serif"/>
      <family val="2"/>
    </font>
    <font>
      <vertAlign val="superscript"/>
      <sz val="8"/>
      <name val="MS Sans Serif"/>
      <family val="2"/>
    </font>
    <font>
      <b/>
      <sz val="9"/>
      <name val="MS Sans Serif"/>
      <family val="2"/>
    </font>
    <font>
      <b/>
      <sz val="12"/>
      <color theme="0"/>
      <name val="Calibri"/>
      <family val="2"/>
      <scheme val="minor"/>
    </font>
    <font>
      <sz val="8"/>
      <name val="Calibri"/>
      <family val="2"/>
      <scheme val="minor"/>
    </font>
    <font>
      <sz val="12"/>
      <color theme="0"/>
      <name val="Calibri"/>
      <family val="2"/>
      <scheme val="minor"/>
    </font>
    <font>
      <sz val="12"/>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indexed="10"/>
        <bgColor indexed="64"/>
      </patternFill>
    </fill>
  </fills>
  <borders count="19">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14">
    <xf numFmtId="0" fontId="0" fillId="0" borderId="0"/>
    <xf numFmtId="0" fontId="1" fillId="0" borderId="0" applyNumberFormat="0" applyFill="0" applyProtection="0">
      <alignment vertical="center"/>
    </xf>
    <xf numFmtId="0" fontId="3" fillId="0" borderId="0" applyNumberFormat="0" applyFill="0" applyProtection="0"/>
    <xf numFmtId="0" fontId="7" fillId="0" borderId="0" applyNumberFormat="0" applyFill="0" applyProtection="0"/>
    <xf numFmtId="0" fontId="6" fillId="0" borderId="0" applyNumberFormat="0" applyFill="0" applyBorder="0" applyAlignment="0" applyProtection="0">
      <alignment vertical="top"/>
      <protection locked="0"/>
    </xf>
    <xf numFmtId="0" fontId="2" fillId="0" borderId="0">
      <alignment vertical="center" wrapText="1"/>
    </xf>
    <xf numFmtId="0" fontId="8" fillId="0" borderId="0"/>
    <xf numFmtId="43" fontId="9" fillId="0" borderId="0" applyFont="0" applyFill="0" applyBorder="0" applyAlignment="0" applyProtection="0"/>
    <xf numFmtId="0" fontId="8" fillId="0" borderId="0" applyProtection="0"/>
    <xf numFmtId="9" fontId="8" fillId="0" borderId="0" applyFont="0" applyFill="0" applyBorder="0" applyAlignment="0" applyProtection="0"/>
    <xf numFmtId="43" fontId="8" fillId="0" borderId="0" applyFont="0" applyFill="0" applyBorder="0" applyAlignment="0" applyProtection="0"/>
    <xf numFmtId="0" fontId="12" fillId="0" borderId="0" applyNumberFormat="0" applyFill="0" applyBorder="0" applyAlignment="0" applyProtection="0">
      <alignment vertical="top"/>
      <protection locked="0"/>
    </xf>
    <xf numFmtId="0" fontId="8" fillId="0" borderId="0"/>
    <xf numFmtId="9" fontId="9" fillId="0" borderId="0" applyFont="0" applyFill="0" applyBorder="0" applyAlignment="0" applyProtection="0"/>
  </cellStyleXfs>
  <cellXfs count="68">
    <xf numFmtId="0" fontId="0" fillId="0" borderId="0" xfId="0"/>
    <xf numFmtId="0" fontId="1" fillId="0" borderId="0" xfId="1" applyAlignment="1">
      <alignment vertical="center" wrapText="1"/>
    </xf>
    <xf numFmtId="0" fontId="2" fillId="0" borderId="0" xfId="5">
      <alignment vertical="center" wrapText="1"/>
    </xf>
    <xf numFmtId="0" fontId="2" fillId="0" borderId="0" xfId="5" applyAlignment="1">
      <alignment vertical="center"/>
    </xf>
    <xf numFmtId="0" fontId="3" fillId="0" borderId="0" xfId="2" applyAlignment="1">
      <alignment wrapText="1"/>
    </xf>
    <xf numFmtId="0" fontId="4" fillId="0" borderId="0" xfId="5" applyFont="1" applyAlignment="1">
      <alignment vertical="center"/>
    </xf>
    <xf numFmtId="0" fontId="3" fillId="0" borderId="0" xfId="2"/>
    <xf numFmtId="0" fontId="6" fillId="0" borderId="0" xfId="4" applyAlignment="1" applyProtection="1">
      <alignment vertical="center" wrapText="1"/>
    </xf>
    <xf numFmtId="0" fontId="7" fillId="0" borderId="0" xfId="3"/>
    <xf numFmtId="0" fontId="6" fillId="0" borderId="0" xfId="4" applyAlignment="1" applyProtection="1">
      <alignment vertical="center"/>
    </xf>
    <xf numFmtId="0" fontId="2" fillId="0" borderId="0" xfId="5" applyAlignment="1">
      <alignment wrapText="1"/>
    </xf>
    <xf numFmtId="0" fontId="3" fillId="0" borderId="0" xfId="2" applyFill="1"/>
    <xf numFmtId="0" fontId="1" fillId="0" borderId="0" xfId="1">
      <alignment vertical="center"/>
    </xf>
    <xf numFmtId="0" fontId="8" fillId="0" borderId="0" xfId="8"/>
    <xf numFmtId="0" fontId="11" fillId="3" borderId="14" xfId="8" applyFont="1" applyFill="1" applyBorder="1"/>
    <xf numFmtId="0" fontId="11" fillId="3" borderId="15" xfId="8" applyFont="1" applyFill="1" applyBorder="1"/>
    <xf numFmtId="0" fontId="8" fillId="3" borderId="16" xfId="8" applyFill="1" applyBorder="1"/>
    <xf numFmtId="0" fontId="8" fillId="3" borderId="17" xfId="8" applyFill="1" applyBorder="1"/>
    <xf numFmtId="0" fontId="10" fillId="0" borderId="0" xfId="8" applyFont="1"/>
    <xf numFmtId="0" fontId="8" fillId="0" borderId="4" xfId="8" applyBorder="1"/>
    <xf numFmtId="3" fontId="13" fillId="0" borderId="0" xfId="8" applyNumberFormat="1" applyFont="1" applyAlignment="1">
      <alignment horizontal="left"/>
    </xf>
    <xf numFmtId="3" fontId="15" fillId="0" borderId="0" xfId="8" applyNumberFormat="1" applyFont="1" applyAlignment="1">
      <alignment horizontal="left"/>
    </xf>
    <xf numFmtId="0" fontId="8" fillId="0" borderId="0" xfId="12"/>
    <xf numFmtId="0" fontId="16" fillId="0" borderId="0" xfId="5" applyFont="1" applyAlignment="1">
      <alignment horizontal="center" vertical="center" wrapText="1"/>
    </xf>
    <xf numFmtId="0" fontId="5" fillId="0" borderId="2" xfId="5" applyFont="1" applyBorder="1" applyAlignment="1">
      <alignment horizontal="center" vertical="center" wrapText="1"/>
    </xf>
    <xf numFmtId="0" fontId="5" fillId="0" borderId="3" xfId="5" applyFont="1" applyBorder="1" applyAlignment="1">
      <alignment horizontal="center" vertical="center" wrapText="1"/>
    </xf>
    <xf numFmtId="0" fontId="5" fillId="2" borderId="4" xfId="5" applyFont="1" applyFill="1" applyBorder="1" applyAlignment="1">
      <alignment horizontal="center" vertical="center" wrapText="1"/>
    </xf>
    <xf numFmtId="0" fontId="2" fillId="0" borderId="6" xfId="5" applyBorder="1">
      <alignment vertical="center" wrapText="1"/>
    </xf>
    <xf numFmtId="0" fontId="2" fillId="0" borderId="12" xfId="5" applyBorder="1">
      <alignment vertical="center" wrapText="1"/>
    </xf>
    <xf numFmtId="0" fontId="5" fillId="0" borderId="11" xfId="5" applyFont="1" applyBorder="1">
      <alignment vertical="center" wrapText="1"/>
    </xf>
    <xf numFmtId="0" fontId="5" fillId="0" borderId="12" xfId="5" applyFont="1" applyBorder="1">
      <alignment vertical="center" wrapText="1"/>
    </xf>
    <xf numFmtId="0" fontId="2" fillId="0" borderId="11" xfId="5" applyBorder="1">
      <alignment vertical="center" wrapText="1"/>
    </xf>
    <xf numFmtId="0" fontId="2" fillId="0" borderId="6" xfId="5" applyBorder="1" applyAlignment="1">
      <alignment horizontal="left" vertical="center" wrapText="1" indent="1"/>
    </xf>
    <xf numFmtId="0" fontId="2" fillId="0" borderId="12" xfId="5" applyBorder="1" applyAlignment="1">
      <alignment horizontal="left" vertical="center" wrapText="1" indent="1"/>
    </xf>
    <xf numFmtId="0" fontId="2" fillId="0" borderId="11" xfId="5" applyBorder="1" applyAlignment="1">
      <alignment horizontal="left" vertical="center"/>
    </xf>
    <xf numFmtId="0" fontId="5" fillId="2" borderId="2" xfId="5" applyFont="1" applyFill="1" applyBorder="1" applyAlignment="1">
      <alignment horizontal="center" vertical="center" wrapText="1"/>
    </xf>
    <xf numFmtId="0" fontId="1" fillId="0" borderId="0" xfId="1" applyFill="1">
      <alignment vertical="center"/>
    </xf>
    <xf numFmtId="0" fontId="5" fillId="0" borderId="0" xfId="5" applyFont="1">
      <alignment vertical="center" wrapText="1"/>
    </xf>
    <xf numFmtId="0" fontId="2" fillId="0" borderId="13" xfId="5" applyBorder="1" applyAlignment="1">
      <alignment horizontal="left" vertical="center"/>
    </xf>
    <xf numFmtId="37" fontId="2" fillId="0" borderId="9" xfId="7" applyNumberFormat="1" applyFont="1" applyBorder="1" applyAlignment="1">
      <alignment horizontal="right" vertical="center"/>
    </xf>
    <xf numFmtId="37" fontId="2" fillId="0" borderId="0" xfId="7" applyNumberFormat="1" applyFont="1" applyBorder="1" applyAlignment="1">
      <alignment horizontal="right" vertical="center"/>
    </xf>
    <xf numFmtId="37" fontId="2" fillId="0" borderId="1" xfId="7" applyNumberFormat="1" applyFont="1" applyBorder="1" applyAlignment="1">
      <alignment horizontal="right" vertical="center"/>
    </xf>
    <xf numFmtId="37" fontId="5" fillId="0" borderId="9" xfId="7" applyNumberFormat="1" applyFont="1" applyBorder="1" applyAlignment="1">
      <alignment horizontal="right" vertical="center"/>
    </xf>
    <xf numFmtId="37" fontId="5" fillId="0" borderId="1" xfId="7" applyNumberFormat="1" applyFont="1" applyBorder="1" applyAlignment="1">
      <alignment horizontal="right" vertical="center"/>
    </xf>
    <xf numFmtId="37" fontId="2" fillId="0" borderId="0" xfId="5" applyNumberFormat="1">
      <alignment vertical="center" wrapText="1"/>
    </xf>
    <xf numFmtId="0" fontId="10" fillId="0" borderId="0" xfId="8" applyFont="1" applyAlignment="1">
      <alignment wrapText="1"/>
    </xf>
    <xf numFmtId="37" fontId="2" fillId="0" borderId="5" xfId="5" applyNumberFormat="1" applyBorder="1">
      <alignment vertical="center" wrapText="1"/>
    </xf>
    <xf numFmtId="0" fontId="18" fillId="0" borderId="8" xfId="5" applyFont="1" applyBorder="1">
      <alignment vertical="center" wrapText="1"/>
    </xf>
    <xf numFmtId="0" fontId="18" fillId="0" borderId="0" xfId="5" applyFont="1">
      <alignment vertical="center" wrapText="1"/>
    </xf>
    <xf numFmtId="164" fontId="2" fillId="2" borderId="10" xfId="7" applyNumberFormat="1" applyFont="1" applyFill="1" applyBorder="1" applyAlignment="1">
      <alignment horizontal="right" vertical="center"/>
    </xf>
    <xf numFmtId="164" fontId="2" fillId="2" borderId="5" xfId="7" applyNumberFormat="1" applyFont="1" applyFill="1" applyBorder="1" applyAlignment="1">
      <alignment horizontal="right" vertical="center"/>
    </xf>
    <xf numFmtId="164" fontId="5" fillId="2" borderId="7" xfId="7" applyNumberFormat="1" applyFont="1" applyFill="1" applyBorder="1" applyAlignment="1">
      <alignment horizontal="right" vertical="center"/>
    </xf>
    <xf numFmtId="164" fontId="2" fillId="2" borderId="7" xfId="7" applyNumberFormat="1" applyFont="1" applyFill="1" applyBorder="1" applyAlignment="1">
      <alignment horizontal="right" vertical="center"/>
    </xf>
    <xf numFmtId="164" fontId="5" fillId="2" borderId="10" xfId="7" applyNumberFormat="1" applyFont="1" applyFill="1" applyBorder="1" applyAlignment="1">
      <alignment horizontal="right" vertical="center"/>
    </xf>
    <xf numFmtId="0" fontId="19" fillId="0" borderId="0" xfId="5" applyFont="1">
      <alignment vertical="center" wrapText="1"/>
    </xf>
    <xf numFmtId="164" fontId="2" fillId="2" borderId="11" xfId="7" applyNumberFormat="1" applyFont="1" applyFill="1" applyBorder="1" applyAlignment="1">
      <alignment horizontal="right" vertical="center"/>
    </xf>
    <xf numFmtId="164" fontId="2" fillId="2" borderId="6" xfId="7" applyNumberFormat="1" applyFont="1" applyFill="1" applyBorder="1" applyAlignment="1">
      <alignment horizontal="right" vertical="center"/>
    </xf>
    <xf numFmtId="164" fontId="2" fillId="2" borderId="12" xfId="7" applyNumberFormat="1" applyFont="1" applyFill="1" applyBorder="1" applyAlignment="1">
      <alignment horizontal="right" vertical="center"/>
    </xf>
    <xf numFmtId="164" fontId="5" fillId="2" borderId="11" xfId="7" applyNumberFormat="1" applyFont="1" applyFill="1" applyBorder="1" applyAlignment="1">
      <alignment horizontal="right" vertical="center"/>
    </xf>
    <xf numFmtId="164" fontId="5" fillId="2" borderId="12" xfId="7" applyNumberFormat="1" applyFont="1" applyFill="1" applyBorder="1" applyAlignment="1">
      <alignment horizontal="right" vertical="center"/>
    </xf>
    <xf numFmtId="9" fontId="2" fillId="0" borderId="0" xfId="13" applyFont="1" applyAlignment="1">
      <alignment vertical="center" wrapText="1"/>
    </xf>
    <xf numFmtId="0" fontId="7" fillId="0" borderId="0" xfId="3" applyAlignment="1">
      <alignment wrapText="1"/>
    </xf>
    <xf numFmtId="0" fontId="5" fillId="0" borderId="0" xfId="5" applyFont="1" applyAlignment="1">
      <alignment horizontal="center" vertical="center" wrapText="1"/>
    </xf>
    <xf numFmtId="0" fontId="19" fillId="0" borderId="0" xfId="0" applyFont="1" applyAlignment="1">
      <alignment vertical="center" wrapText="1"/>
    </xf>
    <xf numFmtId="37" fontId="2" fillId="0" borderId="1" xfId="5" applyNumberFormat="1" applyBorder="1">
      <alignment vertical="center" wrapText="1"/>
    </xf>
    <xf numFmtId="10" fontId="2" fillId="0" borderId="0" xfId="5" applyNumberFormat="1">
      <alignment vertical="center" wrapText="1"/>
    </xf>
    <xf numFmtId="9" fontId="2" fillId="0" borderId="0" xfId="5" applyNumberFormat="1">
      <alignment vertical="center" wrapText="1"/>
    </xf>
    <xf numFmtId="0" fontId="5" fillId="0" borderId="18" xfId="5" applyFont="1" applyBorder="1" applyAlignment="1">
      <alignment horizontal="center" vertical="center" wrapText="1"/>
    </xf>
  </cellXfs>
  <cellStyles count="14">
    <cellStyle name="Comma" xfId="7" builtinId="3"/>
    <cellStyle name="Comma 2" xfId="10" xr:uid="{C86158C1-8B12-4A45-8540-E82482967BAB}"/>
    <cellStyle name="Heading 1" xfId="1" builtinId="16"/>
    <cellStyle name="Heading 2" xfId="2" builtinId="17"/>
    <cellStyle name="Heading 3" xfId="3" builtinId="18"/>
    <cellStyle name="Hyperlink" xfId="4" builtinId="8"/>
    <cellStyle name="Hyperlink 2" xfId="11" xr:uid="{0DD60D40-7F68-4562-A133-0CD1EAC8A053}"/>
    <cellStyle name="Normal" xfId="0" builtinId="0"/>
    <cellStyle name="Normal 2" xfId="6" xr:uid="{F8856932-983C-45EF-B519-29ACEC184DDB}"/>
    <cellStyle name="Normal 2 2" xfId="12" xr:uid="{9BCB65FB-0D5D-42DD-A9A4-CC72CE22DC96}"/>
    <cellStyle name="Normal 3" xfId="8" xr:uid="{351E4689-EA58-4145-97D3-F054CEAE20B1}"/>
    <cellStyle name="Normal 4" xfId="5" xr:uid="{C0251386-D038-42BD-8AD3-469FC6459F02}"/>
    <cellStyle name="Percent" xfId="13" builtinId="5"/>
    <cellStyle name="Percent 2" xfId="9" xr:uid="{AAA09D03-3E52-41AB-8673-620A6659BFFC}"/>
  </cellStyles>
  <dxfs count="147">
    <dxf>
      <numFmt numFmtId="5" formatCode="#,##0;\-#,##0"/>
    </dxf>
    <dxf>
      <numFmt numFmtId="5" formatCode="#,##0;\-#,##0"/>
    </dxf>
    <dxf>
      <numFmt numFmtId="5" formatCode="#,##0;\-#,##0"/>
      <fill>
        <patternFill patternType="none">
          <fgColor indexed="64"/>
          <bgColor indexed="65"/>
        </patternFill>
      </fill>
    </dxf>
    <dxf>
      <numFmt numFmtId="5" formatCode="#,##0;\-#,##0"/>
      <fill>
        <patternFill patternType="none">
          <fgColor indexed="64"/>
          <bgColor indexed="65"/>
        </patternFill>
      </fill>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border diagonalUp="0" diagonalDown="0">
        <left style="thin">
          <color indexed="64"/>
        </left>
        <right style="thin">
          <color indexed="64"/>
        </right>
        <top/>
        <bottom/>
        <vertical/>
        <horizontal/>
      </border>
    </dxf>
    <dxf>
      <border outline="0">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numFmt numFmtId="5" formatCode="#,##0;\-#,##0"/>
    </dxf>
    <dxf>
      <border diagonalUp="0" diagonalDown="0">
        <left style="thin">
          <color indexed="64"/>
        </left>
        <right style="thin">
          <color indexed="64"/>
        </right>
        <top/>
        <bottom/>
        <vertical/>
        <horizontal/>
      </border>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164"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border outline="0">
        <right style="thin">
          <color indexed="64"/>
        </right>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border outline="0">
        <left style="thin">
          <color indexed="64"/>
        </left>
      </border>
    </dxf>
    <dxf>
      <font>
        <b val="0"/>
        <i val="0"/>
        <strike val="0"/>
        <condense val="0"/>
        <extend val="0"/>
        <outline val="0"/>
        <shadow val="0"/>
        <u val="none"/>
        <vertAlign val="baseline"/>
        <sz val="12"/>
        <color theme="1"/>
        <name val="Calibri"/>
        <family val="2"/>
        <scheme val="minor"/>
      </font>
      <numFmt numFmtId="164" formatCode="#,##0.0;\-#,##0.0"/>
      <fill>
        <patternFill patternType="solid">
          <fgColor indexed="64"/>
          <bgColor theme="0" tint="-4.9989318521683403E-2"/>
        </patternFill>
      </fill>
      <alignment horizontal="righ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border outline="0">
        <right style="thin">
          <color indexed="64"/>
        </right>
      </border>
    </dxf>
    <dxf>
      <font>
        <b val="0"/>
        <i val="0"/>
        <strike val="0"/>
        <condense val="0"/>
        <extend val="0"/>
        <outline val="0"/>
        <shadow val="0"/>
        <u val="none"/>
        <vertAlign val="baseline"/>
        <sz val="12"/>
        <color theme="1"/>
        <name val="Calibri"/>
        <family val="2"/>
        <scheme val="minor"/>
      </font>
      <numFmt numFmtId="5" formatCode="#,##0;\-#,##0"/>
      <alignment horizontal="right" vertical="center" textRotation="0" wrapText="0" indent="0" justifyLastLine="0" shrinkToFit="0" readingOrder="0"/>
    </dxf>
    <dxf>
      <border diagonalUp="0" diagonalDown="0">
        <left style="thin">
          <color indexed="64"/>
        </left>
        <right style="thin">
          <color indexed="64"/>
        </right>
        <top/>
        <bottom/>
        <vertical/>
        <horizontal/>
      </border>
    </dxf>
    <dxf>
      <border outline="0">
        <right style="thin">
          <color indexed="64"/>
        </right>
        <bottom style="thin">
          <color indexed="64"/>
        </bottom>
      </border>
    </dxf>
    <dxf>
      <font>
        <b val="0"/>
        <i val="0"/>
        <strike val="0"/>
        <condense val="0"/>
        <extend val="0"/>
        <outline val="0"/>
        <shadow val="0"/>
        <u val="none"/>
        <vertAlign val="baseline"/>
        <sz val="12"/>
        <color theme="1"/>
        <name val="Calibri"/>
        <family val="2"/>
        <scheme val="minor"/>
      </font>
      <alignment horizontal="right" vertical="center" textRotation="0" wrapText="0" indent="0" justifyLastLine="0" shrinkToFit="0" readingOrder="0"/>
    </dxf>
    <dxf>
      <font>
        <b/>
        <i val="0"/>
        <strike val="0"/>
        <condense val="0"/>
        <extend val="0"/>
        <outline val="0"/>
        <shadow val="0"/>
        <u val="none"/>
        <vertAlign val="baseline"/>
        <sz val="12"/>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22</xdr:row>
      <xdr:rowOff>0</xdr:rowOff>
    </xdr:from>
    <xdr:to>
      <xdr:col>0</xdr:col>
      <xdr:colOff>0</xdr:colOff>
      <xdr:row>30</xdr:row>
      <xdr:rowOff>1289</xdr:rowOff>
    </xdr:to>
    <xdr:sp macro="" textlink="">
      <xdr:nvSpPr>
        <xdr:cNvPr id="2" name="Text Box 9">
          <a:extLst>
            <a:ext uri="{FF2B5EF4-FFF2-40B4-BE49-F238E27FC236}">
              <a16:creationId xmlns:a16="http://schemas.microsoft.com/office/drawing/2014/main" id="{44BF93F6-78AC-459D-82E2-A356CC785177}"/>
            </a:ext>
          </a:extLst>
        </xdr:cNvPr>
        <xdr:cNvSpPr txBox="1">
          <a:spLocks noChangeArrowheads="1"/>
        </xdr:cNvSpPr>
      </xdr:nvSpPr>
      <xdr:spPr bwMode="auto">
        <a:xfrm>
          <a:off x="0" y="4458963"/>
          <a:ext cx="0" cy="1451001"/>
        </a:xfrm>
        <a:prstGeom prst="rect">
          <a:avLst/>
        </a:prstGeom>
        <a:solidFill>
          <a:srgbClr val="FFFFFF"/>
        </a:solidFill>
        <a:ln w="9525">
          <a:noFill/>
          <a:miter lim="800000"/>
          <a:headEnd/>
          <a:tailEnd/>
        </a:ln>
      </xdr:spPr>
      <xdr:txBody>
        <a:bodyPr vertOverflow="clip" vert="vert" wrap="square" lIns="27432" tIns="22860" rIns="0" bIns="0" anchor="b" upright="1"/>
        <a:lstStyle/>
        <a:p>
          <a:pPr algn="l" rtl="0">
            <a:defRPr sz="1000"/>
          </a:pPr>
          <a:r>
            <a:rPr lang="en-GB" sz="1000" b="0" i="0" strike="noStrike">
              <a:solidFill>
                <a:srgbClr val="000000"/>
              </a:solidFill>
              <a:latin typeface="Arial"/>
              <a:cs typeface="Arial"/>
            </a:rPr>
            <a:t>         September  2009</a:t>
          </a:r>
        </a:p>
      </xdr:txBody>
    </xdr:sp>
    <xdr:clientData/>
  </xdr:twoCellAnchor>
  <xdr:twoCellAnchor>
    <xdr:from>
      <xdr:col>0</xdr:col>
      <xdr:colOff>0</xdr:colOff>
      <xdr:row>0</xdr:row>
      <xdr:rowOff>86362</xdr:rowOff>
    </xdr:from>
    <xdr:to>
      <xdr:col>0</xdr:col>
      <xdr:colOff>0</xdr:colOff>
      <xdr:row>4</xdr:row>
      <xdr:rowOff>0</xdr:rowOff>
    </xdr:to>
    <xdr:sp macro="" textlink="">
      <xdr:nvSpPr>
        <xdr:cNvPr id="3" name="TextBox 2">
          <a:extLst>
            <a:ext uri="{FF2B5EF4-FFF2-40B4-BE49-F238E27FC236}">
              <a16:creationId xmlns:a16="http://schemas.microsoft.com/office/drawing/2014/main" id="{E4A12AC3-A1AD-47B9-B6AE-3C274D43676A}"/>
            </a:ext>
          </a:extLst>
        </xdr:cNvPr>
        <xdr:cNvSpPr txBox="1"/>
      </xdr:nvSpPr>
      <xdr:spPr>
        <a:xfrm>
          <a:off x="0" y="0"/>
          <a:ext cx="0" cy="9366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vert" wrap="square" rtlCol="0" anchor="t"/>
        <a:lstStyle/>
        <a:p>
          <a:r>
            <a:rPr lang="en-GB" sz="1000">
              <a:latin typeface="Arial" pitchFamily="34" charset="0"/>
              <a:cs typeface="Arial" pitchFamily="34" charset="0"/>
            </a:rPr>
            <a:t>March 2014</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214</xdr:rowOff>
    </xdr:from>
    <xdr:to>
      <xdr:col>0</xdr:col>
      <xdr:colOff>0</xdr:colOff>
      <xdr:row>25</xdr:row>
      <xdr:rowOff>0</xdr:rowOff>
    </xdr:to>
    <xdr:sp macro="" textlink="">
      <xdr:nvSpPr>
        <xdr:cNvPr id="2" name="Text Box 1">
          <a:extLst>
            <a:ext uri="{FF2B5EF4-FFF2-40B4-BE49-F238E27FC236}">
              <a16:creationId xmlns:a16="http://schemas.microsoft.com/office/drawing/2014/main" id="{E2C2419A-0EB9-4B85-923A-8556B1E16FB5}"/>
            </a:ext>
          </a:extLst>
        </xdr:cNvPr>
        <xdr:cNvSpPr txBox="1">
          <a:spLocks noChangeArrowheads="1"/>
        </xdr:cNvSpPr>
      </xdr:nvSpPr>
      <xdr:spPr bwMode="auto">
        <a:xfrm>
          <a:off x="0" y="214"/>
          <a:ext cx="0" cy="5735178"/>
        </a:xfrm>
        <a:prstGeom prst="rect">
          <a:avLst/>
        </a:prstGeom>
        <a:solidFill>
          <a:srgbClr val="FFFFFF"/>
        </a:solidFill>
        <a:ln w="9525">
          <a:noFill/>
          <a:miter lim="800000"/>
          <a:headEnd/>
          <a:tailEnd/>
        </a:ln>
      </xdr:spPr>
      <xdr:txBody>
        <a:bodyPr vertOverflow="clip" vert="vert" wrap="square" lIns="27432" tIns="22860" rIns="27432" bIns="22860" anchor="ctr" upright="1"/>
        <a:lstStyle/>
        <a:p>
          <a:pPr algn="ctr" rtl="0">
            <a:defRPr sz="1000"/>
          </a:pPr>
          <a:r>
            <a:rPr lang="en-GB" sz="1000" b="0" i="0" strike="noStrike">
              <a:solidFill>
                <a:srgbClr val="000000"/>
              </a:solidFill>
              <a:latin typeface="Arial"/>
              <a:cs typeface="Arial"/>
            </a:rPr>
            <a:t>12</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AABFD5-2EB7-42E5-8BBC-C82E7FAE64DE}" name="Contents5" displayName="Contents5" ref="A4:B11" totalsRowShown="0" dataDxfId="146" headerRowCellStyle="Heading 2" dataCellStyle="Hyperlink">
  <tableColumns count="2">
    <tableColumn id="1" xr3:uid="{5CA1FDD2-EE5B-455B-9729-E8E86EE5835D}" name="Worksheet description" dataDxfId="145" dataCellStyle="Normal 4"/>
    <tableColumn id="2" xr3:uid="{E071D099-4509-4FF2-9821-1476460FB068}" name="Link" dataDxfId="144"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60B0EB-7143-4E7C-9678-C0FF782B5755}" name="Notes" displayName="Notes" ref="A4:B12" totalsRowShown="0" headerRowCellStyle="Heading 2">
  <tableColumns count="2">
    <tableColumn id="1" xr3:uid="{78CED3D1-3326-4B98-A7D9-0AD5792C445E}" name="Note " dataCellStyle="Normal 4"/>
    <tableColumn id="2" xr3:uid="{D7D741AD-FAD9-458E-AC6E-92046E3B30EB}" name="Description" dataDxfId="143"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383B7F8-619E-4712-B293-0C454C08AEA6}" name="Table3.1_supply_and_use_of_crude_oil_natural_gas_liquids_and_feedstocks_main_table_thousand_tonnes" displayName="Table3.1_supply_and_use_of_crude_oil_natural_gas_liquids_and_feedstocks_main_table_thousand_tonnes" ref="A4:N21" totalsRowShown="0" headerRowDxfId="142" dataDxfId="141" tableBorderDxfId="140" headerRowCellStyle="Normal 4" dataCellStyle="Comma 2">
  <tableColumns count="14">
    <tableColumn id="1" xr3:uid="{4B8A7583-4A72-489D-9533-FA89F303B1C2}" name="Column1" dataDxfId="139" dataCellStyle="Normal 4"/>
    <tableColumn id="2" xr3:uid="{712FF7E8-550B-4BF9-A816-00EC73D4EE38}" name="2021" dataDxfId="138" dataCellStyle="Comma">
      <calculatedColumnFormula>INDIRECT(calculation_hide!F7,FALSE)</calculatedColumnFormula>
    </tableColumn>
    <tableColumn id="3" xr3:uid="{B47A0CA9-5A56-4645-B0F9-2FCB9E3DD95E}" name="2022 [provisional]" dataDxfId="137" dataCellStyle="Comma">
      <calculatedColumnFormula>INDIRECT(calculation_hide!G7,FALSE)</calculatedColumnFormula>
    </tableColumn>
    <tableColumn id="4" xr3:uid="{EB43F5E5-1833-4056-B44E-A35F6D7D1743}" name="Annual per cent change" dataDxfId="136" dataCellStyle="Comma"/>
    <tableColumn id="5" xr3:uid="{FAA03642-2904-496F-A278-0D7DD8A62D65}" name="2020 _x000a_4th quarter" dataDxfId="135" dataCellStyle="Comma">
      <calculatedColumnFormula>INDIRECT(calculation_hide!F32,FALSE)</calculatedColumnFormula>
    </tableColumn>
    <tableColumn id="6" xr3:uid="{737F003B-0AA6-46E5-A5D2-2E5329833C2E}" name="2021 _x000a_1st quarter" dataDxfId="134" dataCellStyle="Comma">
      <calculatedColumnFormula>INDIRECT(calculation_hide!G32,FALSE)</calculatedColumnFormula>
    </tableColumn>
    <tableColumn id="7" xr3:uid="{5DA2B056-3020-4BE3-A3A4-9D8F6CD565C7}" name="2021 _x000a_2nd quarter" dataDxfId="133" dataCellStyle="Comma">
      <calculatedColumnFormula>INDIRECT(calculation_hide!H32,FALSE)</calculatedColumnFormula>
    </tableColumn>
    <tableColumn id="8" xr3:uid="{2F3D4AA5-A0FF-498E-BCF3-D8BA4F42CC53}" name="2021_x000a_3rd quarter" dataDxfId="132" dataCellStyle="Comma">
      <calculatedColumnFormula>INDIRECT(calculation_hide!I32,FALSE)</calculatedColumnFormula>
    </tableColumn>
    <tableColumn id="9" xr3:uid="{4780D378-1D73-40D7-8715-73BC5E4EB404}" name="2021 _x000a_4th quarter" dataDxfId="131" dataCellStyle="Comma">
      <calculatedColumnFormula>INDIRECT(calculation_hide!J32,FALSE)</calculatedColumnFormula>
    </tableColumn>
    <tableColumn id="10" xr3:uid="{0990F01E-E460-4107-85A5-9EAF5B172803}" name="2022_x000a_1st quarter" dataDxfId="130" dataCellStyle="Comma">
      <calculatedColumnFormula>INDIRECT(calculation_hide!K32,FALSE)</calculatedColumnFormula>
    </tableColumn>
    <tableColumn id="11" xr3:uid="{946230AA-CEDA-4C5E-A074-945020E2A5A0}" name="2022 2nd quarter" dataDxfId="129" dataCellStyle="Comma">
      <calculatedColumnFormula>INDIRECT(calculation_hide!L32,FALSE)</calculatedColumnFormula>
    </tableColumn>
    <tableColumn id="12" xr3:uid="{CF872E0F-C8C2-4FA8-9E9C-661DF1184013}" name="2022 3rd quarter" dataDxfId="128" dataCellStyle="Comma">
      <calculatedColumnFormula>INDIRECT(calculation_hide!M32,FALSE)</calculatedColumnFormula>
    </tableColumn>
    <tableColumn id="13" xr3:uid="{87E4C720-ADF7-4350-942B-C4FE226784F9}" name="2022 4th quarter [provisional]" dataDxfId="127" dataCellStyle="Comma">
      <calculatedColumnFormula>INDIRECT(calculation_hide!N32,FALSE)</calculatedColumnFormula>
    </tableColumn>
    <tableColumn id="14" xr3:uid="{A49DC58F-AA4E-45CC-8127-CAD6EDAD8BED}" name="Quarterly per cent change_x000a_[note 8]" dataDxfId="126" dataCellStyle="Comma"/>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C52ADD-E827-4C4D-A821-8EAA96C47264}" name="Table3.1_supply_and_use_of_crude_oil_natural_gas_liquids_and_feedstocks_annual_data_thousand_tonnes" displayName="Table3.1_supply_and_use_of_crude_oil_natural_gas_liquids_and_feedstocks_annual_data_thousand_tonnes" ref="A5:X24" totalsRowShown="0" headerRowDxfId="125" tableBorderDxfId="124" headerRowCellStyle="Normal 4" dataCellStyle="Normal 4">
  <tableColumns count="24">
    <tableColumn id="1" xr3:uid="{79A4E0BC-0423-4D86-935F-609B471B8826}" name="Column1" dataDxfId="123" dataCellStyle="Normal 4"/>
    <tableColumn id="2" xr3:uid="{00530591-33ED-442C-9ECA-E7CBFDAB11C3}" name="1999" dataDxfId="122" dataCellStyle="Normal 4">
      <calculatedColumnFormula>SUM(Quarter!B6:E6)</calculatedColumnFormula>
    </tableColumn>
    <tableColumn id="3" xr3:uid="{D53DC72C-80F6-4C20-A79A-D6CBA118A0B2}" name="2000" dataDxfId="121" dataCellStyle="Normal 4">
      <calculatedColumnFormula>SUM(Quarter!F6:I6)</calculatedColumnFormula>
    </tableColumn>
    <tableColumn id="4" xr3:uid="{002D8711-E8B0-4C95-9B02-E3A8283E52A9}" name="2001" dataDxfId="120" dataCellStyle="Normal 4">
      <calculatedColumnFormula>SUM(Quarter!J6:M6)</calculatedColumnFormula>
    </tableColumn>
    <tableColumn id="5" xr3:uid="{42BE42E0-2EF8-42FA-B18A-7CC87E578369}" name="2002" dataDxfId="119" dataCellStyle="Normal 4">
      <calculatedColumnFormula>SUM(Quarter!N6:Q6)</calculatedColumnFormula>
    </tableColumn>
    <tableColumn id="6" xr3:uid="{CC2B3F4B-66C9-4139-9ECF-004808F87252}" name="2003" dataDxfId="118" dataCellStyle="Normal 4">
      <calculatedColumnFormula>SUM(Quarter!R6:U6)</calculatedColumnFormula>
    </tableColumn>
    <tableColumn id="7" xr3:uid="{4B2AC4DF-08C2-4752-B738-6ADC2036DE9C}" name="2004" dataDxfId="117" dataCellStyle="Normal 4">
      <calculatedColumnFormula>SUM(Quarter!V6:Y6)</calculatedColumnFormula>
    </tableColumn>
    <tableColumn id="8" xr3:uid="{10257445-7A15-40B0-AE1E-F02370D18E70}" name="2005" dataDxfId="116" dataCellStyle="Normal 4">
      <calculatedColumnFormula>SUM(Quarter!Z6:AC6)</calculatedColumnFormula>
    </tableColumn>
    <tableColumn id="9" xr3:uid="{38ED91AF-76E1-4F32-A8AC-08C4BF1B77EB}" name="2006" dataDxfId="115" dataCellStyle="Normal 4">
      <calculatedColumnFormula>SUM(Quarter!AD6:AG6)</calculatedColumnFormula>
    </tableColumn>
    <tableColumn id="10" xr3:uid="{37A700D8-5885-4F61-B759-46CB96D2F431}" name="2007" dataDxfId="114" dataCellStyle="Normal 4">
      <calculatedColumnFormula>SUM(Quarter!AH6:AK6)</calculatedColumnFormula>
    </tableColumn>
    <tableColumn id="11" xr3:uid="{D42E1BEF-16BF-49C7-A7D8-010FB2BDC6BE}" name="2008" dataDxfId="113" dataCellStyle="Normal 4">
      <calculatedColumnFormula>SUM(Quarter!AL6:AO6)</calculatedColumnFormula>
    </tableColumn>
    <tableColumn id="12" xr3:uid="{C776EF22-8237-4748-97C1-8D49510374CC}" name="2009" dataDxfId="112" dataCellStyle="Normal 4">
      <calculatedColumnFormula>SUM(Quarter!AP6:AS6)</calculatedColumnFormula>
    </tableColumn>
    <tableColumn id="13" xr3:uid="{3A5A5FE0-E855-4898-A539-EC1E63E5B4B2}" name="2010" dataDxfId="111" dataCellStyle="Normal 4">
      <calculatedColumnFormula>SUM(Quarter!AT6:AW6)</calculatedColumnFormula>
    </tableColumn>
    <tableColumn id="14" xr3:uid="{3410B2BD-1535-4AA1-88F1-38CEFB84BCF2}" name="2011" dataDxfId="110" dataCellStyle="Normal 4">
      <calculatedColumnFormula>SUM(Quarter!AX6:BA6)</calculatedColumnFormula>
    </tableColumn>
    <tableColumn id="15" xr3:uid="{57279AC0-D863-4E49-A7E4-633B8B7417BE}" name="2012" dataDxfId="109" dataCellStyle="Normal 4">
      <calculatedColumnFormula>SUM(Quarter!BB6:BE6)</calculatedColumnFormula>
    </tableColumn>
    <tableColumn id="16" xr3:uid="{EF3020BE-9F78-4B96-A1A8-A838EC2D2421}" name="2013" dataDxfId="108" dataCellStyle="Normal 4">
      <calculatedColumnFormula>SUM(Quarter!BF6:BI6)</calculatedColumnFormula>
    </tableColumn>
    <tableColumn id="17" xr3:uid="{3717AB3A-D0CD-4018-A628-A9CAF02F3494}" name="2014" dataDxfId="107" dataCellStyle="Normal 4">
      <calculatedColumnFormula>SUM(Quarter!BJ6:BM6)</calculatedColumnFormula>
    </tableColumn>
    <tableColumn id="18" xr3:uid="{097C260C-ACE0-4978-B72C-DBA48CDB9A07}" name="2015" dataDxfId="106" dataCellStyle="Normal 4">
      <calculatedColumnFormula>SUM(Quarter!BN6:BQ6)</calculatedColumnFormula>
    </tableColumn>
    <tableColumn id="19" xr3:uid="{6494C3CC-A755-4C9D-B01A-F2F7CAA69D53}" name="2016" dataDxfId="105" dataCellStyle="Normal 4">
      <calculatedColumnFormula>SUM(Quarter!BR6:BU6)</calculatedColumnFormula>
    </tableColumn>
    <tableColumn id="20" xr3:uid="{04609423-C14C-4B4D-A66A-F63A6C9C27CB}" name="2017" dataDxfId="104" dataCellStyle="Normal 4"/>
    <tableColumn id="21" xr3:uid="{11430AA8-CFD3-47E2-A552-91683547A82E}" name="2018" dataDxfId="103" dataCellStyle="Normal 4"/>
    <tableColumn id="22" xr3:uid="{9B539BC0-675E-4B83-A834-A536C3D9B95E}" name="2019" dataDxfId="102" dataCellStyle="Normal 4"/>
    <tableColumn id="23" xr3:uid="{8A11D05A-90A7-4E2A-9823-76EC870074C0}" name="2020" dataDxfId="101" dataCellStyle="Normal 4">
      <calculatedColumnFormula>SUM(Quarter!CH6:CK6)</calculatedColumnFormula>
    </tableColumn>
    <tableColumn id="24" xr3:uid="{614A115C-B373-4E5A-8B16-D69F39A3D07E}" name="2021" dataDxfId="100" dataCellStyle="Normal 4">
      <calculatedColumnFormula>SUM(Quarter!CL6:CO6)</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8DCC05F-A49E-4AA6-82F4-D8EE1A9118C1}" name="Table3.1_supply_and_use_of_crude_oil_natural_gas_liquids_and_feedstocks_quarterly_data_thousand_tonnes" displayName="Table3.1_supply_and_use_of_crude_oil_natural_gas_liquids_and_feedstocks_quarterly_data_thousand_tonnes" ref="A5:CS24" totalsRowShown="0" headerRowDxfId="99" headerRowBorderDxfId="98" tableBorderDxfId="97" headerRowCellStyle="Normal 4" dataCellStyle="Normal 4">
  <tableColumns count="97">
    <tableColumn id="1" xr3:uid="{3C598342-C821-496C-AEC1-E3AD5178EAE1}" name="Column1" dataDxfId="96" dataCellStyle="Normal 4"/>
    <tableColumn id="2" xr3:uid="{0F98D4DC-3478-451F-8D0C-C0AFB4E17E88}" name="1999 _x000a_1st quarter" dataDxfId="95" dataCellStyle="Normal 4"/>
    <tableColumn id="3" xr3:uid="{6DD72C30-0B63-4A2F-A424-737884F1E7FA}" name="1999 _x000a_2nd quarter" dataDxfId="94" dataCellStyle="Normal 4"/>
    <tableColumn id="4" xr3:uid="{5D682099-04FF-4F93-8921-48440A785977}" name="1999 _x000a_3rd quarter" dataDxfId="93" dataCellStyle="Normal 4"/>
    <tableColumn id="5" xr3:uid="{EC25A272-B63F-4AE1-9BDF-41F7C6D56CA6}" name="1999 _x000a_4th quarter" dataDxfId="92" dataCellStyle="Normal 4"/>
    <tableColumn id="6" xr3:uid="{2B48FD40-1318-4603-94B8-8F54524F3105}" name="2000 _x000a_1st quarter" dataDxfId="91" dataCellStyle="Normal 4"/>
    <tableColumn id="7" xr3:uid="{BA9A043B-41A7-4638-A659-61E07B23D678}" name="2000 _x000a_2nd quarter" dataDxfId="90" dataCellStyle="Normal 4"/>
    <tableColumn id="8" xr3:uid="{F062C352-A954-4A46-A33A-9088C66FD71B}" name="2000 _x000a_3rd quarter" dataDxfId="89" dataCellStyle="Normal 4"/>
    <tableColumn id="9" xr3:uid="{A953D2A5-9544-4476-A890-312BBD187943}" name="2000 _x000a_4th quarter" dataDxfId="88" dataCellStyle="Normal 4"/>
    <tableColumn id="10" xr3:uid="{F99C1486-60F1-415D-BBAD-4A4946BFA1F4}" name="2001 _x000a_1st quarter" dataDxfId="87" dataCellStyle="Normal 4"/>
    <tableColumn id="11" xr3:uid="{0AD02214-6B48-4F81-97F3-33BFCE4E8BC2}" name="2001 _x000a_2nd quarter" dataDxfId="86" dataCellStyle="Normal 4"/>
    <tableColumn id="12" xr3:uid="{0E054614-566B-4DB8-957E-4B58609AB46F}" name="2001 _x000a_3rd quarter" dataDxfId="85" dataCellStyle="Normal 4"/>
    <tableColumn id="13" xr3:uid="{794B7C2E-7AEC-4854-B203-E706DE0327B1}" name="2001 _x000a_4th quarter" dataDxfId="84" dataCellStyle="Normal 4"/>
    <tableColumn id="14" xr3:uid="{8E283B95-11BC-4EF7-87F6-7E50B7411088}" name="2002 _x000a_1st quarter" dataDxfId="83" dataCellStyle="Normal 4"/>
    <tableColumn id="15" xr3:uid="{4B12C2DE-83D8-4E51-874D-40BE6A2EB639}" name="2002 _x000a_2nd quarter" dataDxfId="82" dataCellStyle="Normal 4"/>
    <tableColumn id="16" xr3:uid="{1CBFFFD2-6DAD-461F-B8CC-B0F882D8E482}" name="2002 _x000a_3rd quarter" dataDxfId="81" dataCellStyle="Normal 4"/>
    <tableColumn id="17" xr3:uid="{FECC331E-DF47-49B4-BDD2-48B3DC13D605}" name="2002 _x000a_4th quarter" dataDxfId="80" dataCellStyle="Normal 4"/>
    <tableColumn id="18" xr3:uid="{FE28DC95-C0F8-4ED2-B66F-C055CC4B56DD}" name="2003 _x000a_1st quarter" dataDxfId="79" dataCellStyle="Normal 4"/>
    <tableColumn id="19" xr3:uid="{89C68382-7204-4F95-9422-BA0A4CDA3A74}" name="2003 _x000a_2nd quarter" dataDxfId="78" dataCellStyle="Normal 4"/>
    <tableColumn id="20" xr3:uid="{2E3FB787-17B7-495B-9E63-A342EB749D77}" name="2003 _x000a_3rd quarter" dataDxfId="77" dataCellStyle="Normal 4"/>
    <tableColumn id="21" xr3:uid="{4B5CA748-C316-402F-8C3C-CE1E26EFCBB4}" name="2003 _x000a_4th quarter" dataDxfId="76" dataCellStyle="Normal 4"/>
    <tableColumn id="22" xr3:uid="{79A78C89-7204-4F19-8EFC-89CCF28401FB}" name="2004 _x000a_1st quarter" dataDxfId="75" dataCellStyle="Normal 4"/>
    <tableColumn id="23" xr3:uid="{5CB66E99-70DF-4DCB-8FC8-27A0C468B3AF}" name="2004 _x000a_2nd quarter" dataDxfId="74" dataCellStyle="Normal 4"/>
    <tableColumn id="24" xr3:uid="{895663D0-10E1-4127-9C05-05AAA01B1BCB}" name="2004 _x000a_3rd quarter" dataDxfId="73" dataCellStyle="Normal 4"/>
    <tableColumn id="25" xr3:uid="{B8B59535-5098-4964-8084-2D42EA6F9E15}" name="2004 _x000a_4th quarter" dataDxfId="72" dataCellStyle="Normal 4"/>
    <tableColumn id="26" xr3:uid="{1919325F-DA6E-4807-995E-553868FE86B8}" name="2005 _x000a_1st quarter" dataDxfId="71" dataCellStyle="Normal 4"/>
    <tableColumn id="27" xr3:uid="{1C35A9AC-871F-44F2-BA2D-96A0D7F9A048}" name="2005 _x000a_2nd quarter" dataDxfId="70" dataCellStyle="Normal 4"/>
    <tableColumn id="28" xr3:uid="{428F368E-7EE6-46B6-AEEF-CB9AC4892B1D}" name="2005 _x000a_3rd quarter" dataDxfId="69" dataCellStyle="Normal 4"/>
    <tableColumn id="29" xr3:uid="{A18B35C3-66A0-4511-807B-A9E8BAF3B568}" name="2005 _x000a_4th quarter" dataDxfId="68" dataCellStyle="Normal 4"/>
    <tableColumn id="30" xr3:uid="{421299F0-2A23-434C-B70F-A56449BD6C65}" name="2006 _x000a_1st quarter" dataDxfId="67" dataCellStyle="Normal 4"/>
    <tableColumn id="31" xr3:uid="{CE342D52-33B5-4613-A015-101C3ACFF5DF}" name="2006 _x000a_2nd quarter" dataDxfId="66" dataCellStyle="Normal 4"/>
    <tableColumn id="32" xr3:uid="{8E5E200D-144D-4056-88E8-E63119BC702E}" name="2006 _x000a_3rd quarter" dataDxfId="65" dataCellStyle="Normal 4"/>
    <tableColumn id="33" xr3:uid="{5669C9FD-6199-48D6-AA2F-5D8BAAF0527B}" name="2006 _x000a_4th quarter" dataDxfId="64" dataCellStyle="Normal 4"/>
    <tableColumn id="34" xr3:uid="{5251B183-3DB8-4CF3-8C01-E0CB4CA6545F}" name="2007 _x000a_1st quarter" dataDxfId="63" dataCellStyle="Normal 4"/>
    <tableColumn id="35" xr3:uid="{D4DB1E8D-EF10-4846-9964-03AA87A98B1F}" name="2007 _x000a_2nd quarter" dataDxfId="62" dataCellStyle="Normal 4"/>
    <tableColumn id="36" xr3:uid="{85E7F2B2-4845-4CA1-A837-2286977DFA1E}" name="2007 _x000a_3rd quarter" dataDxfId="61" dataCellStyle="Normal 4"/>
    <tableColumn id="37" xr3:uid="{7F1486A1-A015-4B7D-ADD4-02B3D7EC5018}" name="2007 _x000a_4th quarter" dataDxfId="60" dataCellStyle="Normal 4"/>
    <tableColumn id="38" xr3:uid="{646EF2A3-68A8-4492-A87A-0BE43899D897}" name="2008 _x000a_1st quarter" dataDxfId="59" dataCellStyle="Normal 4"/>
    <tableColumn id="39" xr3:uid="{96F2DFFA-0BBA-4A7C-8851-137D2FB3F33A}" name="2008 _x000a_2nd quarter" dataDxfId="58" dataCellStyle="Normal 4"/>
    <tableColumn id="40" xr3:uid="{A9DD3C83-7B3A-445D-B765-DDB14A6F2156}" name="2008 _x000a_3rd quarter" dataDxfId="57" dataCellStyle="Normal 4"/>
    <tableColumn id="41" xr3:uid="{A0197E02-B096-4A26-BD37-23C668A4005C}" name="2008 _x000a_4th quarter" dataDxfId="56" dataCellStyle="Normal 4"/>
    <tableColumn id="42" xr3:uid="{5F9DA25E-ABDF-4868-8BFC-338F2BD0A946}" name="2009 _x000a_1st quarter" dataDxfId="55" dataCellStyle="Normal 4"/>
    <tableColumn id="43" xr3:uid="{6FDA3F51-A62E-4646-BDF0-031871AAB460}" name="2009 _x000a_2nd quarter" dataDxfId="54" dataCellStyle="Normal 4"/>
    <tableColumn id="44" xr3:uid="{3DEB6759-E49B-407A-BA17-735FAA38FA25}" name="2009 _x000a_3rd quarter" dataDxfId="53" dataCellStyle="Normal 4"/>
    <tableColumn id="45" xr3:uid="{8827D7A4-C31A-408F-86F6-46487918F69C}" name="2009 _x000a_4th quarter" dataDxfId="52" dataCellStyle="Normal 4"/>
    <tableColumn id="46" xr3:uid="{B24FA9A1-91E0-4693-9FCA-EEC2C28566AF}" name="2010 _x000a_1st quarter" dataDxfId="51" dataCellStyle="Normal 4"/>
    <tableColumn id="47" xr3:uid="{AC791A40-B62B-4770-98D2-29CA547369E0}" name="2010 _x000a_2nd quarter" dataDxfId="50" dataCellStyle="Normal 4"/>
    <tableColumn id="48" xr3:uid="{CC14E7A2-38EA-4B02-A66A-BCF0B05727FE}" name="2010 _x000a_3rd quarter" dataDxfId="49" dataCellStyle="Normal 4"/>
    <tableColumn id="49" xr3:uid="{967003B5-364D-4684-9230-3C095AD2AD1E}" name="2010 _x000a_4th quarter" dataDxfId="48" dataCellStyle="Normal 4"/>
    <tableColumn id="50" xr3:uid="{78D8939D-A390-45F7-9141-121430DD545D}" name="2011 _x000a_1st quarter" dataDxfId="47" dataCellStyle="Normal 4"/>
    <tableColumn id="51" xr3:uid="{C5DEA54D-362F-4E1C-B1E3-321C87E0916C}" name="2011 _x000a_2nd quarter" dataDxfId="46" dataCellStyle="Normal 4"/>
    <tableColumn id="52" xr3:uid="{E0D659D2-1BDB-4EDD-9869-0A1FDC052A96}" name="2011 _x000a_3rd quarter" dataDxfId="45" dataCellStyle="Normal 4"/>
    <tableColumn id="53" xr3:uid="{6D18B1CA-A2FD-4146-943D-A15558B285B9}" name="2011 _x000a_4th quarter" dataDxfId="44" dataCellStyle="Normal 4"/>
    <tableColumn id="54" xr3:uid="{0B8E30F5-22B5-4F7B-A722-485502C1A33C}" name="2012 _x000a_1st quarter" dataDxfId="43" dataCellStyle="Normal 4"/>
    <tableColumn id="55" xr3:uid="{81F90A45-B0E0-43A7-8633-8EC3A56D2EB1}" name="2012 _x000a_2nd quarter" dataDxfId="42" dataCellStyle="Normal 4"/>
    <tableColumn id="56" xr3:uid="{F0D054E4-3E9D-4A33-883E-6D1DDB9E58DD}" name="2012 _x000a_3rd quarter" dataDxfId="41" dataCellStyle="Normal 4"/>
    <tableColumn id="57" xr3:uid="{F720276F-736D-422E-9F3D-A791BA0588AA}" name="2012 _x000a_4th quarter" dataDxfId="40" dataCellStyle="Normal 4"/>
    <tableColumn id="58" xr3:uid="{2F1E3034-6501-477B-A733-099329215E44}" name="2013 _x000a_1st quarter" dataDxfId="39" dataCellStyle="Normal 4"/>
    <tableColumn id="59" xr3:uid="{0A51571F-0143-4860-9FB7-9C15C559A48D}" name="2013 _x000a_2nd quarter" dataDxfId="38" dataCellStyle="Normal 4"/>
    <tableColumn id="60" xr3:uid="{F05A2641-9FAE-4F16-9479-02CBF66A8555}" name="2013 _x000a_3rd quarter" dataDxfId="37" dataCellStyle="Normal 4"/>
    <tableColumn id="61" xr3:uid="{5AD44C0E-B7BD-4B1E-B381-C82C6B1A1279}" name="2013 _x000a_4th quarter" dataDxfId="36" dataCellStyle="Normal 4"/>
    <tableColumn id="62" xr3:uid="{CCAC0110-EAAD-449F-A724-E128824ED3D2}" name="2014 _x000a_1st quarter" dataDxfId="35" dataCellStyle="Normal 4"/>
    <tableColumn id="63" xr3:uid="{7ACB5584-250C-4173-8B68-568BE3B05225}" name="2014 _x000a_2nd quarter" dataDxfId="34" dataCellStyle="Normal 4"/>
    <tableColumn id="64" xr3:uid="{B13A37FA-C1C1-4BFD-A2A7-95896D3406AF}" name="2014 _x000a_3rd quarter" dataDxfId="33" dataCellStyle="Normal 4"/>
    <tableColumn id="65" xr3:uid="{28F1B286-3F41-4019-BA33-4C5998D889EC}" name="2014 _x000a_4th quarter" dataDxfId="32" dataCellStyle="Normal 4"/>
    <tableColumn id="66" xr3:uid="{99353421-C871-4C79-B762-071022919A5C}" name="2015 _x000a_1st quarter" dataDxfId="31" dataCellStyle="Normal 4"/>
    <tableColumn id="67" xr3:uid="{565C57A7-9B72-4AF7-A7FA-3CD6EDA6E44B}" name="2015 _x000a_2nd quarter" dataDxfId="30" dataCellStyle="Normal 4"/>
    <tableColumn id="68" xr3:uid="{7BA2E1CE-B0BD-431A-BE69-F6BB89062432}" name="2015 _x000a_3rd quarter" dataDxfId="29" dataCellStyle="Normal 4"/>
    <tableColumn id="69" xr3:uid="{952EE4C4-BF96-464B-AB36-BD61AF52254B}" name="2015 _x000a_4th quarter" dataDxfId="28" dataCellStyle="Normal 4"/>
    <tableColumn id="70" xr3:uid="{D4ED5E68-B611-4E99-A293-E75E931FF54D}" name="2016 _x000a_1st quarter" dataDxfId="27" dataCellStyle="Normal 4"/>
    <tableColumn id="71" xr3:uid="{65610AE6-E101-40BA-927A-0969770894D0}" name="2016 _x000a_2nd quarter" dataDxfId="26" dataCellStyle="Normal 4"/>
    <tableColumn id="72" xr3:uid="{BDBAAE17-B166-4A8A-BAFC-0952926337E3}" name="2016 _x000a_3rd quarter" dataDxfId="25" dataCellStyle="Normal 4"/>
    <tableColumn id="73" xr3:uid="{ADA62F0B-25DD-49D8-9C8F-D152EAF5BCD3}" name="2016 _x000a_4th quarter" dataDxfId="24" dataCellStyle="Normal 4"/>
    <tableColumn id="74" xr3:uid="{47E236C1-113B-4CD4-B502-8EEE02A770C0}" name="2017 _x000a_1st quarter" dataDxfId="23" dataCellStyle="Normal 4"/>
    <tableColumn id="75" xr3:uid="{996B98E0-B727-4E7D-A4D7-971165BB81AC}" name="2017 _x000a_2nd quarter" dataDxfId="22" dataCellStyle="Normal 4"/>
    <tableColumn id="76" xr3:uid="{54A84287-527B-4EFC-8DA8-05A3BA5D026E}" name="2017 _x000a_3rd quarter" dataDxfId="21" dataCellStyle="Normal 4"/>
    <tableColumn id="77" xr3:uid="{70D5FC3D-9E46-4786-8A2B-2C3FD662495B}" name="2017 _x000a_4th quarter" dataDxfId="20" dataCellStyle="Normal 4"/>
    <tableColumn id="78" xr3:uid="{37461169-56FC-4252-A2BF-68C9758E811C}" name="2018 _x000a_1st quarter" dataDxfId="19" dataCellStyle="Normal 4"/>
    <tableColumn id="79" xr3:uid="{A0454BFB-4B04-4DFF-A322-3AA2CC7D3A94}" name="2018 _x000a_2nd quarter" dataDxfId="18" dataCellStyle="Normal 4"/>
    <tableColumn id="80" xr3:uid="{D0065DD3-F7F4-46DF-8A7A-E3EDF55493DD}" name="2018 _x000a_3rd quarter" dataDxfId="17" dataCellStyle="Normal 4"/>
    <tableColumn id="81" xr3:uid="{31E9A025-3FB6-4AB6-A1E0-91503AA123A2}" name="2018 _x000a_4th quarter" dataDxfId="16" dataCellStyle="Normal 4"/>
    <tableColumn id="82" xr3:uid="{81D09003-42A0-4EC5-B4D8-5376B98F1BE5}" name="2019 _x000a_1st quarter" dataDxfId="15" dataCellStyle="Normal 4"/>
    <tableColumn id="83" xr3:uid="{6E075B5C-531A-49E4-86B7-1B0964E29DFA}" name="2019 _x000a_2nd quarter" dataDxfId="14" dataCellStyle="Normal 4"/>
    <tableColumn id="84" xr3:uid="{619A8F39-4BD7-426F-8F9E-432A684FEAF0}" name="2019 _x000a_3rd quarter" dataDxfId="13" dataCellStyle="Normal 4"/>
    <tableColumn id="85" xr3:uid="{3D8AB4DD-7463-458E-8D31-AFA55E54596C}" name="2019 _x000a_4th quarter" dataDxfId="12" dataCellStyle="Normal 4"/>
    <tableColumn id="86" xr3:uid="{648C0F76-8D74-4A4C-BCF0-553F1B06E8E2}" name="2020 _x000a_1st quarter" dataDxfId="11" dataCellStyle="Normal 4"/>
    <tableColumn id="87" xr3:uid="{4C843685-1F98-42F2-B4A9-2B8FC6D30046}" name="2020 _x000a_2nd quarter" dataDxfId="10" dataCellStyle="Normal 4"/>
    <tableColumn id="88" xr3:uid="{63C2BDC5-5DED-4436-9070-762106BCD497}" name="2020 _x000a_3rd quarter" dataDxfId="9" dataCellStyle="Normal 4"/>
    <tableColumn id="89" xr3:uid="{F5586B53-2A27-4515-9365-C46F14097B8A}" name="2020 _x000a_4th quarter" dataDxfId="8" dataCellStyle="Normal 4"/>
    <tableColumn id="90" xr3:uid="{61C26AF1-CD8F-43D2-B647-AAB976762632}" name="2021 _x000a_1st quarter" dataDxfId="7" dataCellStyle="Normal 4"/>
    <tableColumn id="91" xr3:uid="{3D09E5D9-693B-4B93-8772-9B48ED8ABE9E}" name="2021 _x000a_2nd quarter" dataDxfId="6" dataCellStyle="Normal 4"/>
    <tableColumn id="92" xr3:uid="{C3AF0F85-77D6-470E-892A-E61B0D5490B6}" name="2021_x000a_3rd quarter" dataDxfId="5" dataCellStyle="Normal 4"/>
    <tableColumn id="93" xr3:uid="{B5439046-03FC-4B48-9871-36B2A638E21F}" name="2021 _x000a_4th quarter" dataDxfId="4" dataCellStyle="Normal 4"/>
    <tableColumn id="94" xr3:uid="{EC5228F3-761D-4CB4-B270-CA4F6F396E0F}" name="2022_x000a_1st quarter" dataDxfId="3" dataCellStyle="Normal 4"/>
    <tableColumn id="95" xr3:uid="{F96F213A-3068-4031-BEC9-864A599D9A19}" name="2022 2nd quarter" dataDxfId="2" dataCellStyle="Normal 4"/>
    <tableColumn id="96" xr3:uid="{0D0A0AE1-462F-472A-96C2-CEE83EBF63F8}" name="2022 3nd quarter" dataDxfId="1" dataCellStyle="Normal 4"/>
    <tableColumn id="97" xr3:uid="{5A9CBFE9-8F5D-412F-A231-FE730707DFDB}" name="2022 4th quarter [provisional]" dataDxfId="0" dataCellStyle="Normal 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beis-standards-for-official-statistics/statistical-revisions-policy" TargetMode="External"/><Relationship Id="rId7" Type="http://schemas.openxmlformats.org/officeDocument/2006/relationships/hyperlink" Target="https://www.gov.uk/government/statistics/digest-of-uk-energy-statistics-dukes-2022" TargetMode="External"/><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6" Type="http://schemas.openxmlformats.org/officeDocument/2006/relationships/hyperlink" Target="https://www.gov.uk/government/publications/crude-oil-and-petroleum-products-methodology-note" TargetMode="External"/><Relationship Id="rId5" Type="http://schemas.openxmlformats.org/officeDocument/2006/relationships/hyperlink" Target="mailto:oil-gas.statistics@beis.gov.uk" TargetMode="External"/><Relationship Id="rId4" Type="http://schemas.openxmlformats.org/officeDocument/2006/relationships/hyperlink" Target="mailto:energy.stats@beis.gov.uk"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C4EB8-85AB-4B9D-9DFC-38502C6EF74A}">
  <dimension ref="A1:IW26"/>
  <sheetViews>
    <sheetView showGridLines="0" tabSelected="1" zoomScaleNormal="100" zoomScaleSheetLayoutView="100" workbookViewId="0"/>
  </sheetViews>
  <sheetFormatPr defaultColWidth="8.7265625" defaultRowHeight="15.5" x14ac:dyDescent="0.35"/>
  <cols>
    <col min="1" max="1" width="150.7265625" style="10" customWidth="1"/>
    <col min="2" max="256" width="9.26953125" style="2" customWidth="1"/>
    <col min="257" max="16384" width="8.7265625" style="2"/>
  </cols>
  <sheetData>
    <row r="1" spans="1:257" s="3" customFormat="1" ht="45" customHeight="1" x14ac:dyDescent="0.35">
      <c r="A1" s="1" t="s">
        <v>63</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row>
    <row r="2" spans="1:257" s="3" customFormat="1" ht="45" customHeight="1" x14ac:dyDescent="0.35">
      <c r="A2" s="2" t="s">
        <v>223</v>
      </c>
    </row>
    <row r="3" spans="1:257" s="5" customFormat="1" ht="30" customHeight="1" x14ac:dyDescent="0.55000000000000004">
      <c r="A3" s="4" t="s">
        <v>0</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row>
    <row r="4" spans="1:257" s="3" customFormat="1" ht="45" customHeight="1" x14ac:dyDescent="0.35">
      <c r="A4" s="2" t="s">
        <v>242</v>
      </c>
    </row>
    <row r="5" spans="1:257" s="5" customFormat="1" ht="30" customHeight="1" x14ac:dyDescent="0.55000000000000004">
      <c r="A5" s="4" t="s">
        <v>1</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row>
    <row r="6" spans="1:257" s="3" customFormat="1" ht="20.25" customHeight="1" x14ac:dyDescent="0.35">
      <c r="A6" s="2" t="s">
        <v>225</v>
      </c>
    </row>
    <row r="7" spans="1:257" s="3" customFormat="1" ht="30" customHeight="1" x14ac:dyDescent="0.55000000000000004">
      <c r="A7" s="4" t="s">
        <v>2</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row>
    <row r="8" spans="1:257" s="3" customFormat="1" ht="45" customHeight="1" x14ac:dyDescent="0.35">
      <c r="A8" s="54" t="s">
        <v>227</v>
      </c>
    </row>
    <row r="9" spans="1:257" s="3" customFormat="1" ht="30" customHeight="1" x14ac:dyDescent="0.55000000000000004">
      <c r="A9" s="6" t="s">
        <v>3</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row>
    <row r="10" spans="1:257" s="3" customFormat="1" ht="45" customHeight="1" x14ac:dyDescent="0.35">
      <c r="A10" s="2" t="s">
        <v>4</v>
      </c>
    </row>
    <row r="11" spans="1:257" s="3" customFormat="1" ht="20.25" customHeight="1" x14ac:dyDescent="0.35">
      <c r="A11" s="7" t="s">
        <v>5</v>
      </c>
    </row>
    <row r="12" spans="1:257" s="3" customFormat="1" ht="45" customHeight="1" x14ac:dyDescent="0.35">
      <c r="A12" s="2" t="s">
        <v>6</v>
      </c>
    </row>
    <row r="13" spans="1:257" s="3" customFormat="1" ht="45" customHeight="1" x14ac:dyDescent="0.35">
      <c r="A13" s="2" t="s">
        <v>7</v>
      </c>
    </row>
    <row r="14" spans="1:257" s="3" customFormat="1" ht="20.25" customHeight="1" x14ac:dyDescent="0.35">
      <c r="A14" s="2" t="s">
        <v>8</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row>
    <row r="15" spans="1:257" s="3" customFormat="1" ht="20.25" customHeight="1" x14ac:dyDescent="0.35">
      <c r="A15" s="7" t="s">
        <v>9</v>
      </c>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row>
    <row r="16" spans="1:257" s="3" customFormat="1" ht="20.25" customHeight="1" x14ac:dyDescent="0.35">
      <c r="A16" s="7" t="s">
        <v>175</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row>
    <row r="17" spans="1:257" s="3" customFormat="1" ht="20.25" customHeight="1" x14ac:dyDescent="0.35">
      <c r="A17" s="7" t="s">
        <v>10</v>
      </c>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row>
    <row r="18" spans="1:257" s="3" customFormat="1" ht="20.25" customHeight="1" x14ac:dyDescent="0.35">
      <c r="A18" s="7" t="s">
        <v>218</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row>
    <row r="19" spans="1:257" s="5" customFormat="1" ht="30" customHeight="1" x14ac:dyDescent="0.55000000000000004">
      <c r="A19" s="6" t="s">
        <v>11</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row>
    <row r="20" spans="1:257" s="3" customFormat="1" ht="20.25" customHeight="1" x14ac:dyDescent="0.45">
      <c r="A20" s="8" t="s">
        <v>12</v>
      </c>
    </row>
    <row r="21" spans="1:257" s="3" customFormat="1" ht="20.25" customHeight="1" x14ac:dyDescent="0.35">
      <c r="A21" s="2" t="s">
        <v>226</v>
      </c>
    </row>
    <row r="22" spans="1:257" s="3" customFormat="1" ht="20.25" customHeight="1" x14ac:dyDescent="0.35">
      <c r="A22" s="7" t="s">
        <v>13</v>
      </c>
    </row>
    <row r="23" spans="1:257" s="3" customFormat="1" ht="20.25" customHeight="1" x14ac:dyDescent="0.35">
      <c r="A23" s="2" t="s">
        <v>217</v>
      </c>
    </row>
    <row r="24" spans="1:257" s="3" customFormat="1" ht="20.25" customHeight="1" x14ac:dyDescent="0.45">
      <c r="A24" s="8" t="s">
        <v>14</v>
      </c>
    </row>
    <row r="25" spans="1:257" s="3" customFormat="1" ht="20.25" customHeight="1" x14ac:dyDescent="0.35">
      <c r="A25" s="9" t="s">
        <v>15</v>
      </c>
    </row>
    <row r="26" spans="1:257" s="3" customFormat="1" ht="20.25" customHeight="1" x14ac:dyDescent="0.35">
      <c r="A26" s="3" t="s">
        <v>16</v>
      </c>
    </row>
  </sheetData>
  <hyperlinks>
    <hyperlink ref="A25" r:id="rId1" xr:uid="{AE7A5492-49D3-46E5-B460-BE8302D6F541}"/>
    <hyperlink ref="A15" r:id="rId2" display="Energy trends publication (opens in a new window) " xr:uid="{8E1C658C-6850-42BE-B616-80E44B623F8E}"/>
    <hyperlink ref="A17" r:id="rId3" location="energy-statistics" xr:uid="{FC6CB6B2-0137-4117-AFDD-1259E1842E01}"/>
    <hyperlink ref="A11" r:id="rId4" xr:uid="{7E502A82-CE55-4298-85BD-73F9FA577A89}"/>
    <hyperlink ref="A22" r:id="rId5" xr:uid="{5C2823EB-1B35-4F19-9E21-1157CC71AFB9}"/>
    <hyperlink ref="A16" r:id="rId6" xr:uid="{969E0746-D187-460D-AF36-86E03FF89BDC}"/>
    <hyperlink ref="A18" r:id="rId7" display="Glossary and acronyms (opens in a new window)" xr:uid="{A80F2A69-DA80-47EA-8A62-5B78007CDCE3}"/>
  </hyperlinks>
  <pageMargins left="0.7" right="0.7" top="0.75" bottom="0.75" header="0.3" footer="0.3"/>
  <pageSetup paperSize="9" scale="46" orientation="portrait" verticalDpi="4"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D8419-CA92-4F09-B44F-177D0E9F5CC7}">
  <dimension ref="A1:B12"/>
  <sheetViews>
    <sheetView showGridLines="0" zoomScaleNormal="100" zoomScaleSheetLayoutView="100" workbookViewId="0"/>
  </sheetViews>
  <sheetFormatPr defaultColWidth="9.26953125" defaultRowHeight="15" customHeight="1" x14ac:dyDescent="0.25"/>
  <cols>
    <col min="1" max="1" width="100.7265625" style="22" customWidth="1"/>
    <col min="2" max="2" width="30.7265625" style="22" customWidth="1"/>
    <col min="3" max="16384" width="9.26953125" style="22"/>
  </cols>
  <sheetData>
    <row r="1" spans="1:2" ht="45" customHeight="1" x14ac:dyDescent="0.25">
      <c r="A1" s="12" t="s">
        <v>18</v>
      </c>
    </row>
    <row r="2" spans="1:2" ht="20.25" customHeight="1" x14ac:dyDescent="0.25">
      <c r="A2" s="2" t="s">
        <v>22</v>
      </c>
    </row>
    <row r="3" spans="1:2" ht="20.25" customHeight="1" x14ac:dyDescent="0.25">
      <c r="A3" s="3" t="s">
        <v>21</v>
      </c>
    </row>
    <row r="4" spans="1:2" ht="30" customHeight="1" x14ac:dyDescent="0.55000000000000004">
      <c r="A4" s="6" t="s">
        <v>64</v>
      </c>
      <c r="B4" s="11" t="s">
        <v>65</v>
      </c>
    </row>
    <row r="5" spans="1:2" ht="20.25" customHeight="1" x14ac:dyDescent="0.25">
      <c r="A5" s="3" t="s">
        <v>179</v>
      </c>
      <c r="B5" s="9" t="s">
        <v>19</v>
      </c>
    </row>
    <row r="6" spans="1:2" ht="20.25" customHeight="1" x14ac:dyDescent="0.25">
      <c r="A6" s="3" t="s">
        <v>18</v>
      </c>
      <c r="B6" s="9" t="s">
        <v>18</v>
      </c>
    </row>
    <row r="7" spans="1:2" ht="20.25" customHeight="1" x14ac:dyDescent="0.25">
      <c r="A7" s="3" t="s">
        <v>180</v>
      </c>
      <c r="B7" s="9" t="s">
        <v>29</v>
      </c>
    </row>
    <row r="8" spans="1:2" ht="20.25" customHeight="1" x14ac:dyDescent="0.25">
      <c r="A8" s="3" t="s">
        <v>17</v>
      </c>
      <c r="B8" s="9" t="s">
        <v>17</v>
      </c>
    </row>
    <row r="9" spans="1:2" ht="20.25" customHeight="1" x14ac:dyDescent="0.25">
      <c r="A9" s="3" t="s">
        <v>176</v>
      </c>
      <c r="B9" s="9" t="s">
        <v>169</v>
      </c>
    </row>
    <row r="10" spans="1:2" ht="20.25" customHeight="1" x14ac:dyDescent="0.25">
      <c r="A10" s="3" t="s">
        <v>177</v>
      </c>
      <c r="B10" s="9" t="s">
        <v>170</v>
      </c>
    </row>
    <row r="11" spans="1:2" ht="20.25" customHeight="1" x14ac:dyDescent="0.25">
      <c r="A11" s="3" t="s">
        <v>178</v>
      </c>
      <c r="B11" s="9" t="s">
        <v>47</v>
      </c>
    </row>
    <row r="12" spans="1:2" ht="15" customHeight="1" x14ac:dyDescent="0.25">
      <c r="A12" s="3"/>
    </row>
  </sheetData>
  <hyperlinks>
    <hyperlink ref="B5" location="'Cover Sheet'!A1" display="Cover Sheet" xr:uid="{B1989D6B-754A-4535-8151-07294D752280}"/>
    <hyperlink ref="B6" location="Contents!A1" display="Contents" xr:uid="{A738E415-9729-4491-9055-13FECB4A4D96}"/>
    <hyperlink ref="B8" location="Notes!A1" display="Commentary" xr:uid="{AE7FE5D9-B8C7-4AE0-8948-E722BB09CA0A}"/>
    <hyperlink ref="B10" location="Annual!A1" display="Annual " xr:uid="{43CBB242-0659-4686-BA84-DF3DD9BA89CB}"/>
    <hyperlink ref="B11" location="Quarter!A1" display="Quarter " xr:uid="{1F25B5D4-FC36-47CC-9B27-68A70D45E24B}"/>
    <hyperlink ref="B9" location="'Main Table'!A1" display="Main table " xr:uid="{1FBEEB70-2234-4E0E-B055-759EAC9C0E62}"/>
    <hyperlink ref="B7" location="Notes!A1" display="Notes" xr:uid="{167364BE-FA82-4D9A-9E19-FBD3571755EC}"/>
  </hyperlinks>
  <pageMargins left="0.7" right="0.7" top="0.75" bottom="0.75" header="0.3" footer="0.3"/>
  <pageSetup paperSize="9" scale="46" orientation="portrait" verticalDpi="4"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9CACB-765C-4B03-B7D9-0B327C16B8BA}">
  <dimension ref="A1:B12"/>
  <sheetViews>
    <sheetView showGridLines="0" zoomScaleNormal="100" workbookViewId="0"/>
  </sheetViews>
  <sheetFormatPr defaultColWidth="9.26953125" defaultRowHeight="15.5" x14ac:dyDescent="0.35"/>
  <cols>
    <col min="1" max="1" width="10" style="2" customWidth="1"/>
    <col min="2" max="2" width="150.7265625" style="2" customWidth="1"/>
    <col min="3" max="16384" width="9.26953125" style="2"/>
  </cols>
  <sheetData>
    <row r="1" spans="1:2" ht="45" customHeight="1" x14ac:dyDescent="0.35">
      <c r="A1" s="12" t="s">
        <v>29</v>
      </c>
    </row>
    <row r="2" spans="1:2" s="3" customFormat="1" ht="20.25" customHeight="1" x14ac:dyDescent="0.35">
      <c r="A2" s="3" t="s">
        <v>28</v>
      </c>
    </row>
    <row r="3" spans="1:2" s="3" customFormat="1" ht="20.25" customHeight="1" x14ac:dyDescent="0.35">
      <c r="A3" s="3" t="s">
        <v>181</v>
      </c>
    </row>
    <row r="4" spans="1:2" s="3" customFormat="1" ht="30" customHeight="1" x14ac:dyDescent="0.55000000000000004">
      <c r="A4" s="6" t="s">
        <v>27</v>
      </c>
      <c r="B4" s="6" t="s">
        <v>20</v>
      </c>
    </row>
    <row r="5" spans="1:2" ht="40.15" customHeight="1" x14ac:dyDescent="0.35">
      <c r="A5" s="2" t="s">
        <v>26</v>
      </c>
      <c r="B5" s="2" t="s">
        <v>206</v>
      </c>
    </row>
    <row r="6" spans="1:2" ht="20.25" customHeight="1" x14ac:dyDescent="0.35">
      <c r="A6" s="2" t="s">
        <v>25</v>
      </c>
      <c r="B6" s="2" t="s">
        <v>207</v>
      </c>
    </row>
    <row r="7" spans="1:2" ht="20.25" customHeight="1" x14ac:dyDescent="0.35">
      <c r="A7" s="2" t="s">
        <v>24</v>
      </c>
      <c r="B7" s="2" t="s">
        <v>208</v>
      </c>
    </row>
    <row r="8" spans="1:2" ht="20.25" customHeight="1" x14ac:dyDescent="0.35">
      <c r="A8" s="2" t="s">
        <v>23</v>
      </c>
      <c r="B8" s="2" t="s">
        <v>209</v>
      </c>
    </row>
    <row r="9" spans="1:2" ht="40.15" customHeight="1" x14ac:dyDescent="0.35">
      <c r="A9" s="2" t="s">
        <v>171</v>
      </c>
      <c r="B9" s="2" t="s">
        <v>210</v>
      </c>
    </row>
    <row r="10" spans="1:2" ht="20.25" customHeight="1" x14ac:dyDescent="0.35">
      <c r="A10" s="2" t="s">
        <v>172</v>
      </c>
      <c r="B10" s="2" t="s">
        <v>211</v>
      </c>
    </row>
    <row r="11" spans="1:2" ht="20.25" customHeight="1" x14ac:dyDescent="0.35">
      <c r="A11" s="2" t="s">
        <v>173</v>
      </c>
      <c r="B11" s="2" t="s">
        <v>212</v>
      </c>
    </row>
    <row r="12" spans="1:2" ht="20.25" customHeight="1" x14ac:dyDescent="0.35">
      <c r="A12" s="2" t="s">
        <v>174</v>
      </c>
      <c r="B12" s="2" t="s">
        <v>213</v>
      </c>
    </row>
  </sheetData>
  <phoneticPr fontId="17"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D4DC0-08E5-4236-B4C3-A342EE8E8D73}">
  <dimension ref="A1:A14"/>
  <sheetViews>
    <sheetView showGridLines="0" zoomScaleNormal="100" workbookViewId="0"/>
  </sheetViews>
  <sheetFormatPr defaultColWidth="9.26953125" defaultRowHeight="15.5" x14ac:dyDescent="0.35"/>
  <cols>
    <col min="1" max="1" width="150.7265625" style="2" customWidth="1"/>
    <col min="2" max="16384" width="9.26953125" style="2"/>
  </cols>
  <sheetData>
    <row r="1" spans="1:1" ht="45" customHeight="1" x14ac:dyDescent="0.35">
      <c r="A1" s="1" t="s">
        <v>31</v>
      </c>
    </row>
    <row r="2" spans="1:1" ht="30" customHeight="1" x14ac:dyDescent="0.55000000000000004">
      <c r="A2" s="6" t="s">
        <v>224</v>
      </c>
    </row>
    <row r="3" spans="1:1" ht="30" customHeight="1" x14ac:dyDescent="0.45">
      <c r="A3" s="61" t="s">
        <v>228</v>
      </c>
    </row>
    <row r="4" spans="1:1" ht="62" x14ac:dyDescent="0.35">
      <c r="A4" s="63" t="s">
        <v>240</v>
      </c>
    </row>
    <row r="5" spans="1:1" ht="30" customHeight="1" x14ac:dyDescent="0.45">
      <c r="A5" s="61" t="s">
        <v>237</v>
      </c>
    </row>
    <row r="6" spans="1:1" ht="46.5" x14ac:dyDescent="0.35">
      <c r="A6" s="63" t="s">
        <v>239</v>
      </c>
    </row>
    <row r="7" spans="1:1" ht="30" customHeight="1" x14ac:dyDescent="0.55000000000000004">
      <c r="A7" s="6" t="s">
        <v>30</v>
      </c>
    </row>
    <row r="8" spans="1:1" ht="30" customHeight="1" x14ac:dyDescent="0.45">
      <c r="A8" s="61" t="s">
        <v>222</v>
      </c>
    </row>
    <row r="9" spans="1:1" s="3" customFormat="1" ht="30" customHeight="1" x14ac:dyDescent="0.35">
      <c r="A9" s="54" t="s">
        <v>241</v>
      </c>
    </row>
    <row r="10" spans="1:1" ht="30" customHeight="1" x14ac:dyDescent="0.45">
      <c r="A10" s="61" t="s">
        <v>221</v>
      </c>
    </row>
    <row r="11" spans="1:1" s="10" customFormat="1" x14ac:dyDescent="0.35">
      <c r="A11" s="54" t="s">
        <v>229</v>
      </c>
    </row>
    <row r="12" spans="1:1" ht="30" customHeight="1" x14ac:dyDescent="0.45">
      <c r="A12" s="61" t="s">
        <v>230</v>
      </c>
    </row>
    <row r="13" spans="1:1" s="10" customFormat="1" x14ac:dyDescent="0.35">
      <c r="A13" s="54" t="s">
        <v>238</v>
      </c>
    </row>
    <row r="14" spans="1:1" ht="30" customHeight="1" x14ac:dyDescent="0.35">
      <c r="A14" s="54" t="s">
        <v>236</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614A9-350C-43AD-8E59-E55814B5554C}">
  <sheetPr codeName="Sheet22">
    <pageSetUpPr fitToPage="1"/>
  </sheetPr>
  <dimension ref="A1:O23"/>
  <sheetViews>
    <sheetView showGridLines="0" zoomScaleNormal="100" workbookViewId="0">
      <pane xSplit="1" ySplit="4" topLeftCell="B5" activePane="bottomRight" state="frozen"/>
      <selection activeCell="A2" sqref="A2"/>
      <selection pane="topRight" activeCell="A2" sqref="A2"/>
      <selection pane="bottomLeft" activeCell="A2" sqref="A2"/>
      <selection pane="bottomRight"/>
    </sheetView>
  </sheetViews>
  <sheetFormatPr defaultColWidth="9" defaultRowHeight="15.5" x14ac:dyDescent="0.35"/>
  <cols>
    <col min="1" max="1" width="30.7265625" style="2" customWidth="1"/>
    <col min="2" max="14" width="13.7265625" style="2" customWidth="1"/>
    <col min="15" max="15" width="11.1796875" style="2" bestFit="1" customWidth="1"/>
    <col min="16" max="16" width="12" style="2" bestFit="1" customWidth="1"/>
    <col min="17" max="249" width="9" style="2"/>
    <col min="250" max="250" width="0" style="2" hidden="1" customWidth="1"/>
    <col min="251" max="251" width="23.26953125" style="2" customWidth="1"/>
    <col min="252" max="253" width="8.26953125" style="2" customWidth="1"/>
    <col min="254" max="254" width="10.26953125" style="2" customWidth="1"/>
    <col min="255" max="255" width="8.54296875" style="2" customWidth="1"/>
    <col min="256" max="262" width="7.7265625" style="2" customWidth="1"/>
    <col min="263" max="263" width="9.7265625" style="2" customWidth="1"/>
    <col min="264" max="264" width="11" style="2" customWidth="1"/>
    <col min="265" max="265" width="8.7265625" style="2" bestFit="1" customWidth="1"/>
    <col min="266" max="266" width="8.7265625" style="2" customWidth="1"/>
    <col min="267" max="268" width="10.26953125" style="2" customWidth="1"/>
    <col min="269" max="271" width="9" style="2"/>
    <col min="272" max="272" width="12" style="2" bestFit="1" customWidth="1"/>
    <col min="273" max="505" width="9" style="2"/>
    <col min="506" max="506" width="0" style="2" hidden="1" customWidth="1"/>
    <col min="507" max="507" width="23.26953125" style="2" customWidth="1"/>
    <col min="508" max="509" width="8.26953125" style="2" customWidth="1"/>
    <col min="510" max="510" width="10.26953125" style="2" customWidth="1"/>
    <col min="511" max="511" width="8.54296875" style="2" customWidth="1"/>
    <col min="512" max="518" width="7.7265625" style="2" customWidth="1"/>
    <col min="519" max="519" width="9.7265625" style="2" customWidth="1"/>
    <col min="520" max="520" width="11" style="2" customWidth="1"/>
    <col min="521" max="521" width="8.7265625" style="2" bestFit="1" customWidth="1"/>
    <col min="522" max="522" width="8.7265625" style="2" customWidth="1"/>
    <col min="523" max="524" width="10.26953125" style="2" customWidth="1"/>
    <col min="525" max="527" width="9" style="2"/>
    <col min="528" max="528" width="12" style="2" bestFit="1" customWidth="1"/>
    <col min="529" max="761" width="9" style="2"/>
    <col min="762" max="762" width="0" style="2" hidden="1" customWidth="1"/>
    <col min="763" max="763" width="23.26953125" style="2" customWidth="1"/>
    <col min="764" max="765" width="8.26953125" style="2" customWidth="1"/>
    <col min="766" max="766" width="10.26953125" style="2" customWidth="1"/>
    <col min="767" max="767" width="8.54296875" style="2" customWidth="1"/>
    <col min="768" max="774" width="7.7265625" style="2" customWidth="1"/>
    <col min="775" max="775" width="9.7265625" style="2" customWidth="1"/>
    <col min="776" max="776" width="11" style="2" customWidth="1"/>
    <col min="777" max="777" width="8.7265625" style="2" bestFit="1" customWidth="1"/>
    <col min="778" max="778" width="8.7265625" style="2" customWidth="1"/>
    <col min="779" max="780" width="10.26953125" style="2" customWidth="1"/>
    <col min="781" max="783" width="9" style="2"/>
    <col min="784" max="784" width="12" style="2" bestFit="1" customWidth="1"/>
    <col min="785" max="1017" width="9" style="2"/>
    <col min="1018" max="1018" width="0" style="2" hidden="1" customWidth="1"/>
    <col min="1019" max="1019" width="23.26953125" style="2" customWidth="1"/>
    <col min="1020" max="1021" width="8.26953125" style="2" customWidth="1"/>
    <col min="1022" max="1022" width="10.26953125" style="2" customWidth="1"/>
    <col min="1023" max="1023" width="8.54296875" style="2" customWidth="1"/>
    <col min="1024" max="1030" width="7.7265625" style="2" customWidth="1"/>
    <col min="1031" max="1031" width="9.7265625" style="2" customWidth="1"/>
    <col min="1032" max="1032" width="11" style="2" customWidth="1"/>
    <col min="1033" max="1033" width="8.7265625" style="2" bestFit="1" customWidth="1"/>
    <col min="1034" max="1034" width="8.7265625" style="2" customWidth="1"/>
    <col min="1035" max="1036" width="10.26953125" style="2" customWidth="1"/>
    <col min="1037" max="1039" width="9" style="2"/>
    <col min="1040" max="1040" width="12" style="2" bestFit="1" customWidth="1"/>
    <col min="1041" max="1273" width="9" style="2"/>
    <col min="1274" max="1274" width="0" style="2" hidden="1" customWidth="1"/>
    <col min="1275" max="1275" width="23.26953125" style="2" customWidth="1"/>
    <col min="1276" max="1277" width="8.26953125" style="2" customWidth="1"/>
    <col min="1278" max="1278" width="10.26953125" style="2" customWidth="1"/>
    <col min="1279" max="1279" width="8.54296875" style="2" customWidth="1"/>
    <col min="1280" max="1286" width="7.7265625" style="2" customWidth="1"/>
    <col min="1287" max="1287" width="9.7265625" style="2" customWidth="1"/>
    <col min="1288" max="1288" width="11" style="2" customWidth="1"/>
    <col min="1289" max="1289" width="8.7265625" style="2" bestFit="1" customWidth="1"/>
    <col min="1290" max="1290" width="8.7265625" style="2" customWidth="1"/>
    <col min="1291" max="1292" width="10.26953125" style="2" customWidth="1"/>
    <col min="1293" max="1295" width="9" style="2"/>
    <col min="1296" max="1296" width="12" style="2" bestFit="1" customWidth="1"/>
    <col min="1297" max="1529" width="9" style="2"/>
    <col min="1530" max="1530" width="0" style="2" hidden="1" customWidth="1"/>
    <col min="1531" max="1531" width="23.26953125" style="2" customWidth="1"/>
    <col min="1532" max="1533" width="8.26953125" style="2" customWidth="1"/>
    <col min="1534" max="1534" width="10.26953125" style="2" customWidth="1"/>
    <col min="1535" max="1535" width="8.54296875" style="2" customWidth="1"/>
    <col min="1536" max="1542" width="7.7265625" style="2" customWidth="1"/>
    <col min="1543" max="1543" width="9.7265625" style="2" customWidth="1"/>
    <col min="1544" max="1544" width="11" style="2" customWidth="1"/>
    <col min="1545" max="1545" width="8.7265625" style="2" bestFit="1" customWidth="1"/>
    <col min="1546" max="1546" width="8.7265625" style="2" customWidth="1"/>
    <col min="1547" max="1548" width="10.26953125" style="2" customWidth="1"/>
    <col min="1549" max="1551" width="9" style="2"/>
    <col min="1552" max="1552" width="12" style="2" bestFit="1" customWidth="1"/>
    <col min="1553" max="1785" width="9" style="2"/>
    <col min="1786" max="1786" width="0" style="2" hidden="1" customWidth="1"/>
    <col min="1787" max="1787" width="23.26953125" style="2" customWidth="1"/>
    <col min="1788" max="1789" width="8.26953125" style="2" customWidth="1"/>
    <col min="1790" max="1790" width="10.26953125" style="2" customWidth="1"/>
    <col min="1791" max="1791" width="8.54296875" style="2" customWidth="1"/>
    <col min="1792" max="1798" width="7.7265625" style="2" customWidth="1"/>
    <col min="1799" max="1799" width="9.7265625" style="2" customWidth="1"/>
    <col min="1800" max="1800" width="11" style="2" customWidth="1"/>
    <col min="1801" max="1801" width="8.7265625" style="2" bestFit="1" customWidth="1"/>
    <col min="1802" max="1802" width="8.7265625" style="2" customWidth="1"/>
    <col min="1803" max="1804" width="10.26953125" style="2" customWidth="1"/>
    <col min="1805" max="1807" width="9" style="2"/>
    <col min="1808" max="1808" width="12" style="2" bestFit="1" customWidth="1"/>
    <col min="1809" max="2041" width="9" style="2"/>
    <col min="2042" max="2042" width="0" style="2" hidden="1" customWidth="1"/>
    <col min="2043" max="2043" width="23.26953125" style="2" customWidth="1"/>
    <col min="2044" max="2045" width="8.26953125" style="2" customWidth="1"/>
    <col min="2046" max="2046" width="10.26953125" style="2" customWidth="1"/>
    <col min="2047" max="2047" width="8.54296875" style="2" customWidth="1"/>
    <col min="2048" max="2054" width="7.7265625" style="2" customWidth="1"/>
    <col min="2055" max="2055" width="9.7265625" style="2" customWidth="1"/>
    <col min="2056" max="2056" width="11" style="2" customWidth="1"/>
    <col min="2057" max="2057" width="8.7265625" style="2" bestFit="1" customWidth="1"/>
    <col min="2058" max="2058" width="8.7265625" style="2" customWidth="1"/>
    <col min="2059" max="2060" width="10.26953125" style="2" customWidth="1"/>
    <col min="2061" max="2063" width="9" style="2"/>
    <col min="2064" max="2064" width="12" style="2" bestFit="1" customWidth="1"/>
    <col min="2065" max="2297" width="9" style="2"/>
    <col min="2298" max="2298" width="0" style="2" hidden="1" customWidth="1"/>
    <col min="2299" max="2299" width="23.26953125" style="2" customWidth="1"/>
    <col min="2300" max="2301" width="8.26953125" style="2" customWidth="1"/>
    <col min="2302" max="2302" width="10.26953125" style="2" customWidth="1"/>
    <col min="2303" max="2303" width="8.54296875" style="2" customWidth="1"/>
    <col min="2304" max="2310" width="7.7265625" style="2" customWidth="1"/>
    <col min="2311" max="2311" width="9.7265625" style="2" customWidth="1"/>
    <col min="2312" max="2312" width="11" style="2" customWidth="1"/>
    <col min="2313" max="2313" width="8.7265625" style="2" bestFit="1" customWidth="1"/>
    <col min="2314" max="2314" width="8.7265625" style="2" customWidth="1"/>
    <col min="2315" max="2316" width="10.26953125" style="2" customWidth="1"/>
    <col min="2317" max="2319" width="9" style="2"/>
    <col min="2320" max="2320" width="12" style="2" bestFit="1" customWidth="1"/>
    <col min="2321" max="2553" width="9" style="2"/>
    <col min="2554" max="2554" width="0" style="2" hidden="1" customWidth="1"/>
    <col min="2555" max="2555" width="23.26953125" style="2" customWidth="1"/>
    <col min="2556" max="2557" width="8.26953125" style="2" customWidth="1"/>
    <col min="2558" max="2558" width="10.26953125" style="2" customWidth="1"/>
    <col min="2559" max="2559" width="8.54296875" style="2" customWidth="1"/>
    <col min="2560" max="2566" width="7.7265625" style="2" customWidth="1"/>
    <col min="2567" max="2567" width="9.7265625" style="2" customWidth="1"/>
    <col min="2568" max="2568" width="11" style="2" customWidth="1"/>
    <col min="2569" max="2569" width="8.7265625" style="2" bestFit="1" customWidth="1"/>
    <col min="2570" max="2570" width="8.7265625" style="2" customWidth="1"/>
    <col min="2571" max="2572" width="10.26953125" style="2" customWidth="1"/>
    <col min="2573" max="2575" width="9" style="2"/>
    <col min="2576" max="2576" width="12" style="2" bestFit="1" customWidth="1"/>
    <col min="2577" max="2809" width="9" style="2"/>
    <col min="2810" max="2810" width="0" style="2" hidden="1" customWidth="1"/>
    <col min="2811" max="2811" width="23.26953125" style="2" customWidth="1"/>
    <col min="2812" max="2813" width="8.26953125" style="2" customWidth="1"/>
    <col min="2814" max="2814" width="10.26953125" style="2" customWidth="1"/>
    <col min="2815" max="2815" width="8.54296875" style="2" customWidth="1"/>
    <col min="2816" max="2822" width="7.7265625" style="2" customWidth="1"/>
    <col min="2823" max="2823" width="9.7265625" style="2" customWidth="1"/>
    <col min="2824" max="2824" width="11" style="2" customWidth="1"/>
    <col min="2825" max="2825" width="8.7265625" style="2" bestFit="1" customWidth="1"/>
    <col min="2826" max="2826" width="8.7265625" style="2" customWidth="1"/>
    <col min="2827" max="2828" width="10.26953125" style="2" customWidth="1"/>
    <col min="2829" max="2831" width="9" style="2"/>
    <col min="2832" max="2832" width="12" style="2" bestFit="1" customWidth="1"/>
    <col min="2833" max="3065" width="9" style="2"/>
    <col min="3066" max="3066" width="0" style="2" hidden="1" customWidth="1"/>
    <col min="3067" max="3067" width="23.26953125" style="2" customWidth="1"/>
    <col min="3068" max="3069" width="8.26953125" style="2" customWidth="1"/>
    <col min="3070" max="3070" width="10.26953125" style="2" customWidth="1"/>
    <col min="3071" max="3071" width="8.54296875" style="2" customWidth="1"/>
    <col min="3072" max="3078" width="7.7265625" style="2" customWidth="1"/>
    <col min="3079" max="3079" width="9.7265625" style="2" customWidth="1"/>
    <col min="3080" max="3080" width="11" style="2" customWidth="1"/>
    <col min="3081" max="3081" width="8.7265625" style="2" bestFit="1" customWidth="1"/>
    <col min="3082" max="3082" width="8.7265625" style="2" customWidth="1"/>
    <col min="3083" max="3084" width="10.26953125" style="2" customWidth="1"/>
    <col min="3085" max="3087" width="9" style="2"/>
    <col min="3088" max="3088" width="12" style="2" bestFit="1" customWidth="1"/>
    <col min="3089" max="3321" width="9" style="2"/>
    <col min="3322" max="3322" width="0" style="2" hidden="1" customWidth="1"/>
    <col min="3323" max="3323" width="23.26953125" style="2" customWidth="1"/>
    <col min="3324" max="3325" width="8.26953125" style="2" customWidth="1"/>
    <col min="3326" max="3326" width="10.26953125" style="2" customWidth="1"/>
    <col min="3327" max="3327" width="8.54296875" style="2" customWidth="1"/>
    <col min="3328" max="3334" width="7.7265625" style="2" customWidth="1"/>
    <col min="3335" max="3335" width="9.7265625" style="2" customWidth="1"/>
    <col min="3336" max="3336" width="11" style="2" customWidth="1"/>
    <col min="3337" max="3337" width="8.7265625" style="2" bestFit="1" customWidth="1"/>
    <col min="3338" max="3338" width="8.7265625" style="2" customWidth="1"/>
    <col min="3339" max="3340" width="10.26953125" style="2" customWidth="1"/>
    <col min="3341" max="3343" width="9" style="2"/>
    <col min="3344" max="3344" width="12" style="2" bestFit="1" customWidth="1"/>
    <col min="3345" max="3577" width="9" style="2"/>
    <col min="3578" max="3578" width="0" style="2" hidden="1" customWidth="1"/>
    <col min="3579" max="3579" width="23.26953125" style="2" customWidth="1"/>
    <col min="3580" max="3581" width="8.26953125" style="2" customWidth="1"/>
    <col min="3582" max="3582" width="10.26953125" style="2" customWidth="1"/>
    <col min="3583" max="3583" width="8.54296875" style="2" customWidth="1"/>
    <col min="3584" max="3590" width="7.7265625" style="2" customWidth="1"/>
    <col min="3591" max="3591" width="9.7265625" style="2" customWidth="1"/>
    <col min="3592" max="3592" width="11" style="2" customWidth="1"/>
    <col min="3593" max="3593" width="8.7265625" style="2" bestFit="1" customWidth="1"/>
    <col min="3594" max="3594" width="8.7265625" style="2" customWidth="1"/>
    <col min="3595" max="3596" width="10.26953125" style="2" customWidth="1"/>
    <col min="3597" max="3599" width="9" style="2"/>
    <col min="3600" max="3600" width="12" style="2" bestFit="1" customWidth="1"/>
    <col min="3601" max="3833" width="9" style="2"/>
    <col min="3834" max="3834" width="0" style="2" hidden="1" customWidth="1"/>
    <col min="3835" max="3835" width="23.26953125" style="2" customWidth="1"/>
    <col min="3836" max="3837" width="8.26953125" style="2" customWidth="1"/>
    <col min="3838" max="3838" width="10.26953125" style="2" customWidth="1"/>
    <col min="3839" max="3839" width="8.54296875" style="2" customWidth="1"/>
    <col min="3840" max="3846" width="7.7265625" style="2" customWidth="1"/>
    <col min="3847" max="3847" width="9.7265625" style="2" customWidth="1"/>
    <col min="3848" max="3848" width="11" style="2" customWidth="1"/>
    <col min="3849" max="3849" width="8.7265625" style="2" bestFit="1" customWidth="1"/>
    <col min="3850" max="3850" width="8.7265625" style="2" customWidth="1"/>
    <col min="3851" max="3852" width="10.26953125" style="2" customWidth="1"/>
    <col min="3853" max="3855" width="9" style="2"/>
    <col min="3856" max="3856" width="12" style="2" bestFit="1" customWidth="1"/>
    <col min="3857" max="4089" width="9" style="2"/>
    <col min="4090" max="4090" width="0" style="2" hidden="1" customWidth="1"/>
    <col min="4091" max="4091" width="23.26953125" style="2" customWidth="1"/>
    <col min="4092" max="4093" width="8.26953125" style="2" customWidth="1"/>
    <col min="4094" max="4094" width="10.26953125" style="2" customWidth="1"/>
    <col min="4095" max="4095" width="8.54296875" style="2" customWidth="1"/>
    <col min="4096" max="4102" width="7.7265625" style="2" customWidth="1"/>
    <col min="4103" max="4103" width="9.7265625" style="2" customWidth="1"/>
    <col min="4104" max="4104" width="11" style="2" customWidth="1"/>
    <col min="4105" max="4105" width="8.7265625" style="2" bestFit="1" customWidth="1"/>
    <col min="4106" max="4106" width="8.7265625" style="2" customWidth="1"/>
    <col min="4107" max="4108" width="10.26953125" style="2" customWidth="1"/>
    <col min="4109" max="4111" width="9" style="2"/>
    <col min="4112" max="4112" width="12" style="2" bestFit="1" customWidth="1"/>
    <col min="4113" max="4345" width="9" style="2"/>
    <col min="4346" max="4346" width="0" style="2" hidden="1" customWidth="1"/>
    <col min="4347" max="4347" width="23.26953125" style="2" customWidth="1"/>
    <col min="4348" max="4349" width="8.26953125" style="2" customWidth="1"/>
    <col min="4350" max="4350" width="10.26953125" style="2" customWidth="1"/>
    <col min="4351" max="4351" width="8.54296875" style="2" customWidth="1"/>
    <col min="4352" max="4358" width="7.7265625" style="2" customWidth="1"/>
    <col min="4359" max="4359" width="9.7265625" style="2" customWidth="1"/>
    <col min="4360" max="4360" width="11" style="2" customWidth="1"/>
    <col min="4361" max="4361" width="8.7265625" style="2" bestFit="1" customWidth="1"/>
    <col min="4362" max="4362" width="8.7265625" style="2" customWidth="1"/>
    <col min="4363" max="4364" width="10.26953125" style="2" customWidth="1"/>
    <col min="4365" max="4367" width="9" style="2"/>
    <col min="4368" max="4368" width="12" style="2" bestFit="1" customWidth="1"/>
    <col min="4369" max="4601" width="9" style="2"/>
    <col min="4602" max="4602" width="0" style="2" hidden="1" customWidth="1"/>
    <col min="4603" max="4603" width="23.26953125" style="2" customWidth="1"/>
    <col min="4604" max="4605" width="8.26953125" style="2" customWidth="1"/>
    <col min="4606" max="4606" width="10.26953125" style="2" customWidth="1"/>
    <col min="4607" max="4607" width="8.54296875" style="2" customWidth="1"/>
    <col min="4608" max="4614" width="7.7265625" style="2" customWidth="1"/>
    <col min="4615" max="4615" width="9.7265625" style="2" customWidth="1"/>
    <col min="4616" max="4616" width="11" style="2" customWidth="1"/>
    <col min="4617" max="4617" width="8.7265625" style="2" bestFit="1" customWidth="1"/>
    <col min="4618" max="4618" width="8.7265625" style="2" customWidth="1"/>
    <col min="4619" max="4620" width="10.26953125" style="2" customWidth="1"/>
    <col min="4621" max="4623" width="9" style="2"/>
    <col min="4624" max="4624" width="12" style="2" bestFit="1" customWidth="1"/>
    <col min="4625" max="4857" width="9" style="2"/>
    <col min="4858" max="4858" width="0" style="2" hidden="1" customWidth="1"/>
    <col min="4859" max="4859" width="23.26953125" style="2" customWidth="1"/>
    <col min="4860" max="4861" width="8.26953125" style="2" customWidth="1"/>
    <col min="4862" max="4862" width="10.26953125" style="2" customWidth="1"/>
    <col min="4863" max="4863" width="8.54296875" style="2" customWidth="1"/>
    <col min="4864" max="4870" width="7.7265625" style="2" customWidth="1"/>
    <col min="4871" max="4871" width="9.7265625" style="2" customWidth="1"/>
    <col min="4872" max="4872" width="11" style="2" customWidth="1"/>
    <col min="4873" max="4873" width="8.7265625" style="2" bestFit="1" customWidth="1"/>
    <col min="4874" max="4874" width="8.7265625" style="2" customWidth="1"/>
    <col min="4875" max="4876" width="10.26953125" style="2" customWidth="1"/>
    <col min="4877" max="4879" width="9" style="2"/>
    <col min="4880" max="4880" width="12" style="2" bestFit="1" customWidth="1"/>
    <col min="4881" max="5113" width="9" style="2"/>
    <col min="5114" max="5114" width="0" style="2" hidden="1" customWidth="1"/>
    <col min="5115" max="5115" width="23.26953125" style="2" customWidth="1"/>
    <col min="5116" max="5117" width="8.26953125" style="2" customWidth="1"/>
    <col min="5118" max="5118" width="10.26953125" style="2" customWidth="1"/>
    <col min="5119" max="5119" width="8.54296875" style="2" customWidth="1"/>
    <col min="5120" max="5126" width="7.7265625" style="2" customWidth="1"/>
    <col min="5127" max="5127" width="9.7265625" style="2" customWidth="1"/>
    <col min="5128" max="5128" width="11" style="2" customWidth="1"/>
    <col min="5129" max="5129" width="8.7265625" style="2" bestFit="1" customWidth="1"/>
    <col min="5130" max="5130" width="8.7265625" style="2" customWidth="1"/>
    <col min="5131" max="5132" width="10.26953125" style="2" customWidth="1"/>
    <col min="5133" max="5135" width="9" style="2"/>
    <col min="5136" max="5136" width="12" style="2" bestFit="1" customWidth="1"/>
    <col min="5137" max="5369" width="9" style="2"/>
    <col min="5370" max="5370" width="0" style="2" hidden="1" customWidth="1"/>
    <col min="5371" max="5371" width="23.26953125" style="2" customWidth="1"/>
    <col min="5372" max="5373" width="8.26953125" style="2" customWidth="1"/>
    <col min="5374" max="5374" width="10.26953125" style="2" customWidth="1"/>
    <col min="5375" max="5375" width="8.54296875" style="2" customWidth="1"/>
    <col min="5376" max="5382" width="7.7265625" style="2" customWidth="1"/>
    <col min="5383" max="5383" width="9.7265625" style="2" customWidth="1"/>
    <col min="5384" max="5384" width="11" style="2" customWidth="1"/>
    <col min="5385" max="5385" width="8.7265625" style="2" bestFit="1" customWidth="1"/>
    <col min="5386" max="5386" width="8.7265625" style="2" customWidth="1"/>
    <col min="5387" max="5388" width="10.26953125" style="2" customWidth="1"/>
    <col min="5389" max="5391" width="9" style="2"/>
    <col min="5392" max="5392" width="12" style="2" bestFit="1" customWidth="1"/>
    <col min="5393" max="5625" width="9" style="2"/>
    <col min="5626" max="5626" width="0" style="2" hidden="1" customWidth="1"/>
    <col min="5627" max="5627" width="23.26953125" style="2" customWidth="1"/>
    <col min="5628" max="5629" width="8.26953125" style="2" customWidth="1"/>
    <col min="5630" max="5630" width="10.26953125" style="2" customWidth="1"/>
    <col min="5631" max="5631" width="8.54296875" style="2" customWidth="1"/>
    <col min="5632" max="5638" width="7.7265625" style="2" customWidth="1"/>
    <col min="5639" max="5639" width="9.7265625" style="2" customWidth="1"/>
    <col min="5640" max="5640" width="11" style="2" customWidth="1"/>
    <col min="5641" max="5641" width="8.7265625" style="2" bestFit="1" customWidth="1"/>
    <col min="5642" max="5642" width="8.7265625" style="2" customWidth="1"/>
    <col min="5643" max="5644" width="10.26953125" style="2" customWidth="1"/>
    <col min="5645" max="5647" width="9" style="2"/>
    <col min="5648" max="5648" width="12" style="2" bestFit="1" customWidth="1"/>
    <col min="5649" max="5881" width="9" style="2"/>
    <col min="5882" max="5882" width="0" style="2" hidden="1" customWidth="1"/>
    <col min="5883" max="5883" width="23.26953125" style="2" customWidth="1"/>
    <col min="5884" max="5885" width="8.26953125" style="2" customWidth="1"/>
    <col min="5886" max="5886" width="10.26953125" style="2" customWidth="1"/>
    <col min="5887" max="5887" width="8.54296875" style="2" customWidth="1"/>
    <col min="5888" max="5894" width="7.7265625" style="2" customWidth="1"/>
    <col min="5895" max="5895" width="9.7265625" style="2" customWidth="1"/>
    <col min="5896" max="5896" width="11" style="2" customWidth="1"/>
    <col min="5897" max="5897" width="8.7265625" style="2" bestFit="1" customWidth="1"/>
    <col min="5898" max="5898" width="8.7265625" style="2" customWidth="1"/>
    <col min="5899" max="5900" width="10.26953125" style="2" customWidth="1"/>
    <col min="5901" max="5903" width="9" style="2"/>
    <col min="5904" max="5904" width="12" style="2" bestFit="1" customWidth="1"/>
    <col min="5905" max="6137" width="9" style="2"/>
    <col min="6138" max="6138" width="0" style="2" hidden="1" customWidth="1"/>
    <col min="6139" max="6139" width="23.26953125" style="2" customWidth="1"/>
    <col min="6140" max="6141" width="8.26953125" style="2" customWidth="1"/>
    <col min="6142" max="6142" width="10.26953125" style="2" customWidth="1"/>
    <col min="6143" max="6143" width="8.54296875" style="2" customWidth="1"/>
    <col min="6144" max="6150" width="7.7265625" style="2" customWidth="1"/>
    <col min="6151" max="6151" width="9.7265625" style="2" customWidth="1"/>
    <col min="6152" max="6152" width="11" style="2" customWidth="1"/>
    <col min="6153" max="6153" width="8.7265625" style="2" bestFit="1" customWidth="1"/>
    <col min="6154" max="6154" width="8.7265625" style="2" customWidth="1"/>
    <col min="6155" max="6156" width="10.26953125" style="2" customWidth="1"/>
    <col min="6157" max="6159" width="9" style="2"/>
    <col min="6160" max="6160" width="12" style="2" bestFit="1" customWidth="1"/>
    <col min="6161" max="6393" width="9" style="2"/>
    <col min="6394" max="6394" width="0" style="2" hidden="1" customWidth="1"/>
    <col min="6395" max="6395" width="23.26953125" style="2" customWidth="1"/>
    <col min="6396" max="6397" width="8.26953125" style="2" customWidth="1"/>
    <col min="6398" max="6398" width="10.26953125" style="2" customWidth="1"/>
    <col min="6399" max="6399" width="8.54296875" style="2" customWidth="1"/>
    <col min="6400" max="6406" width="7.7265625" style="2" customWidth="1"/>
    <col min="6407" max="6407" width="9.7265625" style="2" customWidth="1"/>
    <col min="6408" max="6408" width="11" style="2" customWidth="1"/>
    <col min="6409" max="6409" width="8.7265625" style="2" bestFit="1" customWidth="1"/>
    <col min="6410" max="6410" width="8.7265625" style="2" customWidth="1"/>
    <col min="6411" max="6412" width="10.26953125" style="2" customWidth="1"/>
    <col min="6413" max="6415" width="9" style="2"/>
    <col min="6416" max="6416" width="12" style="2" bestFit="1" customWidth="1"/>
    <col min="6417" max="6649" width="9" style="2"/>
    <col min="6650" max="6650" width="0" style="2" hidden="1" customWidth="1"/>
    <col min="6651" max="6651" width="23.26953125" style="2" customWidth="1"/>
    <col min="6652" max="6653" width="8.26953125" style="2" customWidth="1"/>
    <col min="6654" max="6654" width="10.26953125" style="2" customWidth="1"/>
    <col min="6655" max="6655" width="8.54296875" style="2" customWidth="1"/>
    <col min="6656" max="6662" width="7.7265625" style="2" customWidth="1"/>
    <col min="6663" max="6663" width="9.7265625" style="2" customWidth="1"/>
    <col min="6664" max="6664" width="11" style="2" customWidth="1"/>
    <col min="6665" max="6665" width="8.7265625" style="2" bestFit="1" customWidth="1"/>
    <col min="6666" max="6666" width="8.7265625" style="2" customWidth="1"/>
    <col min="6667" max="6668" width="10.26953125" style="2" customWidth="1"/>
    <col min="6669" max="6671" width="9" style="2"/>
    <col min="6672" max="6672" width="12" style="2" bestFit="1" customWidth="1"/>
    <col min="6673" max="6905" width="9" style="2"/>
    <col min="6906" max="6906" width="0" style="2" hidden="1" customWidth="1"/>
    <col min="6907" max="6907" width="23.26953125" style="2" customWidth="1"/>
    <col min="6908" max="6909" width="8.26953125" style="2" customWidth="1"/>
    <col min="6910" max="6910" width="10.26953125" style="2" customWidth="1"/>
    <col min="6911" max="6911" width="8.54296875" style="2" customWidth="1"/>
    <col min="6912" max="6918" width="7.7265625" style="2" customWidth="1"/>
    <col min="6919" max="6919" width="9.7265625" style="2" customWidth="1"/>
    <col min="6920" max="6920" width="11" style="2" customWidth="1"/>
    <col min="6921" max="6921" width="8.7265625" style="2" bestFit="1" customWidth="1"/>
    <col min="6922" max="6922" width="8.7265625" style="2" customWidth="1"/>
    <col min="6923" max="6924" width="10.26953125" style="2" customWidth="1"/>
    <col min="6925" max="6927" width="9" style="2"/>
    <col min="6928" max="6928" width="12" style="2" bestFit="1" customWidth="1"/>
    <col min="6929" max="7161" width="9" style="2"/>
    <col min="7162" max="7162" width="0" style="2" hidden="1" customWidth="1"/>
    <col min="7163" max="7163" width="23.26953125" style="2" customWidth="1"/>
    <col min="7164" max="7165" width="8.26953125" style="2" customWidth="1"/>
    <col min="7166" max="7166" width="10.26953125" style="2" customWidth="1"/>
    <col min="7167" max="7167" width="8.54296875" style="2" customWidth="1"/>
    <col min="7168" max="7174" width="7.7265625" style="2" customWidth="1"/>
    <col min="7175" max="7175" width="9.7265625" style="2" customWidth="1"/>
    <col min="7176" max="7176" width="11" style="2" customWidth="1"/>
    <col min="7177" max="7177" width="8.7265625" style="2" bestFit="1" customWidth="1"/>
    <col min="7178" max="7178" width="8.7265625" style="2" customWidth="1"/>
    <col min="7179" max="7180" width="10.26953125" style="2" customWidth="1"/>
    <col min="7181" max="7183" width="9" style="2"/>
    <col min="7184" max="7184" width="12" style="2" bestFit="1" customWidth="1"/>
    <col min="7185" max="7417" width="9" style="2"/>
    <col min="7418" max="7418" width="0" style="2" hidden="1" customWidth="1"/>
    <col min="7419" max="7419" width="23.26953125" style="2" customWidth="1"/>
    <col min="7420" max="7421" width="8.26953125" style="2" customWidth="1"/>
    <col min="7422" max="7422" width="10.26953125" style="2" customWidth="1"/>
    <col min="7423" max="7423" width="8.54296875" style="2" customWidth="1"/>
    <col min="7424" max="7430" width="7.7265625" style="2" customWidth="1"/>
    <col min="7431" max="7431" width="9.7265625" style="2" customWidth="1"/>
    <col min="7432" max="7432" width="11" style="2" customWidth="1"/>
    <col min="7433" max="7433" width="8.7265625" style="2" bestFit="1" customWidth="1"/>
    <col min="7434" max="7434" width="8.7265625" style="2" customWidth="1"/>
    <col min="7435" max="7436" width="10.26953125" style="2" customWidth="1"/>
    <col min="7437" max="7439" width="9" style="2"/>
    <col min="7440" max="7440" width="12" style="2" bestFit="1" customWidth="1"/>
    <col min="7441" max="7673" width="9" style="2"/>
    <col min="7674" max="7674" width="0" style="2" hidden="1" customWidth="1"/>
    <col min="7675" max="7675" width="23.26953125" style="2" customWidth="1"/>
    <col min="7676" max="7677" width="8.26953125" style="2" customWidth="1"/>
    <col min="7678" max="7678" width="10.26953125" style="2" customWidth="1"/>
    <col min="7679" max="7679" width="8.54296875" style="2" customWidth="1"/>
    <col min="7680" max="7686" width="7.7265625" style="2" customWidth="1"/>
    <col min="7687" max="7687" width="9.7265625" style="2" customWidth="1"/>
    <col min="7688" max="7688" width="11" style="2" customWidth="1"/>
    <col min="7689" max="7689" width="8.7265625" style="2" bestFit="1" customWidth="1"/>
    <col min="7690" max="7690" width="8.7265625" style="2" customWidth="1"/>
    <col min="7691" max="7692" width="10.26953125" style="2" customWidth="1"/>
    <col min="7693" max="7695" width="9" style="2"/>
    <col min="7696" max="7696" width="12" style="2" bestFit="1" customWidth="1"/>
    <col min="7697" max="7929" width="9" style="2"/>
    <col min="7930" max="7930" width="0" style="2" hidden="1" customWidth="1"/>
    <col min="7931" max="7931" width="23.26953125" style="2" customWidth="1"/>
    <col min="7932" max="7933" width="8.26953125" style="2" customWidth="1"/>
    <col min="7934" max="7934" width="10.26953125" style="2" customWidth="1"/>
    <col min="7935" max="7935" width="8.54296875" style="2" customWidth="1"/>
    <col min="7936" max="7942" width="7.7265625" style="2" customWidth="1"/>
    <col min="7943" max="7943" width="9.7265625" style="2" customWidth="1"/>
    <col min="7944" max="7944" width="11" style="2" customWidth="1"/>
    <col min="7945" max="7945" width="8.7265625" style="2" bestFit="1" customWidth="1"/>
    <col min="7946" max="7946" width="8.7265625" style="2" customWidth="1"/>
    <col min="7947" max="7948" width="10.26953125" style="2" customWidth="1"/>
    <col min="7949" max="7951" width="9" style="2"/>
    <col min="7952" max="7952" width="12" style="2" bestFit="1" customWidth="1"/>
    <col min="7953" max="8185" width="9" style="2"/>
    <col min="8186" max="8186" width="0" style="2" hidden="1" customWidth="1"/>
    <col min="8187" max="8187" width="23.26953125" style="2" customWidth="1"/>
    <col min="8188" max="8189" width="8.26953125" style="2" customWidth="1"/>
    <col min="8190" max="8190" width="10.26953125" style="2" customWidth="1"/>
    <col min="8191" max="8191" width="8.54296875" style="2" customWidth="1"/>
    <col min="8192" max="8198" width="7.7265625" style="2" customWidth="1"/>
    <col min="8199" max="8199" width="9.7265625" style="2" customWidth="1"/>
    <col min="8200" max="8200" width="11" style="2" customWidth="1"/>
    <col min="8201" max="8201" width="8.7265625" style="2" bestFit="1" customWidth="1"/>
    <col min="8202" max="8202" width="8.7265625" style="2" customWidth="1"/>
    <col min="8203" max="8204" width="10.26953125" style="2" customWidth="1"/>
    <col min="8205" max="8207" width="9" style="2"/>
    <col min="8208" max="8208" width="12" style="2" bestFit="1" customWidth="1"/>
    <col min="8209" max="8441" width="9" style="2"/>
    <col min="8442" max="8442" width="0" style="2" hidden="1" customWidth="1"/>
    <col min="8443" max="8443" width="23.26953125" style="2" customWidth="1"/>
    <col min="8444" max="8445" width="8.26953125" style="2" customWidth="1"/>
    <col min="8446" max="8446" width="10.26953125" style="2" customWidth="1"/>
    <col min="8447" max="8447" width="8.54296875" style="2" customWidth="1"/>
    <col min="8448" max="8454" width="7.7265625" style="2" customWidth="1"/>
    <col min="8455" max="8455" width="9.7265625" style="2" customWidth="1"/>
    <col min="8456" max="8456" width="11" style="2" customWidth="1"/>
    <col min="8457" max="8457" width="8.7265625" style="2" bestFit="1" customWidth="1"/>
    <col min="8458" max="8458" width="8.7265625" style="2" customWidth="1"/>
    <col min="8459" max="8460" width="10.26953125" style="2" customWidth="1"/>
    <col min="8461" max="8463" width="9" style="2"/>
    <col min="8464" max="8464" width="12" style="2" bestFit="1" customWidth="1"/>
    <col min="8465" max="8697" width="9" style="2"/>
    <col min="8698" max="8698" width="0" style="2" hidden="1" customWidth="1"/>
    <col min="8699" max="8699" width="23.26953125" style="2" customWidth="1"/>
    <col min="8700" max="8701" width="8.26953125" style="2" customWidth="1"/>
    <col min="8702" max="8702" width="10.26953125" style="2" customWidth="1"/>
    <col min="8703" max="8703" width="8.54296875" style="2" customWidth="1"/>
    <col min="8704" max="8710" width="7.7265625" style="2" customWidth="1"/>
    <col min="8711" max="8711" width="9.7265625" style="2" customWidth="1"/>
    <col min="8712" max="8712" width="11" style="2" customWidth="1"/>
    <col min="8713" max="8713" width="8.7265625" style="2" bestFit="1" customWidth="1"/>
    <col min="8714" max="8714" width="8.7265625" style="2" customWidth="1"/>
    <col min="8715" max="8716" width="10.26953125" style="2" customWidth="1"/>
    <col min="8717" max="8719" width="9" style="2"/>
    <col min="8720" max="8720" width="12" style="2" bestFit="1" customWidth="1"/>
    <col min="8721" max="8953" width="9" style="2"/>
    <col min="8954" max="8954" width="0" style="2" hidden="1" customWidth="1"/>
    <col min="8955" max="8955" width="23.26953125" style="2" customWidth="1"/>
    <col min="8956" max="8957" width="8.26953125" style="2" customWidth="1"/>
    <col min="8958" max="8958" width="10.26953125" style="2" customWidth="1"/>
    <col min="8959" max="8959" width="8.54296875" style="2" customWidth="1"/>
    <col min="8960" max="8966" width="7.7265625" style="2" customWidth="1"/>
    <col min="8967" max="8967" width="9.7265625" style="2" customWidth="1"/>
    <col min="8968" max="8968" width="11" style="2" customWidth="1"/>
    <col min="8969" max="8969" width="8.7265625" style="2" bestFit="1" customWidth="1"/>
    <col min="8970" max="8970" width="8.7265625" style="2" customWidth="1"/>
    <col min="8971" max="8972" width="10.26953125" style="2" customWidth="1"/>
    <col min="8973" max="8975" width="9" style="2"/>
    <col min="8976" max="8976" width="12" style="2" bestFit="1" customWidth="1"/>
    <col min="8977" max="9209" width="9" style="2"/>
    <col min="9210" max="9210" width="0" style="2" hidden="1" customWidth="1"/>
    <col min="9211" max="9211" width="23.26953125" style="2" customWidth="1"/>
    <col min="9212" max="9213" width="8.26953125" style="2" customWidth="1"/>
    <col min="9214" max="9214" width="10.26953125" style="2" customWidth="1"/>
    <col min="9215" max="9215" width="8.54296875" style="2" customWidth="1"/>
    <col min="9216" max="9222" width="7.7265625" style="2" customWidth="1"/>
    <col min="9223" max="9223" width="9.7265625" style="2" customWidth="1"/>
    <col min="9224" max="9224" width="11" style="2" customWidth="1"/>
    <col min="9225" max="9225" width="8.7265625" style="2" bestFit="1" customWidth="1"/>
    <col min="9226" max="9226" width="8.7265625" style="2" customWidth="1"/>
    <col min="9227" max="9228" width="10.26953125" style="2" customWidth="1"/>
    <col min="9229" max="9231" width="9" style="2"/>
    <col min="9232" max="9232" width="12" style="2" bestFit="1" customWidth="1"/>
    <col min="9233" max="9465" width="9" style="2"/>
    <col min="9466" max="9466" width="0" style="2" hidden="1" customWidth="1"/>
    <col min="9467" max="9467" width="23.26953125" style="2" customWidth="1"/>
    <col min="9468" max="9469" width="8.26953125" style="2" customWidth="1"/>
    <col min="9470" max="9470" width="10.26953125" style="2" customWidth="1"/>
    <col min="9471" max="9471" width="8.54296875" style="2" customWidth="1"/>
    <col min="9472" max="9478" width="7.7265625" style="2" customWidth="1"/>
    <col min="9479" max="9479" width="9.7265625" style="2" customWidth="1"/>
    <col min="9480" max="9480" width="11" style="2" customWidth="1"/>
    <col min="9481" max="9481" width="8.7265625" style="2" bestFit="1" customWidth="1"/>
    <col min="9482" max="9482" width="8.7265625" style="2" customWidth="1"/>
    <col min="9483" max="9484" width="10.26953125" style="2" customWidth="1"/>
    <col min="9485" max="9487" width="9" style="2"/>
    <col min="9488" max="9488" width="12" style="2" bestFit="1" customWidth="1"/>
    <col min="9489" max="9721" width="9" style="2"/>
    <col min="9722" max="9722" width="0" style="2" hidden="1" customWidth="1"/>
    <col min="9723" max="9723" width="23.26953125" style="2" customWidth="1"/>
    <col min="9724" max="9725" width="8.26953125" style="2" customWidth="1"/>
    <col min="9726" max="9726" width="10.26953125" style="2" customWidth="1"/>
    <col min="9727" max="9727" width="8.54296875" style="2" customWidth="1"/>
    <col min="9728" max="9734" width="7.7265625" style="2" customWidth="1"/>
    <col min="9735" max="9735" width="9.7265625" style="2" customWidth="1"/>
    <col min="9736" max="9736" width="11" style="2" customWidth="1"/>
    <col min="9737" max="9737" width="8.7265625" style="2" bestFit="1" customWidth="1"/>
    <col min="9738" max="9738" width="8.7265625" style="2" customWidth="1"/>
    <col min="9739" max="9740" width="10.26953125" style="2" customWidth="1"/>
    <col min="9741" max="9743" width="9" style="2"/>
    <col min="9744" max="9744" width="12" style="2" bestFit="1" customWidth="1"/>
    <col min="9745" max="9977" width="9" style="2"/>
    <col min="9978" max="9978" width="0" style="2" hidden="1" customWidth="1"/>
    <col min="9979" max="9979" width="23.26953125" style="2" customWidth="1"/>
    <col min="9980" max="9981" width="8.26953125" style="2" customWidth="1"/>
    <col min="9982" max="9982" width="10.26953125" style="2" customWidth="1"/>
    <col min="9983" max="9983" width="8.54296875" style="2" customWidth="1"/>
    <col min="9984" max="9990" width="7.7265625" style="2" customWidth="1"/>
    <col min="9991" max="9991" width="9.7265625" style="2" customWidth="1"/>
    <col min="9992" max="9992" width="11" style="2" customWidth="1"/>
    <col min="9993" max="9993" width="8.7265625" style="2" bestFit="1" customWidth="1"/>
    <col min="9994" max="9994" width="8.7265625" style="2" customWidth="1"/>
    <col min="9995" max="9996" width="10.26953125" style="2" customWidth="1"/>
    <col min="9997" max="9999" width="9" style="2"/>
    <col min="10000" max="10000" width="12" style="2" bestFit="1" customWidth="1"/>
    <col min="10001" max="10233" width="9" style="2"/>
    <col min="10234" max="10234" width="0" style="2" hidden="1" customWidth="1"/>
    <col min="10235" max="10235" width="23.26953125" style="2" customWidth="1"/>
    <col min="10236" max="10237" width="8.26953125" style="2" customWidth="1"/>
    <col min="10238" max="10238" width="10.26953125" style="2" customWidth="1"/>
    <col min="10239" max="10239" width="8.54296875" style="2" customWidth="1"/>
    <col min="10240" max="10246" width="7.7265625" style="2" customWidth="1"/>
    <col min="10247" max="10247" width="9.7265625" style="2" customWidth="1"/>
    <col min="10248" max="10248" width="11" style="2" customWidth="1"/>
    <col min="10249" max="10249" width="8.7265625" style="2" bestFit="1" customWidth="1"/>
    <col min="10250" max="10250" width="8.7265625" style="2" customWidth="1"/>
    <col min="10251" max="10252" width="10.26953125" style="2" customWidth="1"/>
    <col min="10253" max="10255" width="9" style="2"/>
    <col min="10256" max="10256" width="12" style="2" bestFit="1" customWidth="1"/>
    <col min="10257" max="10489" width="9" style="2"/>
    <col min="10490" max="10490" width="0" style="2" hidden="1" customWidth="1"/>
    <col min="10491" max="10491" width="23.26953125" style="2" customWidth="1"/>
    <col min="10492" max="10493" width="8.26953125" style="2" customWidth="1"/>
    <col min="10494" max="10494" width="10.26953125" style="2" customWidth="1"/>
    <col min="10495" max="10495" width="8.54296875" style="2" customWidth="1"/>
    <col min="10496" max="10502" width="7.7265625" style="2" customWidth="1"/>
    <col min="10503" max="10503" width="9.7265625" style="2" customWidth="1"/>
    <col min="10504" max="10504" width="11" style="2" customWidth="1"/>
    <col min="10505" max="10505" width="8.7265625" style="2" bestFit="1" customWidth="1"/>
    <col min="10506" max="10506" width="8.7265625" style="2" customWidth="1"/>
    <col min="10507" max="10508" width="10.26953125" style="2" customWidth="1"/>
    <col min="10509" max="10511" width="9" style="2"/>
    <col min="10512" max="10512" width="12" style="2" bestFit="1" customWidth="1"/>
    <col min="10513" max="10745" width="9" style="2"/>
    <col min="10746" max="10746" width="0" style="2" hidden="1" customWidth="1"/>
    <col min="10747" max="10747" width="23.26953125" style="2" customWidth="1"/>
    <col min="10748" max="10749" width="8.26953125" style="2" customWidth="1"/>
    <col min="10750" max="10750" width="10.26953125" style="2" customWidth="1"/>
    <col min="10751" max="10751" width="8.54296875" style="2" customWidth="1"/>
    <col min="10752" max="10758" width="7.7265625" style="2" customWidth="1"/>
    <col min="10759" max="10759" width="9.7265625" style="2" customWidth="1"/>
    <col min="10760" max="10760" width="11" style="2" customWidth="1"/>
    <col min="10761" max="10761" width="8.7265625" style="2" bestFit="1" customWidth="1"/>
    <col min="10762" max="10762" width="8.7265625" style="2" customWidth="1"/>
    <col min="10763" max="10764" width="10.26953125" style="2" customWidth="1"/>
    <col min="10765" max="10767" width="9" style="2"/>
    <col min="10768" max="10768" width="12" style="2" bestFit="1" customWidth="1"/>
    <col min="10769" max="11001" width="9" style="2"/>
    <col min="11002" max="11002" width="0" style="2" hidden="1" customWidth="1"/>
    <col min="11003" max="11003" width="23.26953125" style="2" customWidth="1"/>
    <col min="11004" max="11005" width="8.26953125" style="2" customWidth="1"/>
    <col min="11006" max="11006" width="10.26953125" style="2" customWidth="1"/>
    <col min="11007" max="11007" width="8.54296875" style="2" customWidth="1"/>
    <col min="11008" max="11014" width="7.7265625" style="2" customWidth="1"/>
    <col min="11015" max="11015" width="9.7265625" style="2" customWidth="1"/>
    <col min="11016" max="11016" width="11" style="2" customWidth="1"/>
    <col min="11017" max="11017" width="8.7265625" style="2" bestFit="1" customWidth="1"/>
    <col min="11018" max="11018" width="8.7265625" style="2" customWidth="1"/>
    <col min="11019" max="11020" width="10.26953125" style="2" customWidth="1"/>
    <col min="11021" max="11023" width="9" style="2"/>
    <col min="11024" max="11024" width="12" style="2" bestFit="1" customWidth="1"/>
    <col min="11025" max="11257" width="9" style="2"/>
    <col min="11258" max="11258" width="0" style="2" hidden="1" customWidth="1"/>
    <col min="11259" max="11259" width="23.26953125" style="2" customWidth="1"/>
    <col min="11260" max="11261" width="8.26953125" style="2" customWidth="1"/>
    <col min="11262" max="11262" width="10.26953125" style="2" customWidth="1"/>
    <col min="11263" max="11263" width="8.54296875" style="2" customWidth="1"/>
    <col min="11264" max="11270" width="7.7265625" style="2" customWidth="1"/>
    <col min="11271" max="11271" width="9.7265625" style="2" customWidth="1"/>
    <col min="11272" max="11272" width="11" style="2" customWidth="1"/>
    <col min="11273" max="11273" width="8.7265625" style="2" bestFit="1" customWidth="1"/>
    <col min="11274" max="11274" width="8.7265625" style="2" customWidth="1"/>
    <col min="11275" max="11276" width="10.26953125" style="2" customWidth="1"/>
    <col min="11277" max="11279" width="9" style="2"/>
    <col min="11280" max="11280" width="12" style="2" bestFit="1" customWidth="1"/>
    <col min="11281" max="11513" width="9" style="2"/>
    <col min="11514" max="11514" width="0" style="2" hidden="1" customWidth="1"/>
    <col min="11515" max="11515" width="23.26953125" style="2" customWidth="1"/>
    <col min="11516" max="11517" width="8.26953125" style="2" customWidth="1"/>
    <col min="11518" max="11518" width="10.26953125" style="2" customWidth="1"/>
    <col min="11519" max="11519" width="8.54296875" style="2" customWidth="1"/>
    <col min="11520" max="11526" width="7.7265625" style="2" customWidth="1"/>
    <col min="11527" max="11527" width="9.7265625" style="2" customWidth="1"/>
    <col min="11528" max="11528" width="11" style="2" customWidth="1"/>
    <col min="11529" max="11529" width="8.7265625" style="2" bestFit="1" customWidth="1"/>
    <col min="11530" max="11530" width="8.7265625" style="2" customWidth="1"/>
    <col min="11531" max="11532" width="10.26953125" style="2" customWidth="1"/>
    <col min="11533" max="11535" width="9" style="2"/>
    <col min="11536" max="11536" width="12" style="2" bestFit="1" customWidth="1"/>
    <col min="11537" max="11769" width="9" style="2"/>
    <col min="11770" max="11770" width="0" style="2" hidden="1" customWidth="1"/>
    <col min="11771" max="11771" width="23.26953125" style="2" customWidth="1"/>
    <col min="11772" max="11773" width="8.26953125" style="2" customWidth="1"/>
    <col min="11774" max="11774" width="10.26953125" style="2" customWidth="1"/>
    <col min="11775" max="11775" width="8.54296875" style="2" customWidth="1"/>
    <col min="11776" max="11782" width="7.7265625" style="2" customWidth="1"/>
    <col min="11783" max="11783" width="9.7265625" style="2" customWidth="1"/>
    <col min="11784" max="11784" width="11" style="2" customWidth="1"/>
    <col min="11785" max="11785" width="8.7265625" style="2" bestFit="1" customWidth="1"/>
    <col min="11786" max="11786" width="8.7265625" style="2" customWidth="1"/>
    <col min="11787" max="11788" width="10.26953125" style="2" customWidth="1"/>
    <col min="11789" max="11791" width="9" style="2"/>
    <col min="11792" max="11792" width="12" style="2" bestFit="1" customWidth="1"/>
    <col min="11793" max="12025" width="9" style="2"/>
    <col min="12026" max="12026" width="0" style="2" hidden="1" customWidth="1"/>
    <col min="12027" max="12027" width="23.26953125" style="2" customWidth="1"/>
    <col min="12028" max="12029" width="8.26953125" style="2" customWidth="1"/>
    <col min="12030" max="12030" width="10.26953125" style="2" customWidth="1"/>
    <col min="12031" max="12031" width="8.54296875" style="2" customWidth="1"/>
    <col min="12032" max="12038" width="7.7265625" style="2" customWidth="1"/>
    <col min="12039" max="12039" width="9.7265625" style="2" customWidth="1"/>
    <col min="12040" max="12040" width="11" style="2" customWidth="1"/>
    <col min="12041" max="12041" width="8.7265625" style="2" bestFit="1" customWidth="1"/>
    <col min="12042" max="12042" width="8.7265625" style="2" customWidth="1"/>
    <col min="12043" max="12044" width="10.26953125" style="2" customWidth="1"/>
    <col min="12045" max="12047" width="9" style="2"/>
    <col min="12048" max="12048" width="12" style="2" bestFit="1" customWidth="1"/>
    <col min="12049" max="12281" width="9" style="2"/>
    <col min="12282" max="12282" width="0" style="2" hidden="1" customWidth="1"/>
    <col min="12283" max="12283" width="23.26953125" style="2" customWidth="1"/>
    <col min="12284" max="12285" width="8.26953125" style="2" customWidth="1"/>
    <col min="12286" max="12286" width="10.26953125" style="2" customWidth="1"/>
    <col min="12287" max="12287" width="8.54296875" style="2" customWidth="1"/>
    <col min="12288" max="12294" width="7.7265625" style="2" customWidth="1"/>
    <col min="12295" max="12295" width="9.7265625" style="2" customWidth="1"/>
    <col min="12296" max="12296" width="11" style="2" customWidth="1"/>
    <col min="12297" max="12297" width="8.7265625" style="2" bestFit="1" customWidth="1"/>
    <col min="12298" max="12298" width="8.7265625" style="2" customWidth="1"/>
    <col min="12299" max="12300" width="10.26953125" style="2" customWidth="1"/>
    <col min="12301" max="12303" width="9" style="2"/>
    <col min="12304" max="12304" width="12" style="2" bestFit="1" customWidth="1"/>
    <col min="12305" max="12537" width="9" style="2"/>
    <col min="12538" max="12538" width="0" style="2" hidden="1" customWidth="1"/>
    <col min="12539" max="12539" width="23.26953125" style="2" customWidth="1"/>
    <col min="12540" max="12541" width="8.26953125" style="2" customWidth="1"/>
    <col min="12542" max="12542" width="10.26953125" style="2" customWidth="1"/>
    <col min="12543" max="12543" width="8.54296875" style="2" customWidth="1"/>
    <col min="12544" max="12550" width="7.7265625" style="2" customWidth="1"/>
    <col min="12551" max="12551" width="9.7265625" style="2" customWidth="1"/>
    <col min="12552" max="12552" width="11" style="2" customWidth="1"/>
    <col min="12553" max="12553" width="8.7265625" style="2" bestFit="1" customWidth="1"/>
    <col min="12554" max="12554" width="8.7265625" style="2" customWidth="1"/>
    <col min="12555" max="12556" width="10.26953125" style="2" customWidth="1"/>
    <col min="12557" max="12559" width="9" style="2"/>
    <col min="12560" max="12560" width="12" style="2" bestFit="1" customWidth="1"/>
    <col min="12561" max="12793" width="9" style="2"/>
    <col min="12794" max="12794" width="0" style="2" hidden="1" customWidth="1"/>
    <col min="12795" max="12795" width="23.26953125" style="2" customWidth="1"/>
    <col min="12796" max="12797" width="8.26953125" style="2" customWidth="1"/>
    <col min="12798" max="12798" width="10.26953125" style="2" customWidth="1"/>
    <col min="12799" max="12799" width="8.54296875" style="2" customWidth="1"/>
    <col min="12800" max="12806" width="7.7265625" style="2" customWidth="1"/>
    <col min="12807" max="12807" width="9.7265625" style="2" customWidth="1"/>
    <col min="12808" max="12808" width="11" style="2" customWidth="1"/>
    <col min="12809" max="12809" width="8.7265625" style="2" bestFit="1" customWidth="1"/>
    <col min="12810" max="12810" width="8.7265625" style="2" customWidth="1"/>
    <col min="12811" max="12812" width="10.26953125" style="2" customWidth="1"/>
    <col min="12813" max="12815" width="9" style="2"/>
    <col min="12816" max="12816" width="12" style="2" bestFit="1" customWidth="1"/>
    <col min="12817" max="13049" width="9" style="2"/>
    <col min="13050" max="13050" width="0" style="2" hidden="1" customWidth="1"/>
    <col min="13051" max="13051" width="23.26953125" style="2" customWidth="1"/>
    <col min="13052" max="13053" width="8.26953125" style="2" customWidth="1"/>
    <col min="13054" max="13054" width="10.26953125" style="2" customWidth="1"/>
    <col min="13055" max="13055" width="8.54296875" style="2" customWidth="1"/>
    <col min="13056" max="13062" width="7.7265625" style="2" customWidth="1"/>
    <col min="13063" max="13063" width="9.7265625" style="2" customWidth="1"/>
    <col min="13064" max="13064" width="11" style="2" customWidth="1"/>
    <col min="13065" max="13065" width="8.7265625" style="2" bestFit="1" customWidth="1"/>
    <col min="13066" max="13066" width="8.7265625" style="2" customWidth="1"/>
    <col min="13067" max="13068" width="10.26953125" style="2" customWidth="1"/>
    <col min="13069" max="13071" width="9" style="2"/>
    <col min="13072" max="13072" width="12" style="2" bestFit="1" customWidth="1"/>
    <col min="13073" max="13305" width="9" style="2"/>
    <col min="13306" max="13306" width="0" style="2" hidden="1" customWidth="1"/>
    <col min="13307" max="13307" width="23.26953125" style="2" customWidth="1"/>
    <col min="13308" max="13309" width="8.26953125" style="2" customWidth="1"/>
    <col min="13310" max="13310" width="10.26953125" style="2" customWidth="1"/>
    <col min="13311" max="13311" width="8.54296875" style="2" customWidth="1"/>
    <col min="13312" max="13318" width="7.7265625" style="2" customWidth="1"/>
    <col min="13319" max="13319" width="9.7265625" style="2" customWidth="1"/>
    <col min="13320" max="13320" width="11" style="2" customWidth="1"/>
    <col min="13321" max="13321" width="8.7265625" style="2" bestFit="1" customWidth="1"/>
    <col min="13322" max="13322" width="8.7265625" style="2" customWidth="1"/>
    <col min="13323" max="13324" width="10.26953125" style="2" customWidth="1"/>
    <col min="13325" max="13327" width="9" style="2"/>
    <col min="13328" max="13328" width="12" style="2" bestFit="1" customWidth="1"/>
    <col min="13329" max="13561" width="9" style="2"/>
    <col min="13562" max="13562" width="0" style="2" hidden="1" customWidth="1"/>
    <col min="13563" max="13563" width="23.26953125" style="2" customWidth="1"/>
    <col min="13564" max="13565" width="8.26953125" style="2" customWidth="1"/>
    <col min="13566" max="13566" width="10.26953125" style="2" customWidth="1"/>
    <col min="13567" max="13567" width="8.54296875" style="2" customWidth="1"/>
    <col min="13568" max="13574" width="7.7265625" style="2" customWidth="1"/>
    <col min="13575" max="13575" width="9.7265625" style="2" customWidth="1"/>
    <col min="13576" max="13576" width="11" style="2" customWidth="1"/>
    <col min="13577" max="13577" width="8.7265625" style="2" bestFit="1" customWidth="1"/>
    <col min="13578" max="13578" width="8.7265625" style="2" customWidth="1"/>
    <col min="13579" max="13580" width="10.26953125" style="2" customWidth="1"/>
    <col min="13581" max="13583" width="9" style="2"/>
    <col min="13584" max="13584" width="12" style="2" bestFit="1" customWidth="1"/>
    <col min="13585" max="13817" width="9" style="2"/>
    <col min="13818" max="13818" width="0" style="2" hidden="1" customWidth="1"/>
    <col min="13819" max="13819" width="23.26953125" style="2" customWidth="1"/>
    <col min="13820" max="13821" width="8.26953125" style="2" customWidth="1"/>
    <col min="13822" max="13822" width="10.26953125" style="2" customWidth="1"/>
    <col min="13823" max="13823" width="8.54296875" style="2" customWidth="1"/>
    <col min="13824" max="13830" width="7.7265625" style="2" customWidth="1"/>
    <col min="13831" max="13831" width="9.7265625" style="2" customWidth="1"/>
    <col min="13832" max="13832" width="11" style="2" customWidth="1"/>
    <col min="13833" max="13833" width="8.7265625" style="2" bestFit="1" customWidth="1"/>
    <col min="13834" max="13834" width="8.7265625" style="2" customWidth="1"/>
    <col min="13835" max="13836" width="10.26953125" style="2" customWidth="1"/>
    <col min="13837" max="13839" width="9" style="2"/>
    <col min="13840" max="13840" width="12" style="2" bestFit="1" customWidth="1"/>
    <col min="13841" max="14073" width="9" style="2"/>
    <col min="14074" max="14074" width="0" style="2" hidden="1" customWidth="1"/>
    <col min="14075" max="14075" width="23.26953125" style="2" customWidth="1"/>
    <col min="14076" max="14077" width="8.26953125" style="2" customWidth="1"/>
    <col min="14078" max="14078" width="10.26953125" style="2" customWidth="1"/>
    <col min="14079" max="14079" width="8.54296875" style="2" customWidth="1"/>
    <col min="14080" max="14086" width="7.7265625" style="2" customWidth="1"/>
    <col min="14087" max="14087" width="9.7265625" style="2" customWidth="1"/>
    <col min="14088" max="14088" width="11" style="2" customWidth="1"/>
    <col min="14089" max="14089" width="8.7265625" style="2" bestFit="1" customWidth="1"/>
    <col min="14090" max="14090" width="8.7265625" style="2" customWidth="1"/>
    <col min="14091" max="14092" width="10.26953125" style="2" customWidth="1"/>
    <col min="14093" max="14095" width="9" style="2"/>
    <col min="14096" max="14096" width="12" style="2" bestFit="1" customWidth="1"/>
    <col min="14097" max="14329" width="9" style="2"/>
    <col min="14330" max="14330" width="0" style="2" hidden="1" customWidth="1"/>
    <col min="14331" max="14331" width="23.26953125" style="2" customWidth="1"/>
    <col min="14332" max="14333" width="8.26953125" style="2" customWidth="1"/>
    <col min="14334" max="14334" width="10.26953125" style="2" customWidth="1"/>
    <col min="14335" max="14335" width="8.54296875" style="2" customWidth="1"/>
    <col min="14336" max="14342" width="7.7265625" style="2" customWidth="1"/>
    <col min="14343" max="14343" width="9.7265625" style="2" customWidth="1"/>
    <col min="14344" max="14344" width="11" style="2" customWidth="1"/>
    <col min="14345" max="14345" width="8.7265625" style="2" bestFit="1" customWidth="1"/>
    <col min="14346" max="14346" width="8.7265625" style="2" customWidth="1"/>
    <col min="14347" max="14348" width="10.26953125" style="2" customWidth="1"/>
    <col min="14349" max="14351" width="9" style="2"/>
    <col min="14352" max="14352" width="12" style="2" bestFit="1" customWidth="1"/>
    <col min="14353" max="14585" width="9" style="2"/>
    <col min="14586" max="14586" width="0" style="2" hidden="1" customWidth="1"/>
    <col min="14587" max="14587" width="23.26953125" style="2" customWidth="1"/>
    <col min="14588" max="14589" width="8.26953125" style="2" customWidth="1"/>
    <col min="14590" max="14590" width="10.26953125" style="2" customWidth="1"/>
    <col min="14591" max="14591" width="8.54296875" style="2" customWidth="1"/>
    <col min="14592" max="14598" width="7.7265625" style="2" customWidth="1"/>
    <col min="14599" max="14599" width="9.7265625" style="2" customWidth="1"/>
    <col min="14600" max="14600" width="11" style="2" customWidth="1"/>
    <col min="14601" max="14601" width="8.7265625" style="2" bestFit="1" customWidth="1"/>
    <col min="14602" max="14602" width="8.7265625" style="2" customWidth="1"/>
    <col min="14603" max="14604" width="10.26953125" style="2" customWidth="1"/>
    <col min="14605" max="14607" width="9" style="2"/>
    <col min="14608" max="14608" width="12" style="2" bestFit="1" customWidth="1"/>
    <col min="14609" max="14841" width="9" style="2"/>
    <col min="14842" max="14842" width="0" style="2" hidden="1" customWidth="1"/>
    <col min="14843" max="14843" width="23.26953125" style="2" customWidth="1"/>
    <col min="14844" max="14845" width="8.26953125" style="2" customWidth="1"/>
    <col min="14846" max="14846" width="10.26953125" style="2" customWidth="1"/>
    <col min="14847" max="14847" width="8.54296875" style="2" customWidth="1"/>
    <col min="14848" max="14854" width="7.7265625" style="2" customWidth="1"/>
    <col min="14855" max="14855" width="9.7265625" style="2" customWidth="1"/>
    <col min="14856" max="14856" width="11" style="2" customWidth="1"/>
    <col min="14857" max="14857" width="8.7265625" style="2" bestFit="1" customWidth="1"/>
    <col min="14858" max="14858" width="8.7265625" style="2" customWidth="1"/>
    <col min="14859" max="14860" width="10.26953125" style="2" customWidth="1"/>
    <col min="14861" max="14863" width="9" style="2"/>
    <col min="14864" max="14864" width="12" style="2" bestFit="1" customWidth="1"/>
    <col min="14865" max="15097" width="9" style="2"/>
    <col min="15098" max="15098" width="0" style="2" hidden="1" customWidth="1"/>
    <col min="15099" max="15099" width="23.26953125" style="2" customWidth="1"/>
    <col min="15100" max="15101" width="8.26953125" style="2" customWidth="1"/>
    <col min="15102" max="15102" width="10.26953125" style="2" customWidth="1"/>
    <col min="15103" max="15103" width="8.54296875" style="2" customWidth="1"/>
    <col min="15104" max="15110" width="7.7265625" style="2" customWidth="1"/>
    <col min="15111" max="15111" width="9.7265625" style="2" customWidth="1"/>
    <col min="15112" max="15112" width="11" style="2" customWidth="1"/>
    <col min="15113" max="15113" width="8.7265625" style="2" bestFit="1" customWidth="1"/>
    <col min="15114" max="15114" width="8.7265625" style="2" customWidth="1"/>
    <col min="15115" max="15116" width="10.26953125" style="2" customWidth="1"/>
    <col min="15117" max="15119" width="9" style="2"/>
    <col min="15120" max="15120" width="12" style="2" bestFit="1" customWidth="1"/>
    <col min="15121" max="15353" width="9" style="2"/>
    <col min="15354" max="15354" width="0" style="2" hidden="1" customWidth="1"/>
    <col min="15355" max="15355" width="23.26953125" style="2" customWidth="1"/>
    <col min="15356" max="15357" width="8.26953125" style="2" customWidth="1"/>
    <col min="15358" max="15358" width="10.26953125" style="2" customWidth="1"/>
    <col min="15359" max="15359" width="8.54296875" style="2" customWidth="1"/>
    <col min="15360" max="15366" width="7.7265625" style="2" customWidth="1"/>
    <col min="15367" max="15367" width="9.7265625" style="2" customWidth="1"/>
    <col min="15368" max="15368" width="11" style="2" customWidth="1"/>
    <col min="15369" max="15369" width="8.7265625" style="2" bestFit="1" customWidth="1"/>
    <col min="15370" max="15370" width="8.7265625" style="2" customWidth="1"/>
    <col min="15371" max="15372" width="10.26953125" style="2" customWidth="1"/>
    <col min="15373" max="15375" width="9" style="2"/>
    <col min="15376" max="15376" width="12" style="2" bestFit="1" customWidth="1"/>
    <col min="15377" max="15609" width="9" style="2"/>
    <col min="15610" max="15610" width="0" style="2" hidden="1" customWidth="1"/>
    <col min="15611" max="15611" width="23.26953125" style="2" customWidth="1"/>
    <col min="15612" max="15613" width="8.26953125" style="2" customWidth="1"/>
    <col min="15614" max="15614" width="10.26953125" style="2" customWidth="1"/>
    <col min="15615" max="15615" width="8.54296875" style="2" customWidth="1"/>
    <col min="15616" max="15622" width="7.7265625" style="2" customWidth="1"/>
    <col min="15623" max="15623" width="9.7265625" style="2" customWidth="1"/>
    <col min="15624" max="15624" width="11" style="2" customWidth="1"/>
    <col min="15625" max="15625" width="8.7265625" style="2" bestFit="1" customWidth="1"/>
    <col min="15626" max="15626" width="8.7265625" style="2" customWidth="1"/>
    <col min="15627" max="15628" width="10.26953125" style="2" customWidth="1"/>
    <col min="15629" max="15631" width="9" style="2"/>
    <col min="15632" max="15632" width="12" style="2" bestFit="1" customWidth="1"/>
    <col min="15633" max="15865" width="9" style="2"/>
    <col min="15866" max="15866" width="0" style="2" hidden="1" customWidth="1"/>
    <col min="15867" max="15867" width="23.26953125" style="2" customWidth="1"/>
    <col min="15868" max="15869" width="8.26953125" style="2" customWidth="1"/>
    <col min="15870" max="15870" width="10.26953125" style="2" customWidth="1"/>
    <col min="15871" max="15871" width="8.54296875" style="2" customWidth="1"/>
    <col min="15872" max="15878" width="7.7265625" style="2" customWidth="1"/>
    <col min="15879" max="15879" width="9.7265625" style="2" customWidth="1"/>
    <col min="15880" max="15880" width="11" style="2" customWidth="1"/>
    <col min="15881" max="15881" width="8.7265625" style="2" bestFit="1" customWidth="1"/>
    <col min="15882" max="15882" width="8.7265625" style="2" customWidth="1"/>
    <col min="15883" max="15884" width="10.26953125" style="2" customWidth="1"/>
    <col min="15885" max="15887" width="9" style="2"/>
    <col min="15888" max="15888" width="12" style="2" bestFit="1" customWidth="1"/>
    <col min="15889" max="16121" width="9" style="2"/>
    <col min="16122" max="16122" width="0" style="2" hidden="1" customWidth="1"/>
    <col min="16123" max="16123" width="23.26953125" style="2" customWidth="1"/>
    <col min="16124" max="16125" width="8.26953125" style="2" customWidth="1"/>
    <col min="16126" max="16126" width="10.26953125" style="2" customWidth="1"/>
    <col min="16127" max="16127" width="8.54296875" style="2" customWidth="1"/>
    <col min="16128" max="16134" width="7.7265625" style="2" customWidth="1"/>
    <col min="16135" max="16135" width="9.7265625" style="2" customWidth="1"/>
    <col min="16136" max="16136" width="11" style="2" customWidth="1"/>
    <col min="16137" max="16137" width="8.7265625" style="2" bestFit="1" customWidth="1"/>
    <col min="16138" max="16138" width="8.7265625" style="2" customWidth="1"/>
    <col min="16139" max="16140" width="10.26953125" style="2" customWidth="1"/>
    <col min="16141" max="16143" width="9" style="2"/>
    <col min="16144" max="16144" width="12" style="2" bestFit="1" customWidth="1"/>
    <col min="16145" max="16384" width="9" style="2"/>
  </cols>
  <sheetData>
    <row r="1" spans="1:15" ht="45" customHeight="1" x14ac:dyDescent="0.35">
      <c r="A1" s="36" t="s">
        <v>183</v>
      </c>
    </row>
    <row r="2" spans="1:15" ht="20.25" customHeight="1" x14ac:dyDescent="0.35">
      <c r="A2" s="3" t="s">
        <v>22</v>
      </c>
    </row>
    <row r="3" spans="1:15" ht="20.25" customHeight="1" x14ac:dyDescent="0.35">
      <c r="A3" s="3" t="s">
        <v>86</v>
      </c>
    </row>
    <row r="4" spans="1:15" ht="65.25" customHeight="1" x14ac:dyDescent="0.35">
      <c r="A4" s="23" t="s">
        <v>73</v>
      </c>
      <c r="B4" s="24" t="s">
        <v>233</v>
      </c>
      <c r="C4" s="25" t="s">
        <v>234</v>
      </c>
      <c r="D4" s="26" t="s">
        <v>76</v>
      </c>
      <c r="E4" s="24" t="s">
        <v>83</v>
      </c>
      <c r="F4" s="25" t="s">
        <v>84</v>
      </c>
      <c r="G4" s="25" t="s">
        <v>214</v>
      </c>
      <c r="H4" s="25" t="s">
        <v>215</v>
      </c>
      <c r="I4" s="25" t="s">
        <v>216</v>
      </c>
      <c r="J4" s="25" t="s">
        <v>219</v>
      </c>
      <c r="K4" s="25" t="s">
        <v>220</v>
      </c>
      <c r="L4" s="25" t="s">
        <v>235</v>
      </c>
      <c r="M4" s="67" t="s">
        <v>232</v>
      </c>
      <c r="N4" s="35" t="s">
        <v>85</v>
      </c>
    </row>
    <row r="5" spans="1:15" ht="20.25" customHeight="1" x14ac:dyDescent="0.35">
      <c r="A5" s="34" t="s">
        <v>66</v>
      </c>
      <c r="B5" s="39">
        <f ca="1">INDIRECT(calculation_hide!F7,FALSE)</f>
        <v>41162.47</v>
      </c>
      <c r="C5" s="39">
        <f ca="1">INDIRECT(calculation_hide!G7,FALSE)</f>
        <v>38094.350000000006</v>
      </c>
      <c r="D5" s="55">
        <f ca="1">IF((C5-B5)/B5*100&gt;99.95,"(+) ",IF(ROUND((C5-B5)/B5*100,1)=0,"- ",IF((C5-B5)/B5*100&lt;-49.5,"(-) ",(C5-B5)/B5*100)))</f>
        <v>-7.4536829301059804</v>
      </c>
      <c r="E5" s="39">
        <f ca="1">INDIRECT(calculation_hide!F32,FALSE)</f>
        <v>12003.22</v>
      </c>
      <c r="F5" s="39">
        <f ca="1">INDIRECT(calculation_hide!G32,FALSE)</f>
        <v>11698.39</v>
      </c>
      <c r="G5" s="39">
        <f ca="1">INDIRECT(calculation_hide!H32,FALSE)</f>
        <v>8883.41</v>
      </c>
      <c r="H5" s="39">
        <f ca="1">INDIRECT(calculation_hide!I32,FALSE)</f>
        <v>10269.049999999999</v>
      </c>
      <c r="I5" s="39">
        <f ca="1">INDIRECT(calculation_hide!J32,FALSE)</f>
        <v>10311.620000000001</v>
      </c>
      <c r="J5" s="39">
        <f ca="1">INDIRECT(calculation_hide!K32,FALSE)</f>
        <v>10440.540000000001</v>
      </c>
      <c r="K5" s="39">
        <f ca="1">INDIRECT(calculation_hide!L32,FALSE)</f>
        <v>9692.65</v>
      </c>
      <c r="L5" s="39">
        <f ca="1">INDIRECT(calculation_hide!M32,FALSE)</f>
        <v>8635.9</v>
      </c>
      <c r="M5" s="39">
        <f ca="1">INDIRECT(calculation_hide!N32,FALSE)</f>
        <v>9325.26</v>
      </c>
      <c r="N5" s="49">
        <f ca="1">IF((M5-I5)/I5*100&gt;99.95,"(+) ",IF(ROUND((M5-I5)/I5*100,1)=0,"- ",IF((M5-I5)/I5*100&lt;-49.5,"(-) ",(M5-I5)/I5*100)))</f>
        <v>-9.5655192879489395</v>
      </c>
    </row>
    <row r="6" spans="1:15" ht="20.25" customHeight="1" x14ac:dyDescent="0.35">
      <c r="A6" s="32" t="s">
        <v>32</v>
      </c>
      <c r="B6" s="40">
        <f ca="1">INDIRECT(calculation_hide!F8,FALSE)</f>
        <v>38238.519999999997</v>
      </c>
      <c r="C6" s="40">
        <f ca="1">INDIRECT(calculation_hide!G8,FALSE)</f>
        <v>34934.920000000006</v>
      </c>
      <c r="D6" s="56">
        <f ca="1">IF((C6-B6)/B6*100&gt;99.95,"(+) ",IF(ROUND((C6-B6)/B6*100,1)=0,"- ",IF((C6-B6)/B6*100&lt;-49.5,"(-) ",(C6-B6)/B6*100)))</f>
        <v>-8.6394557111519799</v>
      </c>
      <c r="E6" s="40">
        <f ca="1">INDIRECT(calculation_hide!F33,FALSE)</f>
        <v>11001.75</v>
      </c>
      <c r="F6" s="40">
        <f ca="1">INDIRECT(calculation_hide!G33,FALSE)</f>
        <v>10831.66</v>
      </c>
      <c r="G6" s="40">
        <f ca="1">INDIRECT(calculation_hide!H33,FALSE)</f>
        <v>8367.86</v>
      </c>
      <c r="H6" s="40">
        <f ca="1">INDIRECT(calculation_hide!I33,FALSE)</f>
        <v>9531.7199999999993</v>
      </c>
      <c r="I6" s="40">
        <f ca="1">INDIRECT(calculation_hide!J33,FALSE)</f>
        <v>9507.2800000000007</v>
      </c>
      <c r="J6" s="40">
        <f ca="1">INDIRECT(calculation_hide!K33,FALSE)</f>
        <v>9618.2800000000007</v>
      </c>
      <c r="K6" s="40">
        <f ca="1">INDIRECT(calculation_hide!L33,FALSE)</f>
        <v>8898.84</v>
      </c>
      <c r="L6" s="40">
        <f ca="1">INDIRECT(calculation_hide!M33,FALSE)</f>
        <v>7878.45</v>
      </c>
      <c r="M6" s="40">
        <f ca="1">INDIRECT(calculation_hide!N33,FALSE)</f>
        <v>8539.35</v>
      </c>
      <c r="N6" s="50">
        <f ca="1">IF((M6-I6)/I6*100&gt;99.95,"(+) ",IF(ROUND((M6-I6)/I6*100,1)=0,"- ",IF((M6-I6)/I6*100&lt;-49.5,"(-) ",(M6-I6)/I6*100)))</f>
        <v>-10.180935030839528</v>
      </c>
    </row>
    <row r="7" spans="1:15" ht="20.25" customHeight="1" x14ac:dyDescent="0.35">
      <c r="A7" s="32" t="s">
        <v>67</v>
      </c>
      <c r="B7" s="40">
        <f ca="1">INDIRECT(calculation_hide!F9,FALSE)</f>
        <v>2625.2000000000003</v>
      </c>
      <c r="C7" s="40">
        <f ca="1">INDIRECT(calculation_hide!G9,FALSE)</f>
        <v>2817.2799999999997</v>
      </c>
      <c r="D7" s="56">
        <f ca="1">IF((C7-B7)/B7*100&gt;99.95,"(+) ",IF(ROUND((C7-B7)/B7*100,1)=0,"- ",IF((C7-B7)/B7*100&lt;-49.5,"(-) ",(C7-B7)/B7*100)))</f>
        <v>7.3167758646960026</v>
      </c>
      <c r="E7" s="40">
        <f ca="1">INDIRECT(calculation_hide!F34,FALSE)</f>
        <v>888.35</v>
      </c>
      <c r="F7" s="40">
        <f ca="1">INDIRECT(calculation_hide!G34,FALSE)</f>
        <v>781.19</v>
      </c>
      <c r="G7" s="40">
        <f ca="1">INDIRECT(calculation_hide!H34,FALSE)</f>
        <v>440.47</v>
      </c>
      <c r="H7" s="40">
        <f ca="1">INDIRECT(calculation_hide!I34,FALSE)</f>
        <v>668.89</v>
      </c>
      <c r="I7" s="40">
        <f ca="1">INDIRECT(calculation_hide!J34,FALSE)</f>
        <v>734.65</v>
      </c>
      <c r="J7" s="40">
        <f ca="1">INDIRECT(calculation_hide!K34,FALSE)</f>
        <v>743.35</v>
      </c>
      <c r="K7" s="40">
        <f ca="1">INDIRECT(calculation_hide!L34,FALSE)</f>
        <v>711.27</v>
      </c>
      <c r="L7" s="40">
        <f ca="1">INDIRECT(calculation_hide!M34,FALSE)</f>
        <v>670.85</v>
      </c>
      <c r="M7" s="40">
        <f ca="1">INDIRECT(calculation_hide!N34,FALSE)</f>
        <v>691.81</v>
      </c>
      <c r="N7" s="50">
        <f ca="1">IF((M7-I7)/I7*100&gt;99.95,"(+) ",IF(ROUND((M7-I7)/I7*100,1)=0,"- ",IF((M7-I7)/I7*100&lt;-49.5,"(-) ",(M7-I7)/I7*100)))</f>
        <v>-5.8313482610767071</v>
      </c>
    </row>
    <row r="8" spans="1:15" ht="20.25" customHeight="1" x14ac:dyDescent="0.35">
      <c r="A8" s="33" t="s">
        <v>33</v>
      </c>
      <c r="B8" s="41">
        <f ca="1">INDIRECT(calculation_hide!F10,FALSE)</f>
        <v>298.75</v>
      </c>
      <c r="C8" s="41">
        <f ca="1">INDIRECT(calculation_hide!G10,FALSE)</f>
        <v>342.15</v>
      </c>
      <c r="D8" s="57">
        <f ca="1">IF((C8-B8)/B8*100&gt;99.95,"(+) ",IF(ROUND((C8-B8)/B8*100,1)=0,"- ",IF((C8-B8)/B8*100&lt;-49.5,"(-) ",(C8-B8)/B8*100)))</f>
        <v>14.527196652719656</v>
      </c>
      <c r="E8" s="41">
        <f ca="1">INDIRECT(calculation_hide!F35,FALSE)</f>
        <v>113.12</v>
      </c>
      <c r="F8" s="41">
        <f ca="1">INDIRECT(calculation_hide!G35,FALSE)</f>
        <v>85.53</v>
      </c>
      <c r="G8" s="41">
        <f ca="1">INDIRECT(calculation_hide!H35,FALSE)</f>
        <v>75.08</v>
      </c>
      <c r="H8" s="41">
        <f ca="1">INDIRECT(calculation_hide!I35,FALSE)</f>
        <v>68.45</v>
      </c>
      <c r="I8" s="41">
        <f ca="1">INDIRECT(calculation_hide!J35,FALSE)</f>
        <v>69.69</v>
      </c>
      <c r="J8" s="41">
        <f ca="1">INDIRECT(calculation_hide!K35,FALSE)</f>
        <v>78.91</v>
      </c>
      <c r="K8" s="41">
        <f ca="1">INDIRECT(calculation_hide!L35,FALSE)</f>
        <v>82.54</v>
      </c>
      <c r="L8" s="41">
        <f ca="1">INDIRECT(calculation_hide!M35,FALSE)</f>
        <v>86.6</v>
      </c>
      <c r="M8" s="41">
        <f ca="1">INDIRECT(calculation_hide!N35,FALSE)</f>
        <v>94.1</v>
      </c>
      <c r="N8" s="52">
        <f t="shared" ref="N8:N16" ca="1" si="0">IF((M8-I8)/I8*100&gt;99.95,"(+) ",IF(ROUND((M8-I8)/I8*100,1)=0,"- ",IF((M8-I8)/I8*100&lt;-49.5,"(-) ",(M8-I8)/I8*100)))</f>
        <v>35.026546132874152</v>
      </c>
    </row>
    <row r="9" spans="1:15" ht="20.25" customHeight="1" x14ac:dyDescent="0.35">
      <c r="A9" s="31" t="s">
        <v>68</v>
      </c>
      <c r="B9" s="39">
        <f ca="1">INDIRECT(calculation_hide!F11,FALSE)</f>
        <v>41731.379999999997</v>
      </c>
      <c r="C9" s="39">
        <f ca="1">INDIRECT(calculation_hide!G11,FALSE)</f>
        <v>46492.770000000004</v>
      </c>
      <c r="D9" s="55">
        <f ca="1">IF((C9-B9)/B9*100&gt;99.95,"(+) ",IF(ROUND((C9-B9)/B9*100,1)=0,"- ",IF((C9-B9)/B9*100&lt;-49.5,"(-) ",(C9-B9)/B9*100)))</f>
        <v>11.409615497977796</v>
      </c>
      <c r="E9" s="39">
        <f ca="1">INDIRECT(calculation_hide!F36,FALSE)</f>
        <v>10226.07</v>
      </c>
      <c r="F9" s="39">
        <f ca="1">INDIRECT(calculation_hide!G36,FALSE)</f>
        <v>7322.32</v>
      </c>
      <c r="G9" s="39">
        <f ca="1">INDIRECT(calculation_hide!H36,FALSE)</f>
        <v>10822.61</v>
      </c>
      <c r="H9" s="39">
        <f ca="1">INDIRECT(calculation_hide!I36,FALSE)</f>
        <v>11289.28</v>
      </c>
      <c r="I9" s="39">
        <f ca="1">INDIRECT(calculation_hide!J36,FALSE)</f>
        <v>12297.17</v>
      </c>
      <c r="J9" s="39">
        <f ca="1">INDIRECT(calculation_hide!K36,FALSE)</f>
        <v>11870.44</v>
      </c>
      <c r="K9" s="39">
        <f ca="1">INDIRECT(calculation_hide!L36,FALSE)</f>
        <v>11197.28</v>
      </c>
      <c r="L9" s="39">
        <f ca="1">INDIRECT(calculation_hide!M36,FALSE)</f>
        <v>11952.01</v>
      </c>
      <c r="M9" s="39">
        <f ca="1">INDIRECT(calculation_hide!N36,FALSE)</f>
        <v>11473.04</v>
      </c>
      <c r="N9" s="49">
        <f ca="1">IF((M9-I9)/I9*100&gt;99.95,"(+) ",IF(ROUND((M9-I9)/I9*100,1)=0,"- ",IF((M9-I9)/I9*100&lt;-49.5,"(-) ",(M9-I9)/I9*100)))</f>
        <v>-6.7017858580470078</v>
      </c>
      <c r="O9" s="44"/>
    </row>
    <row r="10" spans="1:15" ht="20.25" customHeight="1" x14ac:dyDescent="0.35">
      <c r="A10" s="32" t="s">
        <v>34</v>
      </c>
      <c r="B10" s="40">
        <f ca="1">INDIRECT(calculation_hide!F12,FALSE)</f>
        <v>38060.81</v>
      </c>
      <c r="C10" s="40">
        <f ca="1">INDIRECT(calculation_hide!G12,FALSE)</f>
        <v>43080.93</v>
      </c>
      <c r="D10" s="56">
        <f t="shared" ref="D10:D20" ca="1" si="1">IF((C10-B10)/B10*100&gt;99.95,"(+) ",IF(ROUND((C10-B10)/B10*100,1)=0,"- ",IF((C10-B10)/B10*100&lt;-49.5,"(-) ",(C10-B10)/B10*100)))</f>
        <v>13.189735058187155</v>
      </c>
      <c r="E10" s="40">
        <f ca="1">INDIRECT(calculation_hide!F37,FALSE)</f>
        <v>9366.94</v>
      </c>
      <c r="F10" s="40">
        <f ca="1">INDIRECT(calculation_hide!G37,FALSE)</f>
        <v>6589.99</v>
      </c>
      <c r="G10" s="40">
        <f ca="1">INDIRECT(calculation_hide!H37,FALSE)</f>
        <v>9804.33</v>
      </c>
      <c r="H10" s="40">
        <f ca="1">INDIRECT(calculation_hide!I37,FALSE)</f>
        <v>10364.030000000001</v>
      </c>
      <c r="I10" s="40">
        <f ca="1">INDIRECT(calculation_hide!J37,FALSE)</f>
        <v>11302.46</v>
      </c>
      <c r="J10" s="40">
        <f ca="1">INDIRECT(calculation_hide!K37,FALSE)</f>
        <v>10832.16</v>
      </c>
      <c r="K10" s="40">
        <f ca="1">INDIRECT(calculation_hide!L37,FALSE)</f>
        <v>10344.700000000001</v>
      </c>
      <c r="L10" s="40">
        <f ca="1">INDIRECT(calculation_hide!M37,FALSE)</f>
        <v>11296.25</v>
      </c>
      <c r="M10" s="40">
        <f ca="1">INDIRECT(calculation_hide!N37,FALSE)</f>
        <v>10607.82</v>
      </c>
      <c r="N10" s="50">
        <f t="shared" ca="1" si="0"/>
        <v>-6.1459186761112141</v>
      </c>
      <c r="O10" s="44"/>
    </row>
    <row r="11" spans="1:15" ht="20.25" customHeight="1" x14ac:dyDescent="0.35">
      <c r="A11" s="33" t="s">
        <v>33</v>
      </c>
      <c r="B11" s="41">
        <f ca="1">INDIRECT(calculation_hide!F13,FALSE)</f>
        <v>3670.58</v>
      </c>
      <c r="C11" s="41">
        <f ca="1">INDIRECT(calculation_hide!G13,FALSE)</f>
        <v>3411.84</v>
      </c>
      <c r="D11" s="57">
        <f t="shared" ca="1" si="1"/>
        <v>-7.049022225370372</v>
      </c>
      <c r="E11" s="41">
        <f ca="1">INDIRECT(calculation_hide!F38,FALSE)</f>
        <v>859.13</v>
      </c>
      <c r="F11" s="41">
        <f ca="1">INDIRECT(calculation_hide!G38,FALSE)</f>
        <v>732.34</v>
      </c>
      <c r="G11" s="41">
        <f ca="1">INDIRECT(calculation_hide!H38,FALSE)</f>
        <v>1018.29</v>
      </c>
      <c r="H11" s="41">
        <f ca="1">INDIRECT(calculation_hide!I38,FALSE)</f>
        <v>925.24</v>
      </c>
      <c r="I11" s="41">
        <f ca="1">INDIRECT(calculation_hide!J38,FALSE)</f>
        <v>994.71</v>
      </c>
      <c r="J11" s="41">
        <f ca="1">INDIRECT(calculation_hide!K38,FALSE)</f>
        <v>1038.28</v>
      </c>
      <c r="K11" s="41">
        <f ca="1">INDIRECT(calculation_hide!L38,FALSE)</f>
        <v>852.58</v>
      </c>
      <c r="L11" s="41">
        <f ca="1">INDIRECT(calculation_hide!M38,FALSE)</f>
        <v>655.76</v>
      </c>
      <c r="M11" s="41">
        <f ca="1">INDIRECT(calculation_hide!N38,FALSE)</f>
        <v>865.22</v>
      </c>
      <c r="N11" s="52">
        <f t="shared" ca="1" si="0"/>
        <v>-13.017864503222047</v>
      </c>
    </row>
    <row r="12" spans="1:15" ht="20.25" customHeight="1" x14ac:dyDescent="0.35">
      <c r="A12" s="31" t="s">
        <v>69</v>
      </c>
      <c r="B12" s="39">
        <f ca="1">INDIRECT(calculation_hide!F14,FALSE)</f>
        <v>34481.490000000005</v>
      </c>
      <c r="C12" s="39">
        <f ca="1">INDIRECT(calculation_hide!G14,FALSE)</f>
        <v>30928.77</v>
      </c>
      <c r="D12" s="55">
        <f t="shared" ca="1" si="1"/>
        <v>-10.303267057195047</v>
      </c>
      <c r="E12" s="39">
        <f ca="1">INDIRECT(calculation_hide!F39,FALSE)</f>
        <v>9640.17</v>
      </c>
      <c r="F12" s="39">
        <f ca="1">INDIRECT(calculation_hide!G39,FALSE)</f>
        <v>9244.6</v>
      </c>
      <c r="G12" s="39">
        <f ca="1">INDIRECT(calculation_hide!H39,FALSE)</f>
        <v>7549.21</v>
      </c>
      <c r="H12" s="39">
        <f ca="1">INDIRECT(calculation_hide!I39,FALSE)</f>
        <v>8458.86</v>
      </c>
      <c r="I12" s="39">
        <f ca="1">INDIRECT(calculation_hide!J39,FALSE)</f>
        <v>9228.82</v>
      </c>
      <c r="J12" s="39">
        <f ca="1">INDIRECT(calculation_hide!K39,FALSE)</f>
        <v>8627.9599999999991</v>
      </c>
      <c r="K12" s="39">
        <f ca="1">INDIRECT(calculation_hide!L39,FALSE)</f>
        <v>7354.98</v>
      </c>
      <c r="L12" s="39">
        <f ca="1">INDIRECT(calculation_hide!M39,FALSE)</f>
        <v>6643.99</v>
      </c>
      <c r="M12" s="39">
        <f ca="1">INDIRECT(calculation_hide!N39,FALSE)</f>
        <v>8301.84</v>
      </c>
      <c r="N12" s="49">
        <f t="shared" ca="1" si="0"/>
        <v>-10.044404376724215</v>
      </c>
    </row>
    <row r="13" spans="1:15" ht="20.25" customHeight="1" x14ac:dyDescent="0.35">
      <c r="A13" s="32" t="s">
        <v>35</v>
      </c>
      <c r="B13" s="40">
        <f ca="1">INDIRECT(calculation_hide!F15,FALSE)</f>
        <v>32685.22</v>
      </c>
      <c r="C13" s="40">
        <f ca="1">INDIRECT(calculation_hide!G15,FALSE)</f>
        <v>28603.89</v>
      </c>
      <c r="D13" s="56">
        <f t="shared" ca="1" si="1"/>
        <v>-12.486775368193948</v>
      </c>
      <c r="E13" s="40">
        <f ca="1">INDIRECT(calculation_hide!F40,FALSE)</f>
        <v>9444.67</v>
      </c>
      <c r="F13" s="40">
        <f ca="1">INDIRECT(calculation_hide!G40,FALSE)</f>
        <v>8938.8799999999992</v>
      </c>
      <c r="G13" s="40">
        <f ca="1">INDIRECT(calculation_hide!H40,FALSE)</f>
        <v>7007.27</v>
      </c>
      <c r="H13" s="40">
        <f ca="1">INDIRECT(calculation_hide!I40,FALSE)</f>
        <v>8095.42</v>
      </c>
      <c r="I13" s="40">
        <f ca="1">INDIRECT(calculation_hide!J40,FALSE)</f>
        <v>8643.65</v>
      </c>
      <c r="J13" s="40">
        <f ca="1">INDIRECT(calculation_hide!K40,FALSE)</f>
        <v>8147.79</v>
      </c>
      <c r="K13" s="40">
        <f ca="1">INDIRECT(calculation_hide!L40,FALSE)</f>
        <v>6945.2</v>
      </c>
      <c r="L13" s="40">
        <f ca="1">INDIRECT(calculation_hide!M40,FALSE)</f>
        <v>6205.05</v>
      </c>
      <c r="M13" s="40">
        <f ca="1">INDIRECT(calculation_hide!N40,FALSE)</f>
        <v>7305.85</v>
      </c>
      <c r="N13" s="50">
        <f t="shared" ca="1" si="0"/>
        <v>-15.477257871385344</v>
      </c>
    </row>
    <row r="14" spans="1:15" ht="20.25" customHeight="1" x14ac:dyDescent="0.35">
      <c r="A14" s="33" t="s">
        <v>33</v>
      </c>
      <c r="B14" s="41">
        <f ca="1">INDIRECT(calculation_hide!F16,FALSE)</f>
        <v>1796.2800000000002</v>
      </c>
      <c r="C14" s="41">
        <f ca="1">INDIRECT(calculation_hide!G16,FALSE)</f>
        <v>2324.87</v>
      </c>
      <c r="D14" s="57">
        <f t="shared" ca="1" si="1"/>
        <v>29.4269267597479</v>
      </c>
      <c r="E14" s="41">
        <f ca="1">INDIRECT(calculation_hide!F41,FALSE)</f>
        <v>195.5</v>
      </c>
      <c r="F14" s="41">
        <f ca="1">INDIRECT(calculation_hide!G41,FALSE)</f>
        <v>305.72000000000003</v>
      </c>
      <c r="G14" s="41">
        <f ca="1">INDIRECT(calculation_hide!H41,FALSE)</f>
        <v>541.94000000000005</v>
      </c>
      <c r="H14" s="41">
        <f ca="1">INDIRECT(calculation_hide!I41,FALSE)</f>
        <v>363.44</v>
      </c>
      <c r="I14" s="41">
        <f ca="1">INDIRECT(calculation_hide!J41,FALSE)</f>
        <v>585.17999999999995</v>
      </c>
      <c r="J14" s="41">
        <f ca="1">INDIRECT(calculation_hide!K41,FALSE)</f>
        <v>480.17</v>
      </c>
      <c r="K14" s="41">
        <f ca="1">INDIRECT(calculation_hide!L41,FALSE)</f>
        <v>409.78</v>
      </c>
      <c r="L14" s="41">
        <f ca="1">INDIRECT(calculation_hide!M41,FALSE)</f>
        <v>438.93</v>
      </c>
      <c r="M14" s="41">
        <f ca="1">INDIRECT(calculation_hide!N41,FALSE)</f>
        <v>995.99</v>
      </c>
      <c r="N14" s="52">
        <f t="shared" ca="1" si="0"/>
        <v>70.202330906729571</v>
      </c>
    </row>
    <row r="15" spans="1:15" ht="20.25" customHeight="1" x14ac:dyDescent="0.35">
      <c r="A15" s="27" t="s">
        <v>70</v>
      </c>
      <c r="B15" s="40">
        <f ca="1">INDIRECT(calculation_hide!F17,FALSE)</f>
        <v>147.61999999999998</v>
      </c>
      <c r="C15" s="40">
        <f ca="1">INDIRECT(calculation_hide!G17,FALSE)</f>
        <v>415.62</v>
      </c>
      <c r="D15" s="56" t="str">
        <f t="shared" ca="1" si="1"/>
        <v xml:space="preserve">(+) </v>
      </c>
      <c r="E15" s="40">
        <f ca="1">INDIRECT(calculation_hide!F42,FALSE)</f>
        <v>25.76</v>
      </c>
      <c r="F15" s="40">
        <f ca="1">INDIRECT(calculation_hide!G42,FALSE)</f>
        <v>136.72999999999999</v>
      </c>
      <c r="G15" s="40">
        <f ca="1">INDIRECT(calculation_hide!H42,FALSE)</f>
        <v>-142.91</v>
      </c>
      <c r="H15" s="40">
        <f ca="1">INDIRECT(calculation_hide!I42,FALSE)</f>
        <v>312.58</v>
      </c>
      <c r="I15" s="40">
        <f ca="1">INDIRECT(calculation_hide!J42,FALSE)</f>
        <v>-158.78</v>
      </c>
      <c r="J15" s="40">
        <f ca="1">INDIRECT(calculation_hide!K42,FALSE)</f>
        <v>8.68</v>
      </c>
      <c r="K15" s="40">
        <f ca="1">INDIRECT(calculation_hide!L42,FALSE)</f>
        <v>417.29</v>
      </c>
      <c r="L15" s="40">
        <f ca="1">INDIRECT(calculation_hide!M42,FALSE)</f>
        <v>-627.44000000000005</v>
      </c>
      <c r="M15" s="40">
        <f ca="1">INDIRECT(calculation_hide!N42,FALSE)</f>
        <v>617.09</v>
      </c>
      <c r="N15" s="50" t="str">
        <f t="shared" ca="1" si="0"/>
        <v xml:space="preserve">(-) </v>
      </c>
    </row>
    <row r="16" spans="1:15" ht="20.25" customHeight="1" x14ac:dyDescent="0.35">
      <c r="A16" s="28" t="s">
        <v>71</v>
      </c>
      <c r="B16" s="41">
        <f ca="1">INDIRECT(calculation_hide!F18,FALSE)</f>
        <v>246.95000000000002</v>
      </c>
      <c r="C16" s="41">
        <f ca="1">INDIRECT(calculation_hide!G18,FALSE)</f>
        <v>708.64</v>
      </c>
      <c r="D16" s="57" t="str">
        <f t="shared" ca="1" si="1"/>
        <v xml:space="preserve">(+) </v>
      </c>
      <c r="E16" s="41">
        <f ca="1">INDIRECT(calculation_hide!F43,FALSE)</f>
        <v>-304.92</v>
      </c>
      <c r="F16" s="41">
        <f ca="1">INDIRECT(calculation_hide!G43,FALSE)</f>
        <v>-106.97</v>
      </c>
      <c r="G16" s="41">
        <f ca="1">INDIRECT(calculation_hide!H43,FALSE)</f>
        <v>288.73</v>
      </c>
      <c r="H16" s="41">
        <f ca="1">INDIRECT(calculation_hide!I43,FALSE)</f>
        <v>-129.43</v>
      </c>
      <c r="I16" s="41">
        <f ca="1">INDIRECT(calculation_hide!J43,FALSE)</f>
        <v>194.62</v>
      </c>
      <c r="J16" s="41">
        <f ca="1">INDIRECT(calculation_hide!K43,FALSE)</f>
        <v>107.86</v>
      </c>
      <c r="K16" s="41">
        <f ca="1">INDIRECT(calculation_hide!L43,FALSE)</f>
        <v>24.38</v>
      </c>
      <c r="L16" s="41">
        <f ca="1">INDIRECT(calculation_hide!M43,FALSE)</f>
        <v>106.32</v>
      </c>
      <c r="M16" s="41">
        <f ca="1">INDIRECT(calculation_hide!N43,FALSE)</f>
        <v>470.08</v>
      </c>
      <c r="N16" s="52" t="str">
        <f t="shared" ca="1" si="0"/>
        <v xml:space="preserve">(+) </v>
      </c>
    </row>
    <row r="17" spans="1:14" ht="20.25" customHeight="1" x14ac:dyDescent="0.35">
      <c r="A17" s="29" t="s">
        <v>36</v>
      </c>
      <c r="B17" s="42">
        <f ca="1">INDIRECT(calculation_hide!F19,FALSE)</f>
        <v>48806.91</v>
      </c>
      <c r="C17" s="42">
        <f ca="1">INDIRECT(calculation_hide!G19,FALSE)</f>
        <v>54782.61</v>
      </c>
      <c r="D17" s="58">
        <f t="shared" ca="1" si="1"/>
        <v>12.243553218181599</v>
      </c>
      <c r="E17" s="42">
        <f ca="1">INDIRECT(calculation_hide!F44,FALSE)</f>
        <v>12309.96</v>
      </c>
      <c r="F17" s="42">
        <f ca="1">INDIRECT(calculation_hide!G44,FALSE)</f>
        <v>9805.8700000000008</v>
      </c>
      <c r="G17" s="42">
        <f ca="1">INDIRECT(calculation_hide!H44,FALSE)</f>
        <v>12302.62</v>
      </c>
      <c r="H17" s="42">
        <f ca="1">INDIRECT(calculation_hide!I44,FALSE)</f>
        <v>13282.62</v>
      </c>
      <c r="I17" s="42">
        <f ca="1">INDIRECT(calculation_hide!J44,FALSE)</f>
        <v>13415.8</v>
      </c>
      <c r="J17" s="42">
        <f ca="1">INDIRECT(calculation_hide!K44,FALSE)</f>
        <v>13799.55</v>
      </c>
      <c r="K17" s="42">
        <f ca="1">INDIRECT(calculation_hide!L44,FALSE)</f>
        <v>13976.61</v>
      </c>
      <c r="L17" s="42">
        <f ca="1">INDIRECT(calculation_hide!M44,FALSE)</f>
        <v>13422.81</v>
      </c>
      <c r="M17" s="42">
        <f ca="1">INDIRECT(calculation_hide!N44,FALSE)</f>
        <v>13583.64</v>
      </c>
      <c r="N17" s="53">
        <f ca="1">IF((M17-I17)/I17*100&gt;99.95,"(+) ",IF(ROUND((M17-I17)/I17*100,1)=0,"- ",IF((M17-I17)/I17*100&lt;-49.5,"(-) ",(M17-I17)/I17*100)))</f>
        <v>1.2510621804141397</v>
      </c>
    </row>
    <row r="18" spans="1:14" ht="20.25" customHeight="1" x14ac:dyDescent="0.35">
      <c r="A18" s="27" t="s">
        <v>72</v>
      </c>
      <c r="B18" s="40">
        <f ca="1">INDIRECT(calculation_hide!F20,FALSE)</f>
        <v>10.31</v>
      </c>
      <c r="C18" s="40">
        <f ca="1">INDIRECT(calculation_hide!G20,FALSE)</f>
        <v>-21.030000000000005</v>
      </c>
      <c r="D18" s="56"/>
      <c r="E18" s="40">
        <f ca="1">INDIRECT(calculation_hide!F45,FALSE)</f>
        <v>3.23</v>
      </c>
      <c r="F18" s="40">
        <f ca="1">INDIRECT(calculation_hide!G45,FALSE)</f>
        <v>-3.07</v>
      </c>
      <c r="G18" s="40">
        <f ca="1">INDIRECT(calculation_hide!H45,FALSE)</f>
        <v>-0.65</v>
      </c>
      <c r="H18" s="40">
        <f ca="1">INDIRECT(calculation_hide!I45,FALSE)</f>
        <v>7.4</v>
      </c>
      <c r="I18" s="40">
        <f ca="1">INDIRECT(calculation_hide!J45,FALSE)</f>
        <v>6.63</v>
      </c>
      <c r="J18" s="40">
        <f ca="1">INDIRECT(calculation_hide!K45,FALSE)</f>
        <v>-28.01</v>
      </c>
      <c r="K18" s="40">
        <f ca="1">INDIRECT(calculation_hide!L45,FALSE)</f>
        <v>-12.51</v>
      </c>
      <c r="L18" s="40">
        <f ca="1">INDIRECT(calculation_hide!M45,FALSE)</f>
        <v>-1.1399999999999999</v>
      </c>
      <c r="M18" s="40">
        <f ca="1">INDIRECT(calculation_hide!N45,FALSE)</f>
        <v>20.63</v>
      </c>
      <c r="N18" s="50"/>
    </row>
    <row r="19" spans="1:14" ht="20.25" customHeight="1" x14ac:dyDescent="0.35">
      <c r="A19" s="30" t="s">
        <v>37</v>
      </c>
      <c r="B19" s="43">
        <f ca="1">INDIRECT(calculation_hide!F21,FALSE)</f>
        <v>48796.61</v>
      </c>
      <c r="C19" s="43">
        <f ca="1">INDIRECT(calculation_hide!G21,FALSE)</f>
        <v>54803.640000000007</v>
      </c>
      <c r="D19" s="59">
        <f t="shared" ca="1" si="1"/>
        <v>12.31034287012972</v>
      </c>
      <c r="E19" s="43">
        <f ca="1">INDIRECT(calculation_hide!F46,FALSE)</f>
        <v>12306.73</v>
      </c>
      <c r="F19" s="43">
        <f ca="1">INDIRECT(calculation_hide!G46,FALSE)</f>
        <v>9808.94</v>
      </c>
      <c r="G19" s="43">
        <f ca="1">INDIRECT(calculation_hide!H46,FALSE)</f>
        <v>12303.27</v>
      </c>
      <c r="H19" s="43">
        <f ca="1">INDIRECT(calculation_hide!I46,FALSE)</f>
        <v>13275.23</v>
      </c>
      <c r="I19" s="43">
        <f ca="1">INDIRECT(calculation_hide!J46,FALSE)</f>
        <v>13409.17</v>
      </c>
      <c r="J19" s="43">
        <f ca="1">INDIRECT(calculation_hide!K46,FALSE)</f>
        <v>13827.56</v>
      </c>
      <c r="K19" s="43">
        <f ca="1">INDIRECT(calculation_hide!L46,FALSE)</f>
        <v>13989.12</v>
      </c>
      <c r="L19" s="43">
        <f ca="1">INDIRECT(calculation_hide!M46,FALSE)</f>
        <v>13423.95</v>
      </c>
      <c r="M19" s="43">
        <f ca="1">INDIRECT(calculation_hide!N46,FALSE)</f>
        <v>13563.01</v>
      </c>
      <c r="N19" s="51">
        <f ca="1">IF((M19-I19)/I19*100&gt;99.95,"(+) ",IF(ROUND((M19-I19)/I19*100,1)=0,"- ",IF((M19-I19)/I19*100&lt;-49.5,"(-) ",(M19-I19)/I19*100)))</f>
        <v>1.1472745889566629</v>
      </c>
    </row>
    <row r="20" spans="1:14" ht="20.25" customHeight="1" x14ac:dyDescent="0.35">
      <c r="A20" s="31" t="s">
        <v>38</v>
      </c>
      <c r="B20" s="39">
        <f ca="1">INDIRECT(calculation_hide!F22,FALSE)</f>
        <v>48796.61</v>
      </c>
      <c r="C20" s="39">
        <f ca="1">INDIRECT(calculation_hide!G22,FALSE)</f>
        <v>54803.640000000007</v>
      </c>
      <c r="D20" s="55">
        <f t="shared" ca="1" si="1"/>
        <v>12.31034287012972</v>
      </c>
      <c r="E20" s="39">
        <f ca="1">INDIRECT(calculation_hide!F47,FALSE)</f>
        <v>12306.73</v>
      </c>
      <c r="F20" s="39">
        <f ca="1">INDIRECT(calculation_hide!G47,FALSE)</f>
        <v>9808.94</v>
      </c>
      <c r="G20" s="39">
        <f ca="1">INDIRECT(calculation_hide!H47,FALSE)</f>
        <v>12303.27</v>
      </c>
      <c r="H20" s="39">
        <f ca="1">INDIRECT(calculation_hide!I47,FALSE)</f>
        <v>13275.23</v>
      </c>
      <c r="I20" s="39">
        <f ca="1">INDIRECT(calculation_hide!J47,FALSE)</f>
        <v>13409.17</v>
      </c>
      <c r="J20" s="39">
        <f ca="1">INDIRECT(calculation_hide!K47,FALSE)</f>
        <v>13827.56</v>
      </c>
      <c r="K20" s="39">
        <f ca="1">INDIRECT(calculation_hide!L47,FALSE)</f>
        <v>13989.12</v>
      </c>
      <c r="L20" s="39">
        <f ca="1">INDIRECT(calculation_hide!M47,FALSE)</f>
        <v>13423.95</v>
      </c>
      <c r="M20" s="39">
        <f ca="1">INDIRECT(calculation_hide!N47,FALSE)</f>
        <v>13563.01</v>
      </c>
      <c r="N20" s="49">
        <f ca="1">IF((M20-I20)/I20*100&gt;99.95,"(+) ",IF(ROUND((M20-I20)/I20*100,1)=0,"- ",IF((M20-I20)/I20*100&lt;-49.5,"(-) ",(M20-I20)/I20*100)))</f>
        <v>1.1472745889566629</v>
      </c>
    </row>
    <row r="21" spans="1:14" ht="20.25" customHeight="1" x14ac:dyDescent="0.35">
      <c r="A21" s="27" t="s">
        <v>39</v>
      </c>
      <c r="B21" s="40">
        <f ca="1">INDIRECT(calculation_hide!F23,FALSE)</f>
        <v>48796.61</v>
      </c>
      <c r="C21" s="40">
        <f ca="1">INDIRECT(calculation_hide!G23,FALSE)</f>
        <v>54803.640000000007</v>
      </c>
      <c r="D21" s="56">
        <f ca="1">IF((C21-B21)/B21*100&gt;99.95,"(+) ",IF(ROUND((C21-B21)/B21*100,1)=0,"- ",IF((C21-B21)/B21*100&lt;-49.5,"(-) ",(C21-B21)/B21*100)))</f>
        <v>12.31034287012972</v>
      </c>
      <c r="E21" s="40">
        <f ca="1">INDIRECT(calculation_hide!F48,FALSE)</f>
        <v>12306.73</v>
      </c>
      <c r="F21" s="40">
        <f ca="1">INDIRECT(calculation_hide!G48,FALSE)</f>
        <v>9808.94</v>
      </c>
      <c r="G21" s="40">
        <f ca="1">INDIRECT(calculation_hide!H48,FALSE)</f>
        <v>12303.27</v>
      </c>
      <c r="H21" s="40">
        <f ca="1">INDIRECT(calculation_hide!I48,FALSE)</f>
        <v>13275.23</v>
      </c>
      <c r="I21" s="40">
        <f ca="1">INDIRECT(calculation_hide!J48,FALSE)</f>
        <v>13409.17</v>
      </c>
      <c r="J21" s="40">
        <f ca="1">INDIRECT(calculation_hide!K48,FALSE)</f>
        <v>13827.56</v>
      </c>
      <c r="K21" s="40">
        <f ca="1">INDIRECT(calculation_hide!L48,FALSE)</f>
        <v>13989.12</v>
      </c>
      <c r="L21" s="40">
        <f ca="1">INDIRECT(calculation_hide!M48,FALSE)</f>
        <v>13423.95</v>
      </c>
      <c r="M21" s="40">
        <f ca="1">INDIRECT(calculation_hide!N48,FALSE)</f>
        <v>13563.01</v>
      </c>
      <c r="N21" s="50">
        <f ca="1">IF((M21-I21)/I21*100&gt;99.95,"(+) ",IF(ROUND((M21-I21)/I21*100,1)=0,"- ",IF((M21-I21)/I21*100&lt;-49.5,"(-) ",(M21-I21)/I21*100)))</f>
        <v>1.1472745889566629</v>
      </c>
    </row>
    <row r="23" spans="1:14" x14ac:dyDescent="0.35">
      <c r="C23" s="60"/>
    </row>
  </sheetData>
  <pageMargins left="0.51181102362204722" right="0.51181102362204722" top="0.78740157480314965" bottom="0.78740157480314965" header="0.51181102362204722" footer="0.51181102362204722"/>
  <pageSetup paperSize="9" orientation="landscape" r:id="rId1"/>
  <headerFooter alignWithMargins="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6B9B-699E-4006-B9F2-0B84D1781105}">
  <sheetPr codeName="Sheet3"/>
  <dimension ref="A1:Y26"/>
  <sheetViews>
    <sheetView showGridLines="0" zoomScaleNormal="100" workbookViewId="0">
      <pane xSplit="1" ySplit="5" topLeftCell="I6" activePane="bottomRight" state="frozen"/>
      <selection activeCell="A2" sqref="A2"/>
      <selection pane="topRight" activeCell="A2" sqref="A2"/>
      <selection pane="bottomLeft" activeCell="A2" sqref="A2"/>
      <selection pane="bottomRight"/>
    </sheetView>
  </sheetViews>
  <sheetFormatPr defaultColWidth="9" defaultRowHeight="15.5" x14ac:dyDescent="0.35"/>
  <cols>
    <col min="1" max="1" width="30.7265625" style="2" customWidth="1"/>
    <col min="2" max="9" width="10" style="2" customWidth="1"/>
    <col min="10" max="17" width="10.7265625" style="2" bestFit="1" customWidth="1"/>
    <col min="18" max="18" width="9" style="2" customWidth="1"/>
    <col min="19" max="23" width="10.7265625" style="2" bestFit="1" customWidth="1"/>
    <col min="24" max="25" width="13.26953125" style="2" bestFit="1" customWidth="1"/>
    <col min="26" max="248" width="9" style="2"/>
    <col min="249" max="249" width="21.453125" style="2" customWidth="1"/>
    <col min="250" max="257" width="10" style="2" customWidth="1"/>
    <col min="258" max="504" width="9" style="2"/>
    <col min="505" max="505" width="21.453125" style="2" customWidth="1"/>
    <col min="506" max="513" width="10" style="2" customWidth="1"/>
    <col min="514" max="760" width="9" style="2"/>
    <col min="761" max="761" width="21.453125" style="2" customWidth="1"/>
    <col min="762" max="769" width="10" style="2" customWidth="1"/>
    <col min="770" max="1016" width="9" style="2"/>
    <col min="1017" max="1017" width="21.453125" style="2" customWidth="1"/>
    <col min="1018" max="1025" width="10" style="2" customWidth="1"/>
    <col min="1026" max="1272" width="9" style="2"/>
    <col min="1273" max="1273" width="21.453125" style="2" customWidth="1"/>
    <col min="1274" max="1281" width="10" style="2" customWidth="1"/>
    <col min="1282" max="1528" width="9" style="2"/>
    <col min="1529" max="1529" width="21.453125" style="2" customWidth="1"/>
    <col min="1530" max="1537" width="10" style="2" customWidth="1"/>
    <col min="1538" max="1784" width="9" style="2"/>
    <col min="1785" max="1785" width="21.453125" style="2" customWidth="1"/>
    <col min="1786" max="1793" width="10" style="2" customWidth="1"/>
    <col min="1794" max="2040" width="9" style="2"/>
    <col min="2041" max="2041" width="21.453125" style="2" customWidth="1"/>
    <col min="2042" max="2049" width="10" style="2" customWidth="1"/>
    <col min="2050" max="2296" width="9" style="2"/>
    <col min="2297" max="2297" width="21.453125" style="2" customWidth="1"/>
    <col min="2298" max="2305" width="10" style="2" customWidth="1"/>
    <col min="2306" max="2552" width="9" style="2"/>
    <col min="2553" max="2553" width="21.453125" style="2" customWidth="1"/>
    <col min="2554" max="2561" width="10" style="2" customWidth="1"/>
    <col min="2562" max="2808" width="9" style="2"/>
    <col min="2809" max="2809" width="21.453125" style="2" customWidth="1"/>
    <col min="2810" max="2817" width="10" style="2" customWidth="1"/>
    <col min="2818" max="3064" width="9" style="2"/>
    <col min="3065" max="3065" width="21.453125" style="2" customWidth="1"/>
    <col min="3066" max="3073" width="10" style="2" customWidth="1"/>
    <col min="3074" max="3320" width="9" style="2"/>
    <col min="3321" max="3321" width="21.453125" style="2" customWidth="1"/>
    <col min="3322" max="3329" width="10" style="2" customWidth="1"/>
    <col min="3330" max="3576" width="9" style="2"/>
    <col min="3577" max="3577" width="21.453125" style="2" customWidth="1"/>
    <col min="3578" max="3585" width="10" style="2" customWidth="1"/>
    <col min="3586" max="3832" width="9" style="2"/>
    <col min="3833" max="3833" width="21.453125" style="2" customWidth="1"/>
    <col min="3834" max="3841" width="10" style="2" customWidth="1"/>
    <col min="3842" max="4088" width="9" style="2"/>
    <col min="4089" max="4089" width="21.453125" style="2" customWidth="1"/>
    <col min="4090" max="4097" width="10" style="2" customWidth="1"/>
    <col min="4098" max="4344" width="9" style="2"/>
    <col min="4345" max="4345" width="21.453125" style="2" customWidth="1"/>
    <col min="4346" max="4353" width="10" style="2" customWidth="1"/>
    <col min="4354" max="4600" width="9" style="2"/>
    <col min="4601" max="4601" width="21.453125" style="2" customWidth="1"/>
    <col min="4602" max="4609" width="10" style="2" customWidth="1"/>
    <col min="4610" max="4856" width="9" style="2"/>
    <col min="4857" max="4857" width="21.453125" style="2" customWidth="1"/>
    <col min="4858" max="4865" width="10" style="2" customWidth="1"/>
    <col min="4866" max="5112" width="9" style="2"/>
    <col min="5113" max="5113" width="21.453125" style="2" customWidth="1"/>
    <col min="5114" max="5121" width="10" style="2" customWidth="1"/>
    <col min="5122" max="5368" width="9" style="2"/>
    <col min="5369" max="5369" width="21.453125" style="2" customWidth="1"/>
    <col min="5370" max="5377" width="10" style="2" customWidth="1"/>
    <col min="5378" max="5624" width="9" style="2"/>
    <col min="5625" max="5625" width="21.453125" style="2" customWidth="1"/>
    <col min="5626" max="5633" width="10" style="2" customWidth="1"/>
    <col min="5634" max="5880" width="9" style="2"/>
    <col min="5881" max="5881" width="21.453125" style="2" customWidth="1"/>
    <col min="5882" max="5889" width="10" style="2" customWidth="1"/>
    <col min="5890" max="6136" width="9" style="2"/>
    <col min="6137" max="6137" width="21.453125" style="2" customWidth="1"/>
    <col min="6138" max="6145" width="10" style="2" customWidth="1"/>
    <col min="6146" max="6392" width="9" style="2"/>
    <col min="6393" max="6393" width="21.453125" style="2" customWidth="1"/>
    <col min="6394" max="6401" width="10" style="2" customWidth="1"/>
    <col min="6402" max="6648" width="9" style="2"/>
    <col min="6649" max="6649" width="21.453125" style="2" customWidth="1"/>
    <col min="6650" max="6657" width="10" style="2" customWidth="1"/>
    <col min="6658" max="6904" width="9" style="2"/>
    <col min="6905" max="6905" width="21.453125" style="2" customWidth="1"/>
    <col min="6906" max="6913" width="10" style="2" customWidth="1"/>
    <col min="6914" max="7160" width="9" style="2"/>
    <col min="7161" max="7161" width="21.453125" style="2" customWidth="1"/>
    <col min="7162" max="7169" width="10" style="2" customWidth="1"/>
    <col min="7170" max="7416" width="9" style="2"/>
    <col min="7417" max="7417" width="21.453125" style="2" customWidth="1"/>
    <col min="7418" max="7425" width="10" style="2" customWidth="1"/>
    <col min="7426" max="7672" width="9" style="2"/>
    <col min="7673" max="7673" width="21.453125" style="2" customWidth="1"/>
    <col min="7674" max="7681" width="10" style="2" customWidth="1"/>
    <col min="7682" max="7928" width="9" style="2"/>
    <col min="7929" max="7929" width="21.453125" style="2" customWidth="1"/>
    <col min="7930" max="7937" width="10" style="2" customWidth="1"/>
    <col min="7938" max="8184" width="9" style="2"/>
    <col min="8185" max="8185" width="21.453125" style="2" customWidth="1"/>
    <col min="8186" max="8193" width="10" style="2" customWidth="1"/>
    <col min="8194" max="8440" width="9" style="2"/>
    <col min="8441" max="8441" width="21.453125" style="2" customWidth="1"/>
    <col min="8442" max="8449" width="10" style="2" customWidth="1"/>
    <col min="8450" max="8696" width="9" style="2"/>
    <col min="8697" max="8697" width="21.453125" style="2" customWidth="1"/>
    <col min="8698" max="8705" width="10" style="2" customWidth="1"/>
    <col min="8706" max="8952" width="9" style="2"/>
    <col min="8953" max="8953" width="21.453125" style="2" customWidth="1"/>
    <col min="8954" max="8961" width="10" style="2" customWidth="1"/>
    <col min="8962" max="9208" width="9" style="2"/>
    <col min="9209" max="9209" width="21.453125" style="2" customWidth="1"/>
    <col min="9210" max="9217" width="10" style="2" customWidth="1"/>
    <col min="9218" max="9464" width="9" style="2"/>
    <col min="9465" max="9465" width="21.453125" style="2" customWidth="1"/>
    <col min="9466" max="9473" width="10" style="2" customWidth="1"/>
    <col min="9474" max="9720" width="9" style="2"/>
    <col min="9721" max="9721" width="21.453125" style="2" customWidth="1"/>
    <col min="9722" max="9729" width="10" style="2" customWidth="1"/>
    <col min="9730" max="9976" width="9" style="2"/>
    <col min="9977" max="9977" width="21.453125" style="2" customWidth="1"/>
    <col min="9978" max="9985" width="10" style="2" customWidth="1"/>
    <col min="9986" max="10232" width="9" style="2"/>
    <col min="10233" max="10233" width="21.453125" style="2" customWidth="1"/>
    <col min="10234" max="10241" width="10" style="2" customWidth="1"/>
    <col min="10242" max="10488" width="9" style="2"/>
    <col min="10489" max="10489" width="21.453125" style="2" customWidth="1"/>
    <col min="10490" max="10497" width="10" style="2" customWidth="1"/>
    <col min="10498" max="10744" width="9" style="2"/>
    <col min="10745" max="10745" width="21.453125" style="2" customWidth="1"/>
    <col min="10746" max="10753" width="10" style="2" customWidth="1"/>
    <col min="10754" max="11000" width="9" style="2"/>
    <col min="11001" max="11001" width="21.453125" style="2" customWidth="1"/>
    <col min="11002" max="11009" width="10" style="2" customWidth="1"/>
    <col min="11010" max="11256" width="9" style="2"/>
    <col min="11257" max="11257" width="21.453125" style="2" customWidth="1"/>
    <col min="11258" max="11265" width="10" style="2" customWidth="1"/>
    <col min="11266" max="11512" width="9" style="2"/>
    <col min="11513" max="11513" width="21.453125" style="2" customWidth="1"/>
    <col min="11514" max="11521" width="10" style="2" customWidth="1"/>
    <col min="11522" max="11768" width="9" style="2"/>
    <col min="11769" max="11769" width="21.453125" style="2" customWidth="1"/>
    <col min="11770" max="11777" width="10" style="2" customWidth="1"/>
    <col min="11778" max="12024" width="9" style="2"/>
    <col min="12025" max="12025" width="21.453125" style="2" customWidth="1"/>
    <col min="12026" max="12033" width="10" style="2" customWidth="1"/>
    <col min="12034" max="12280" width="9" style="2"/>
    <col min="12281" max="12281" width="21.453125" style="2" customWidth="1"/>
    <col min="12282" max="12289" width="10" style="2" customWidth="1"/>
    <col min="12290" max="12536" width="9" style="2"/>
    <col min="12537" max="12537" width="21.453125" style="2" customWidth="1"/>
    <col min="12538" max="12545" width="10" style="2" customWidth="1"/>
    <col min="12546" max="12792" width="9" style="2"/>
    <col min="12793" max="12793" width="21.453125" style="2" customWidth="1"/>
    <col min="12794" max="12801" width="10" style="2" customWidth="1"/>
    <col min="12802" max="13048" width="9" style="2"/>
    <col min="13049" max="13049" width="21.453125" style="2" customWidth="1"/>
    <col min="13050" max="13057" width="10" style="2" customWidth="1"/>
    <col min="13058" max="13304" width="9" style="2"/>
    <col min="13305" max="13305" width="21.453125" style="2" customWidth="1"/>
    <col min="13306" max="13313" width="10" style="2" customWidth="1"/>
    <col min="13314" max="13560" width="9" style="2"/>
    <col min="13561" max="13561" width="21.453125" style="2" customWidth="1"/>
    <col min="13562" max="13569" width="10" style="2" customWidth="1"/>
    <col min="13570" max="13816" width="9" style="2"/>
    <col min="13817" max="13817" width="21.453125" style="2" customWidth="1"/>
    <col min="13818" max="13825" width="10" style="2" customWidth="1"/>
    <col min="13826" max="14072" width="9" style="2"/>
    <col min="14073" max="14073" width="21.453125" style="2" customWidth="1"/>
    <col min="14074" max="14081" width="10" style="2" customWidth="1"/>
    <col min="14082" max="14328" width="9" style="2"/>
    <col min="14329" max="14329" width="21.453125" style="2" customWidth="1"/>
    <col min="14330" max="14337" width="10" style="2" customWidth="1"/>
    <col min="14338" max="14584" width="9" style="2"/>
    <col min="14585" max="14585" width="21.453125" style="2" customWidth="1"/>
    <col min="14586" max="14593" width="10" style="2" customWidth="1"/>
    <col min="14594" max="14840" width="9" style="2"/>
    <col min="14841" max="14841" width="21.453125" style="2" customWidth="1"/>
    <col min="14842" max="14849" width="10" style="2" customWidth="1"/>
    <col min="14850" max="15096" width="9" style="2"/>
    <col min="15097" max="15097" width="21.453125" style="2" customWidth="1"/>
    <col min="15098" max="15105" width="10" style="2" customWidth="1"/>
    <col min="15106" max="15352" width="9" style="2"/>
    <col min="15353" max="15353" width="21.453125" style="2" customWidth="1"/>
    <col min="15354" max="15361" width="10" style="2" customWidth="1"/>
    <col min="15362" max="15608" width="9" style="2"/>
    <col min="15609" max="15609" width="21.453125" style="2" customWidth="1"/>
    <col min="15610" max="15617" width="10" style="2" customWidth="1"/>
    <col min="15618" max="15864" width="9" style="2"/>
    <col min="15865" max="15865" width="21.453125" style="2" customWidth="1"/>
    <col min="15866" max="15873" width="10" style="2" customWidth="1"/>
    <col min="15874" max="16120" width="9" style="2"/>
    <col min="16121" max="16121" width="21.453125" style="2" customWidth="1"/>
    <col min="16122" max="16129" width="10" style="2" customWidth="1"/>
    <col min="16130" max="16384" width="9" style="2"/>
  </cols>
  <sheetData>
    <row r="1" spans="1:25" ht="45" customHeight="1" x14ac:dyDescent="0.35">
      <c r="A1" s="36" t="s">
        <v>184</v>
      </c>
    </row>
    <row r="2" spans="1:25" s="3" customFormat="1" ht="20.25" customHeight="1" x14ac:dyDescent="0.35">
      <c r="A2" s="3" t="s">
        <v>22</v>
      </c>
    </row>
    <row r="3" spans="1:25" s="3" customFormat="1" ht="20.25" customHeight="1" x14ac:dyDescent="0.35">
      <c r="A3" s="3" t="s">
        <v>86</v>
      </c>
    </row>
    <row r="4" spans="1:25" s="3" customFormat="1" ht="20.25" customHeight="1" x14ac:dyDescent="0.35">
      <c r="A4" s="3" t="s">
        <v>168</v>
      </c>
    </row>
    <row r="5" spans="1:25" ht="30" customHeight="1" x14ac:dyDescent="0.35">
      <c r="A5" s="48" t="s">
        <v>73</v>
      </c>
      <c r="B5" s="24" t="s">
        <v>186</v>
      </c>
      <c r="C5" s="25" t="s">
        <v>187</v>
      </c>
      <c r="D5" s="25" t="s">
        <v>188</v>
      </c>
      <c r="E5" s="25" t="s">
        <v>189</v>
      </c>
      <c r="F5" s="25" t="s">
        <v>190</v>
      </c>
      <c r="G5" s="25" t="s">
        <v>191</v>
      </c>
      <c r="H5" s="25" t="s">
        <v>192</v>
      </c>
      <c r="I5" s="25" t="s">
        <v>193</v>
      </c>
      <c r="J5" s="25" t="s">
        <v>194</v>
      </c>
      <c r="K5" s="25" t="s">
        <v>195</v>
      </c>
      <c r="L5" s="25" t="s">
        <v>196</v>
      </c>
      <c r="M5" s="25" t="s">
        <v>197</v>
      </c>
      <c r="N5" s="25" t="s">
        <v>198</v>
      </c>
      <c r="O5" s="25" t="s">
        <v>199</v>
      </c>
      <c r="P5" s="25" t="s">
        <v>200</v>
      </c>
      <c r="Q5" s="25" t="s">
        <v>201</v>
      </c>
      <c r="R5" s="25" t="s">
        <v>202</v>
      </c>
      <c r="S5" s="25" t="s">
        <v>203</v>
      </c>
      <c r="T5" s="25" t="s">
        <v>204</v>
      </c>
      <c r="U5" s="25" t="s">
        <v>205</v>
      </c>
      <c r="V5" s="25" t="s">
        <v>74</v>
      </c>
      <c r="W5" s="25" t="s">
        <v>75</v>
      </c>
      <c r="X5" s="25" t="s">
        <v>233</v>
      </c>
      <c r="Y5" s="25" t="s">
        <v>234</v>
      </c>
    </row>
    <row r="6" spans="1:25" ht="20.25" customHeight="1" x14ac:dyDescent="0.35">
      <c r="A6" s="31" t="s">
        <v>66</v>
      </c>
      <c r="B6" s="44">
        <f>SUM(Quarter!B6:E6)</f>
        <v>137099</v>
      </c>
      <c r="C6" s="44">
        <f>SUM(Quarter!F6:I6)</f>
        <v>126245</v>
      </c>
      <c r="D6" s="44">
        <f>SUM(Quarter!J6:M6)</f>
        <v>116678.38</v>
      </c>
      <c r="E6" s="44">
        <f>SUM(Quarter!N6:Q6)</f>
        <v>115944.26000000001</v>
      </c>
      <c r="F6" s="44">
        <f>SUM(Quarter!R6:U6)</f>
        <v>106072.93</v>
      </c>
      <c r="G6" s="44">
        <f>SUM(Quarter!V6:Y6)</f>
        <v>95373.78</v>
      </c>
      <c r="H6" s="44">
        <f>SUM(Quarter!Z6:AC6)</f>
        <v>84721.139999999985</v>
      </c>
      <c r="I6" s="44">
        <f>SUM(Quarter!AD6:AG6)</f>
        <v>76577.84</v>
      </c>
      <c r="J6" s="44">
        <f>SUM(Quarter!AH6:AK6)</f>
        <v>76575.09</v>
      </c>
      <c r="K6" s="44">
        <f>SUM(Quarter!AL6:AO6)</f>
        <v>71788.84</v>
      </c>
      <c r="L6" s="44">
        <f>SUM(Quarter!AP6:AS6)</f>
        <v>68198.540000000008</v>
      </c>
      <c r="M6" s="44">
        <f>SUM(Quarter!AT6:AW6)</f>
        <v>62961.61</v>
      </c>
      <c r="N6" s="44">
        <f>SUM(Quarter!AX6:BA6)</f>
        <v>51972.429999999993</v>
      </c>
      <c r="O6" s="44">
        <f>SUM(Quarter!BB6:BE6)</f>
        <v>44560.800000000003</v>
      </c>
      <c r="P6" s="44">
        <f>SUM(Quarter!BF6:BI6)</f>
        <v>41100.800000000003</v>
      </c>
      <c r="Q6" s="44">
        <f>SUM(Quarter!BJ6:BM6)</f>
        <v>40327.760000000002</v>
      </c>
      <c r="R6" s="44">
        <f>SUM(Quarter!BN6:BQ6)</f>
        <v>45698.12</v>
      </c>
      <c r="S6" s="44">
        <f>SUM(Quarter!BR6:BU6)</f>
        <v>47872.08</v>
      </c>
      <c r="T6" s="44">
        <f>SUM(Quarter!BV6:BY6)</f>
        <v>47049.289999999994</v>
      </c>
      <c r="U6" s="44">
        <f>SUM(Quarter!BZ6:CC6)</f>
        <v>51550.729999999996</v>
      </c>
      <c r="V6" s="44">
        <f>SUM(Quarter!CD6:CG6)</f>
        <v>52856.2</v>
      </c>
      <c r="W6" s="44">
        <f>SUM(Quarter!CH6:CK6)</f>
        <v>49361.5</v>
      </c>
      <c r="X6" s="44">
        <f>SUM(Quarter!CL6:CO6)</f>
        <v>41162.47</v>
      </c>
      <c r="Y6" s="44">
        <f>SUM(Quarter!CP6:CS6)</f>
        <v>38094.350000000006</v>
      </c>
    </row>
    <row r="7" spans="1:25" ht="20.25" customHeight="1" x14ac:dyDescent="0.35">
      <c r="A7" s="27" t="s">
        <v>32</v>
      </c>
      <c r="B7" s="44">
        <f>SUM(Quarter!B7:E7)</f>
        <v>128262</v>
      </c>
      <c r="C7" s="44">
        <f>SUM(Quarter!F7:I7)</f>
        <v>117882.48999999999</v>
      </c>
      <c r="D7" s="44">
        <f>SUM(Quarter!J7:M7)</f>
        <v>108386.56</v>
      </c>
      <c r="E7" s="44">
        <f>SUM(Quarter!N7:Q7)</f>
        <v>107430.19</v>
      </c>
      <c r="F7" s="44">
        <f>SUM(Quarter!R7:U7)</f>
        <v>97834.92</v>
      </c>
      <c r="G7" s="44">
        <f>SUM(Quarter!V7:Y7)</f>
        <v>87516.200000000012</v>
      </c>
      <c r="H7" s="44">
        <f>SUM(Quarter!Z7:AC7)</f>
        <v>77178.509999999995</v>
      </c>
      <c r="I7" s="44">
        <f>SUM(Quarter!AD7:AG7)</f>
        <v>69664.639999999999</v>
      </c>
      <c r="J7" s="44">
        <f>SUM(Quarter!AH7:AK7)</f>
        <v>70357.03</v>
      </c>
      <c r="K7" s="44">
        <f>SUM(Quarter!AL7:AO7)</f>
        <v>65496.759999999987</v>
      </c>
      <c r="L7" s="44">
        <f>SUM(Quarter!AP7:AS7)</f>
        <v>62820.06</v>
      </c>
      <c r="M7" s="44">
        <f>SUM(Quarter!AT7:AW7)</f>
        <v>58046.6</v>
      </c>
      <c r="N7" s="44">
        <f>SUM(Quarter!AX7:BA7)</f>
        <v>48571.07</v>
      </c>
      <c r="O7" s="44">
        <f>SUM(Quarter!BB7:BE7)</f>
        <v>42052.4</v>
      </c>
      <c r="P7" s="44">
        <f>SUM(Quarter!BF7:BI7)</f>
        <v>38456.36</v>
      </c>
      <c r="Q7" s="44">
        <f>SUM(Quarter!BJ7:BM7)</f>
        <v>37474.269999999997</v>
      </c>
      <c r="R7" s="44">
        <f>SUM(Quarter!BN7:BQ7)</f>
        <v>42825.880000000005</v>
      </c>
      <c r="S7" s="44">
        <f>SUM(Quarter!BR7:BU7)</f>
        <v>44305.850000000006</v>
      </c>
      <c r="T7" s="44">
        <f>SUM(Quarter!BV7:BY7)</f>
        <v>43184.67</v>
      </c>
      <c r="U7" s="44">
        <f>SUM(Quarter!BZ7:CC7)</f>
        <v>47848.310000000005</v>
      </c>
      <c r="V7" s="44">
        <f>SUM(Quarter!CD7:CG7)</f>
        <v>49344.100000000006</v>
      </c>
      <c r="W7" s="44">
        <f>SUM(Quarter!CH7:CK7)</f>
        <v>45658.07</v>
      </c>
      <c r="X7" s="44">
        <f>SUM(Quarter!CL7:CO7)</f>
        <v>38238.519999999997</v>
      </c>
      <c r="Y7" s="44">
        <f>SUM(Quarter!CP7:CS7)</f>
        <v>34934.920000000006</v>
      </c>
    </row>
    <row r="8" spans="1:25" ht="20.25" customHeight="1" x14ac:dyDescent="0.35">
      <c r="A8" s="27" t="s">
        <v>67</v>
      </c>
      <c r="B8" s="44">
        <f>SUM(Quarter!B8:E8)</f>
        <v>8837</v>
      </c>
      <c r="C8" s="44">
        <f>SUM(Quarter!F8:I8)</f>
        <v>8362.51</v>
      </c>
      <c r="D8" s="44">
        <f>SUM(Quarter!J8:M8)</f>
        <v>8291.83</v>
      </c>
      <c r="E8" s="44">
        <f>SUM(Quarter!N8:Q8)</f>
        <v>8514.0499999999993</v>
      </c>
      <c r="F8" s="44">
        <f>SUM(Quarter!R8:U8)</f>
        <v>8238.01</v>
      </c>
      <c r="G8" s="44">
        <f>SUM(Quarter!V8:Y8)</f>
        <v>7857.58</v>
      </c>
      <c r="H8" s="44">
        <f>SUM(Quarter!Z8:AC8)</f>
        <v>7542.62</v>
      </c>
      <c r="I8" s="44">
        <f>SUM(Quarter!AD8:AG8)</f>
        <v>6913.2</v>
      </c>
      <c r="J8" s="44">
        <f>SUM(Quarter!AH8:AK8)</f>
        <v>6218.07</v>
      </c>
      <c r="K8" s="44">
        <f>SUM(Quarter!AL8:AO8)</f>
        <v>6292.08</v>
      </c>
      <c r="L8" s="44">
        <f>SUM(Quarter!AP8:AS8)</f>
        <v>5378.49</v>
      </c>
      <c r="M8" s="44">
        <f>SUM(Quarter!AT8:AW8)</f>
        <v>4915.01</v>
      </c>
      <c r="N8" s="44">
        <f>SUM(Quarter!AX8:BA8)</f>
        <v>3401.3599999999997</v>
      </c>
      <c r="O8" s="44">
        <f>SUM(Quarter!BB8:BE8)</f>
        <v>2508.42</v>
      </c>
      <c r="P8" s="44">
        <f>SUM(Quarter!BF8:BI8)</f>
        <v>2190.04</v>
      </c>
      <c r="Q8" s="44">
        <f>SUM(Quarter!BJ8:BM8)</f>
        <v>2453.66</v>
      </c>
      <c r="R8" s="44">
        <f>SUM(Quarter!BN8:BQ8)</f>
        <v>2461.84</v>
      </c>
      <c r="S8" s="44">
        <f>SUM(Quarter!BR8:BU8)</f>
        <v>3138.74</v>
      </c>
      <c r="T8" s="44">
        <f>SUM(Quarter!BV8:BY8)</f>
        <v>3445.6699999999996</v>
      </c>
      <c r="U8" s="44">
        <f>SUM(Quarter!BZ8:CC8)</f>
        <v>3339.23</v>
      </c>
      <c r="V8" s="44">
        <f>SUM(Quarter!CD8:CG8)</f>
        <v>3144.2699999999995</v>
      </c>
      <c r="W8" s="44">
        <f>SUM(Quarter!CH8:CK8)</f>
        <v>3327.18</v>
      </c>
      <c r="X8" s="44">
        <f>SUM(Quarter!CL8:CO8)</f>
        <v>2625.2000000000003</v>
      </c>
      <c r="Y8" s="44">
        <f>SUM(Quarter!CP8:CS8)</f>
        <v>2817.2799999999997</v>
      </c>
    </row>
    <row r="9" spans="1:25" ht="20.25" customHeight="1" x14ac:dyDescent="0.35">
      <c r="A9" s="27" t="s">
        <v>33</v>
      </c>
      <c r="B9" s="44">
        <f>SUM(Quarter!B9:E9)</f>
        <v>0</v>
      </c>
      <c r="C9" s="44">
        <f>SUM(Quarter!F9:I9)</f>
        <v>0</v>
      </c>
      <c r="D9" s="44">
        <f>SUM(Quarter!J9:M9)</f>
        <v>0</v>
      </c>
      <c r="E9" s="44">
        <f>SUM(Quarter!N9:Q9)</f>
        <v>0</v>
      </c>
      <c r="F9" s="44">
        <f>SUM(Quarter!R9:U9)</f>
        <v>0</v>
      </c>
      <c r="G9" s="44">
        <f>SUM(Quarter!V9:Y9)</f>
        <v>0</v>
      </c>
      <c r="H9" s="44">
        <f>SUM(Quarter!Z9:AC9)</f>
        <v>0</v>
      </c>
      <c r="I9" s="44">
        <f>SUM(Quarter!AD9:AG9)</f>
        <v>0</v>
      </c>
      <c r="J9" s="44">
        <f>SUM(Quarter!AH9:AK9)</f>
        <v>0</v>
      </c>
      <c r="K9" s="44">
        <f>SUM(Quarter!AL9:AO9)</f>
        <v>0</v>
      </c>
      <c r="L9" s="44">
        <f>SUM(Quarter!AP9:AS9)</f>
        <v>0</v>
      </c>
      <c r="M9" s="44">
        <f>SUM(Quarter!AT9:AW9)</f>
        <v>0</v>
      </c>
      <c r="N9" s="44">
        <f>SUM(Quarter!AX9:BA9)</f>
        <v>0</v>
      </c>
      <c r="O9" s="44">
        <f>SUM(Quarter!BB9:BE9)</f>
        <v>0</v>
      </c>
      <c r="P9" s="44">
        <f>SUM(Quarter!BF9:BI9)</f>
        <v>454.41</v>
      </c>
      <c r="Q9" s="44">
        <f>SUM(Quarter!BJ9:BM9)</f>
        <v>399.83</v>
      </c>
      <c r="R9" s="44">
        <f>SUM(Quarter!BN9:BQ9)</f>
        <v>410.38</v>
      </c>
      <c r="S9" s="44">
        <f>SUM(Quarter!BR9:BU9)</f>
        <v>427.48</v>
      </c>
      <c r="T9" s="44">
        <f>SUM(Quarter!BV9:BY9)</f>
        <v>418.96999999999997</v>
      </c>
      <c r="U9" s="44">
        <f>SUM(Quarter!BZ9:CC9)</f>
        <v>363.19</v>
      </c>
      <c r="V9" s="44">
        <f>SUM(Quarter!CD9:CG9)</f>
        <v>367.81</v>
      </c>
      <c r="W9" s="44">
        <f>SUM(Quarter!CH9:CK9)</f>
        <v>376.24</v>
      </c>
      <c r="X9" s="44">
        <f>SUM(Quarter!CL9:CO9)</f>
        <v>298.75</v>
      </c>
      <c r="Y9" s="44">
        <f>SUM(Quarter!CP9:CS9)</f>
        <v>342.15</v>
      </c>
    </row>
    <row r="10" spans="1:25" ht="20.25" customHeight="1" x14ac:dyDescent="0.35">
      <c r="A10" s="27" t="s">
        <v>68</v>
      </c>
      <c r="B10" s="44">
        <f>SUM(Quarter!B10:E10)</f>
        <v>44869</v>
      </c>
      <c r="C10" s="44">
        <f>SUM(Quarter!F10:I10)</f>
        <v>54386.29</v>
      </c>
      <c r="D10" s="44">
        <f>SUM(Quarter!J10:M10)</f>
        <v>53551.429999999993</v>
      </c>
      <c r="E10" s="44">
        <f>SUM(Quarter!N10:Q10)</f>
        <v>56967.92</v>
      </c>
      <c r="F10" s="44">
        <f>SUM(Quarter!R10:U10)</f>
        <v>54177.329999999994</v>
      </c>
      <c r="G10" s="44">
        <f>SUM(Quarter!V10:Y10)</f>
        <v>62516.229999999996</v>
      </c>
      <c r="H10" s="44">
        <f>SUM(Quarter!Z10:AC10)</f>
        <v>58885.14</v>
      </c>
      <c r="I10" s="44">
        <f>SUM(Quarter!AD10:AG10)</f>
        <v>59443.15</v>
      </c>
      <c r="J10" s="44">
        <f>SUM(Quarter!AH10:AK10)</f>
        <v>57356.74</v>
      </c>
      <c r="K10" s="44">
        <f>SUM(Quarter!AL10:AO10)</f>
        <v>60334.87</v>
      </c>
      <c r="L10" s="44">
        <f>SUM(Quarter!AP10:AS10)</f>
        <v>55002.270000000004</v>
      </c>
      <c r="M10" s="44">
        <f>SUM(Quarter!AT10:AW10)</f>
        <v>55064</v>
      </c>
      <c r="N10" s="44">
        <f>SUM(Quarter!AX10:BA10)</f>
        <v>58092.3</v>
      </c>
      <c r="O10" s="44">
        <f>SUM(Quarter!BB10:BE10)</f>
        <v>60475.71</v>
      </c>
      <c r="P10" s="44">
        <f>SUM(Quarter!BF10:BI10)</f>
        <v>58966.74</v>
      </c>
      <c r="Q10" s="44">
        <f>SUM(Quarter!BJ10:BM10)</f>
        <v>53637.54</v>
      </c>
      <c r="R10" s="44">
        <f>SUM(Quarter!BN10:BQ10)</f>
        <v>50599.009999999995</v>
      </c>
      <c r="S10" s="44">
        <f>SUM(Quarter!BR10:BU10)</f>
        <v>48789.049999999996</v>
      </c>
      <c r="T10" s="44">
        <f>SUM(Quarter!BV10:BY10)</f>
        <v>53290.8</v>
      </c>
      <c r="U10" s="44">
        <f>SUM(Quarter!BZ10:CC10)</f>
        <v>52282.94</v>
      </c>
      <c r="V10" s="44">
        <f>SUM(Quarter!CD10:CG10)</f>
        <v>51548.92</v>
      </c>
      <c r="W10" s="44">
        <f>SUM(Quarter!CH10:CK10)</f>
        <v>39573.449999999997</v>
      </c>
      <c r="X10" s="44">
        <f>SUM(Quarter!CL10:CO10)</f>
        <v>41731.379999999997</v>
      </c>
      <c r="Y10" s="44">
        <f>SUM(Quarter!CP10:CS10)</f>
        <v>46492.770000000004</v>
      </c>
    </row>
    <row r="11" spans="1:25" ht="20.25" customHeight="1" x14ac:dyDescent="0.35">
      <c r="A11" s="27" t="s">
        <v>34</v>
      </c>
      <c r="B11" s="44">
        <f>SUM(Quarter!B11:E11)</f>
        <v>39321.009999999995</v>
      </c>
      <c r="C11" s="44">
        <f>SUM(Quarter!F11:I11)</f>
        <v>48867.69</v>
      </c>
      <c r="D11" s="44">
        <f>SUM(Quarter!J11:M11)</f>
        <v>48992.28</v>
      </c>
      <c r="E11" s="44">
        <f>SUM(Quarter!N11:Q11)</f>
        <v>52041.539999999994</v>
      </c>
      <c r="F11" s="44">
        <f>SUM(Quarter!R11:U11)</f>
        <v>48588.92</v>
      </c>
      <c r="G11" s="44">
        <f>SUM(Quarter!V11:Y11)</f>
        <v>55857.53</v>
      </c>
      <c r="H11" s="44">
        <f>SUM(Quarter!Z11:AC11)</f>
        <v>52210.490000000005</v>
      </c>
      <c r="I11" s="44">
        <f>SUM(Quarter!AD11:AG11)</f>
        <v>51446.380000000005</v>
      </c>
      <c r="J11" s="44">
        <f>SUM(Quarter!AH11:AK11)</f>
        <v>50150.59</v>
      </c>
      <c r="K11" s="44">
        <f>SUM(Quarter!AL11:AO11)</f>
        <v>52408.92</v>
      </c>
      <c r="L11" s="44">
        <f>SUM(Quarter!AP11:AS11)</f>
        <v>48231.4</v>
      </c>
      <c r="M11" s="44">
        <f>SUM(Quarter!AT11:AW11)</f>
        <v>48430.85</v>
      </c>
      <c r="N11" s="44">
        <f>SUM(Quarter!AX11:BA11)</f>
        <v>50953.68</v>
      </c>
      <c r="O11" s="44">
        <f>SUM(Quarter!BB11:BE11)</f>
        <v>55340.270000000004</v>
      </c>
      <c r="P11" s="44">
        <f>SUM(Quarter!BF11:BI11)</f>
        <v>52469.899999999994</v>
      </c>
      <c r="Q11" s="44">
        <f>SUM(Quarter!BJ11:BM11)</f>
        <v>48890.149999999994</v>
      </c>
      <c r="R11" s="44">
        <f>SUM(Quarter!BN11:BQ11)</f>
        <v>45280.81</v>
      </c>
      <c r="S11" s="44">
        <f>SUM(Quarter!BR11:BU11)</f>
        <v>42405.8</v>
      </c>
      <c r="T11" s="44">
        <f>SUM(Quarter!BV11:BY11)</f>
        <v>46623.600000000006</v>
      </c>
      <c r="U11" s="44">
        <f>SUM(Quarter!BZ11:CC11)</f>
        <v>45650.25</v>
      </c>
      <c r="V11" s="44">
        <f>SUM(Quarter!CD11:CG11)</f>
        <v>45613.36</v>
      </c>
      <c r="W11" s="44">
        <f>SUM(Quarter!CH11:CK11)</f>
        <v>36965.25</v>
      </c>
      <c r="X11" s="44">
        <f>SUM(Quarter!CL11:CO11)</f>
        <v>38060.81</v>
      </c>
      <c r="Y11" s="44">
        <f>SUM(Quarter!CP11:CS11)</f>
        <v>43080.93</v>
      </c>
    </row>
    <row r="12" spans="1:25" ht="20.25" customHeight="1" x14ac:dyDescent="0.35">
      <c r="A12" s="27" t="s">
        <v>33</v>
      </c>
      <c r="B12" s="44">
        <f>SUM(Quarter!B12:E12)</f>
        <v>5548</v>
      </c>
      <c r="C12" s="44">
        <f>SUM(Quarter!F12:I12)</f>
        <v>5518.61</v>
      </c>
      <c r="D12" s="44">
        <f>SUM(Quarter!J12:M12)</f>
        <v>4559.17</v>
      </c>
      <c r="E12" s="44">
        <f>SUM(Quarter!N12:Q12)</f>
        <v>4926.3900000000003</v>
      </c>
      <c r="F12" s="44">
        <f>SUM(Quarter!R12:U12)</f>
        <v>5588.41</v>
      </c>
      <c r="G12" s="44">
        <f>SUM(Quarter!V12:Y12)</f>
        <v>6658.71</v>
      </c>
      <c r="H12" s="44">
        <f>SUM(Quarter!Z12:AC12)</f>
        <v>6674.64</v>
      </c>
      <c r="I12" s="44">
        <f>SUM(Quarter!AD12:AG12)</f>
        <v>7996.78</v>
      </c>
      <c r="J12" s="44">
        <f>SUM(Quarter!AH12:AK12)</f>
        <v>7206.130000000001</v>
      </c>
      <c r="K12" s="44">
        <f>SUM(Quarter!AL12:AO12)</f>
        <v>7925.94</v>
      </c>
      <c r="L12" s="44">
        <f>SUM(Quarter!AP12:AS12)</f>
        <v>6770.87</v>
      </c>
      <c r="M12" s="44">
        <f>SUM(Quarter!AT12:AW12)</f>
        <v>6633.17</v>
      </c>
      <c r="N12" s="44">
        <f>SUM(Quarter!AX12:BA12)</f>
        <v>7138.6299999999992</v>
      </c>
      <c r="O12" s="44">
        <f>SUM(Quarter!BB12:BE12)</f>
        <v>5135.43</v>
      </c>
      <c r="P12" s="44">
        <f>SUM(Quarter!BF12:BI12)</f>
        <v>6496.85</v>
      </c>
      <c r="Q12" s="44">
        <f>SUM(Quarter!BJ12:BM12)</f>
        <v>4747.4000000000005</v>
      </c>
      <c r="R12" s="44">
        <f>SUM(Quarter!BN12:BQ12)</f>
        <v>5318.1900000000005</v>
      </c>
      <c r="S12" s="44">
        <f>SUM(Quarter!BR12:BU12)</f>
        <v>6383.26</v>
      </c>
      <c r="T12" s="44">
        <f>SUM(Quarter!BV12:BY12)</f>
        <v>6667.22</v>
      </c>
      <c r="U12" s="44">
        <f>SUM(Quarter!BZ12:CC12)</f>
        <v>6632.67</v>
      </c>
      <c r="V12" s="44">
        <f>SUM(Quarter!CD12:CG12)</f>
        <v>5935.5499999999993</v>
      </c>
      <c r="W12" s="44">
        <f>SUM(Quarter!CH12:CK12)</f>
        <v>2608.2000000000003</v>
      </c>
      <c r="X12" s="44">
        <f>SUM(Quarter!CL12:CO12)</f>
        <v>3670.58</v>
      </c>
      <c r="Y12" s="44">
        <f>SUM(Quarter!CP12:CS12)</f>
        <v>3411.84</v>
      </c>
    </row>
    <row r="13" spans="1:25" ht="20.25" customHeight="1" x14ac:dyDescent="0.35">
      <c r="A13" s="27" t="s">
        <v>69</v>
      </c>
      <c r="B13" s="44">
        <f>SUM(Quarter!B13:E13)</f>
        <v>91797.010000000009</v>
      </c>
      <c r="C13" s="44">
        <f>SUM(Quarter!F13:I13)</f>
        <v>92917.18</v>
      </c>
      <c r="D13" s="44">
        <f>SUM(Quarter!J13:M13)</f>
        <v>86929.739999999991</v>
      </c>
      <c r="E13" s="44">
        <f>SUM(Quarter!N13:Q13)</f>
        <v>87143.72</v>
      </c>
      <c r="F13" s="44">
        <f>SUM(Quarter!R13:U13)</f>
        <v>74897.759999999995</v>
      </c>
      <c r="G13" s="44">
        <f>SUM(Quarter!V13:Y13)</f>
        <v>64504.010000000009</v>
      </c>
      <c r="H13" s="44">
        <f>SUM(Quarter!Z13:AC13)</f>
        <v>54098.720000000001</v>
      </c>
      <c r="I13" s="44">
        <f>SUM(Quarter!AD13:AG13)</f>
        <v>50194.63</v>
      </c>
      <c r="J13" s="44">
        <f>SUM(Quarter!AH13:AK13)</f>
        <v>50999.360000000001</v>
      </c>
      <c r="K13" s="44">
        <f>SUM(Quarter!AL13:AO13)</f>
        <v>48235.360000000001</v>
      </c>
      <c r="L13" s="44">
        <f>SUM(Quarter!AP13:AS13)</f>
        <v>45350.740000000005</v>
      </c>
      <c r="M13" s="44">
        <f>SUM(Quarter!AT13:AW13)</f>
        <v>42064.149999999994</v>
      </c>
      <c r="N13" s="44">
        <f>SUM(Quarter!AX13:BA13)</f>
        <v>33624.68</v>
      </c>
      <c r="O13" s="44">
        <f>SUM(Quarter!BB13:BE13)</f>
        <v>30946.23</v>
      </c>
      <c r="P13" s="44">
        <f>SUM(Quarter!BF13:BI13)</f>
        <v>33105.160000000003</v>
      </c>
      <c r="Q13" s="44">
        <f>SUM(Quarter!BJ13:BM13)</f>
        <v>30868.9</v>
      </c>
      <c r="R13" s="44">
        <f>SUM(Quarter!BN13:BQ13)</f>
        <v>33709.43</v>
      </c>
      <c r="S13" s="44">
        <f>SUM(Quarter!BR13:BU13)</f>
        <v>34855.78</v>
      </c>
      <c r="T13" s="44">
        <f>SUM(Quarter!BV13:BY13)</f>
        <v>38318.839999999997</v>
      </c>
      <c r="U13" s="44">
        <f>SUM(Quarter!BZ13:CC13)</f>
        <v>44507.91</v>
      </c>
      <c r="V13" s="44">
        <f>SUM(Quarter!CD13:CG13)</f>
        <v>44939.38</v>
      </c>
      <c r="W13" s="44">
        <f>SUM(Quarter!CH13:CK13)</f>
        <v>39914.720000000001</v>
      </c>
      <c r="X13" s="44">
        <f>SUM(Quarter!CL13:CO13)</f>
        <v>34481.490000000005</v>
      </c>
      <c r="Y13" s="44">
        <f>SUM(Quarter!CP13:CS13)</f>
        <v>30928.77</v>
      </c>
    </row>
    <row r="14" spans="1:25" ht="20.25" customHeight="1" x14ac:dyDescent="0.35">
      <c r="A14" s="27" t="s">
        <v>35</v>
      </c>
      <c r="B14" s="44">
        <f>SUM(Quarter!B14:E14)</f>
        <v>88922</v>
      </c>
      <c r="C14" s="44">
        <f>SUM(Quarter!F14:I14)</f>
        <v>90081.37</v>
      </c>
      <c r="D14" s="44">
        <f>SUM(Quarter!J14:M14)</f>
        <v>84440.74</v>
      </c>
      <c r="E14" s="44">
        <f>SUM(Quarter!N14:Q14)</f>
        <v>85028.1</v>
      </c>
      <c r="F14" s="44">
        <f>SUM(Quarter!R14:U14)</f>
        <v>72526.19</v>
      </c>
      <c r="G14" s="44">
        <f>SUM(Quarter!V14:Y14)</f>
        <v>63412.86</v>
      </c>
      <c r="H14" s="44">
        <f>SUM(Quarter!Z14:AC14)</f>
        <v>52106.91</v>
      </c>
      <c r="I14" s="44">
        <f>SUM(Quarter!AD14:AG14)</f>
        <v>47551.44</v>
      </c>
      <c r="J14" s="44">
        <f>SUM(Quarter!AH14:AK14)</f>
        <v>47712.65</v>
      </c>
      <c r="K14" s="44">
        <f>SUM(Quarter!AL14:AO14)</f>
        <v>44377.42</v>
      </c>
      <c r="L14" s="44">
        <f>SUM(Quarter!AP14:AS14)</f>
        <v>41709.660000000003</v>
      </c>
      <c r="M14" s="44">
        <f>SUM(Quarter!AT14:AW14)</f>
        <v>39107.15</v>
      </c>
      <c r="N14" s="44">
        <f>SUM(Quarter!AX14:BA14)</f>
        <v>29716.39</v>
      </c>
      <c r="O14" s="44">
        <f>SUM(Quarter!BB14:BE14)</f>
        <v>29826.309999999998</v>
      </c>
      <c r="P14" s="44">
        <f>SUM(Quarter!BF14:BI14)</f>
        <v>31669.67</v>
      </c>
      <c r="Q14" s="44">
        <f>SUM(Quarter!BJ14:BM14)</f>
        <v>29809.340000000004</v>
      </c>
      <c r="R14" s="44">
        <f>SUM(Quarter!BN14:BQ14)</f>
        <v>31819.82</v>
      </c>
      <c r="S14" s="44">
        <f>SUM(Quarter!BR14:BU14)</f>
        <v>33246.57</v>
      </c>
      <c r="T14" s="44">
        <f>SUM(Quarter!BV14:BY14)</f>
        <v>36862.74</v>
      </c>
      <c r="U14" s="44">
        <f>SUM(Quarter!BZ14:CC14)</f>
        <v>42582.119999999995</v>
      </c>
      <c r="V14" s="44">
        <f>SUM(Quarter!CD14:CG14)</f>
        <v>42842.65</v>
      </c>
      <c r="W14" s="44">
        <f>SUM(Quarter!CH14:CK14)</f>
        <v>38345.980000000003</v>
      </c>
      <c r="X14" s="44">
        <f>SUM(Quarter!CL14:CO14)</f>
        <v>32685.22</v>
      </c>
      <c r="Y14" s="44">
        <f>SUM(Quarter!CP14:CS14)</f>
        <v>28603.89</v>
      </c>
    </row>
    <row r="15" spans="1:25" ht="20.25" customHeight="1" x14ac:dyDescent="0.35">
      <c r="A15" s="27" t="s">
        <v>33</v>
      </c>
      <c r="B15" s="44">
        <f>SUM(Quarter!B15:E15)</f>
        <v>2875</v>
      </c>
      <c r="C15" s="44">
        <f>SUM(Quarter!F15:I15)</f>
        <v>2835.82</v>
      </c>
      <c r="D15" s="44">
        <f>SUM(Quarter!J15:M15)</f>
        <v>2489</v>
      </c>
      <c r="E15" s="44">
        <f>SUM(Quarter!N15:Q15)</f>
        <v>2115.61</v>
      </c>
      <c r="F15" s="44">
        <f>SUM(Quarter!R15:U15)</f>
        <v>2371.5700000000002</v>
      </c>
      <c r="G15" s="44">
        <f>SUM(Quarter!V15:Y15)</f>
        <v>1091.1699999999998</v>
      </c>
      <c r="H15" s="44">
        <f>SUM(Quarter!Z15:AC15)</f>
        <v>1991.81</v>
      </c>
      <c r="I15" s="44">
        <f>SUM(Quarter!AD15:AG15)</f>
        <v>2643.19</v>
      </c>
      <c r="J15" s="44">
        <f>SUM(Quarter!AH15:AK15)</f>
        <v>3286.73</v>
      </c>
      <c r="K15" s="44">
        <f>SUM(Quarter!AL15:AO15)</f>
        <v>3857.95</v>
      </c>
      <c r="L15" s="44">
        <f>SUM(Quarter!AP15:AS15)</f>
        <v>3641.08</v>
      </c>
      <c r="M15" s="44">
        <f>SUM(Quarter!AT15:AW15)</f>
        <v>2957.0099999999998</v>
      </c>
      <c r="N15" s="44">
        <f>SUM(Quarter!AX15:BA15)</f>
        <v>3908.29</v>
      </c>
      <c r="O15" s="44">
        <f>SUM(Quarter!BB15:BE15)</f>
        <v>1119.92</v>
      </c>
      <c r="P15" s="44">
        <f>SUM(Quarter!BF15:BI15)</f>
        <v>1435.51</v>
      </c>
      <c r="Q15" s="44">
        <f>SUM(Quarter!BJ15:BM15)</f>
        <v>1059.56</v>
      </c>
      <c r="R15" s="44">
        <f>SUM(Quarter!BN15:BQ15)</f>
        <v>1889.6100000000001</v>
      </c>
      <c r="S15" s="44">
        <f>SUM(Quarter!BR15:BU15)</f>
        <v>1609.21</v>
      </c>
      <c r="T15" s="44">
        <f>SUM(Quarter!BV15:BY15)</f>
        <v>1456.1000000000001</v>
      </c>
      <c r="U15" s="44">
        <f>SUM(Quarter!BZ15:CC15)</f>
        <v>1925.79</v>
      </c>
      <c r="V15" s="44">
        <f>SUM(Quarter!CD15:CG15)</f>
        <v>2096.7400000000002</v>
      </c>
      <c r="W15" s="44">
        <f>SUM(Quarter!CH15:CK15)</f>
        <v>1568.74</v>
      </c>
      <c r="X15" s="44">
        <f>SUM(Quarter!CL15:CO15)</f>
        <v>1796.2800000000002</v>
      </c>
      <c r="Y15" s="44">
        <f>SUM(Quarter!CP15:CS15)</f>
        <v>2324.87</v>
      </c>
    </row>
    <row r="16" spans="1:25" ht="20.25" customHeight="1" x14ac:dyDescent="0.35">
      <c r="A16" s="27" t="s">
        <v>70</v>
      </c>
      <c r="B16" s="44">
        <f>SUM(Quarter!B16:E16)</f>
        <v>-197.56</v>
      </c>
      <c r="C16" s="44">
        <f>SUM(Quarter!F16:I16)</f>
        <v>1098.02</v>
      </c>
      <c r="D16" s="44">
        <f>SUM(Quarter!J16:M16)</f>
        <v>-614.32999999999993</v>
      </c>
      <c r="E16" s="44">
        <f>SUM(Quarter!N16:Q16)</f>
        <v>142.60999999999999</v>
      </c>
      <c r="F16" s="44">
        <f>SUM(Quarter!R16:U16)</f>
        <v>469.20999999999992</v>
      </c>
      <c r="G16" s="44">
        <f>SUM(Quarter!V16:Y16)</f>
        <v>-133.26999999999998</v>
      </c>
      <c r="H16" s="44">
        <f>SUM(Quarter!Z16:AC16)</f>
        <v>-384.58000000000004</v>
      </c>
      <c r="I16" s="44">
        <f>SUM(Quarter!AD16:AG16)</f>
        <v>-355.30000000000007</v>
      </c>
      <c r="J16" s="44">
        <f>SUM(Quarter!AH16:AK16)</f>
        <v>783.92</v>
      </c>
      <c r="K16" s="44">
        <f>SUM(Quarter!AL16:AO16)</f>
        <v>63.060000000000031</v>
      </c>
      <c r="L16" s="44">
        <f>SUM(Quarter!AP16:AS16)</f>
        <v>545.33999999999992</v>
      </c>
      <c r="M16" s="44">
        <f>SUM(Quarter!AT16:AW16)</f>
        <v>-39.009999999999991</v>
      </c>
      <c r="N16" s="44">
        <f>SUM(Quarter!AX16:BA16)</f>
        <v>610.66999999999996</v>
      </c>
      <c r="O16" s="44">
        <f>SUM(Quarter!BB16:BE16)</f>
        <v>-486.39</v>
      </c>
      <c r="P16" s="44">
        <f>SUM(Quarter!BF16:BI16)</f>
        <v>723.98</v>
      </c>
      <c r="Q16" s="44">
        <f>SUM(Quarter!BJ16:BM16)</f>
        <v>-591.83000000000004</v>
      </c>
      <c r="R16" s="44">
        <f>SUM(Quarter!BN16:BQ16)</f>
        <v>-98.12</v>
      </c>
      <c r="S16" s="44">
        <f>SUM(Quarter!BR16:BU16)</f>
        <v>-124.76</v>
      </c>
      <c r="T16" s="44">
        <f>SUM(Quarter!BV16:BY16)</f>
        <v>329.95999999999992</v>
      </c>
      <c r="U16" s="44">
        <f>SUM(Quarter!BZ16:CC16)</f>
        <v>138.78000000000006</v>
      </c>
      <c r="V16" s="44">
        <f>SUM(Quarter!CD16:CG16)</f>
        <v>-90.870000000000061</v>
      </c>
      <c r="W16" s="44">
        <f>SUM(Quarter!CH16:CK16)</f>
        <v>162.25</v>
      </c>
      <c r="X16" s="44">
        <f>SUM(Quarter!CL16:CO16)</f>
        <v>147.61999999999998</v>
      </c>
      <c r="Y16" s="44">
        <f>SUM(Quarter!CP16:CS16)</f>
        <v>415.62</v>
      </c>
    </row>
    <row r="17" spans="1:25" ht="20.25" customHeight="1" x14ac:dyDescent="0.35">
      <c r="A17" s="27" t="s">
        <v>71</v>
      </c>
      <c r="B17" s="44">
        <f>SUM(Quarter!B17:E17)</f>
        <v>-1217.9999999999998</v>
      </c>
      <c r="C17" s="44">
        <f>SUM(Quarter!F17:I17)</f>
        <v>109.59</v>
      </c>
      <c r="D17" s="44">
        <f>SUM(Quarter!J17:M17)</f>
        <v>752.68000000000006</v>
      </c>
      <c r="E17" s="44">
        <f>SUM(Quarter!N17:Q17)</f>
        <v>-1555.3</v>
      </c>
      <c r="F17" s="44">
        <f>SUM(Quarter!R17:U17)</f>
        <v>-1007.6300000000001</v>
      </c>
      <c r="G17" s="44">
        <f>SUM(Quarter!V17:Y17)</f>
        <v>-3543.1099999999997</v>
      </c>
      <c r="H17" s="44">
        <f>SUM(Quarter!Z17:AC17)</f>
        <v>-3054.1099999999997</v>
      </c>
      <c r="I17" s="44">
        <f>SUM(Quarter!AD17:AG17)</f>
        <v>-2340.8999999999996</v>
      </c>
      <c r="J17" s="44">
        <f>SUM(Quarter!AH17:AK17)</f>
        <v>-2207.19</v>
      </c>
      <c r="K17" s="44">
        <f>SUM(Quarter!AL17:AO17)</f>
        <v>-2757.53</v>
      </c>
      <c r="L17" s="44">
        <f>SUM(Quarter!AP17:AS17)</f>
        <v>-2709.98</v>
      </c>
      <c r="M17" s="44">
        <f>SUM(Quarter!AT17:AW17)</f>
        <v>-2369.66</v>
      </c>
      <c r="N17" s="44">
        <f>SUM(Quarter!AX17:BA17)</f>
        <v>-2235.31</v>
      </c>
      <c r="O17" s="44">
        <f>SUM(Quarter!BB17:BE17)</f>
        <v>-1862.48</v>
      </c>
      <c r="P17" s="44">
        <f>SUM(Quarter!BF17:BI17)</f>
        <v>-1758.28</v>
      </c>
      <c r="Q17" s="44">
        <f>SUM(Quarter!BJ17:BM17)</f>
        <v>-1438.5</v>
      </c>
      <c r="R17" s="44">
        <f>SUM(Quarter!BN17:BQ17)</f>
        <v>-1151.73</v>
      </c>
      <c r="S17" s="44">
        <f>SUM(Quarter!BR17:BU17)</f>
        <v>-1237.24</v>
      </c>
      <c r="T17" s="44">
        <f>SUM(Quarter!BV17:BY17)</f>
        <v>-2088.11</v>
      </c>
      <c r="U17" s="44">
        <f>SUM(Quarter!BZ17:CC17)</f>
        <v>-764.88000000000011</v>
      </c>
      <c r="V17" s="44">
        <f>SUM(Quarter!CD17:CG17)</f>
        <v>-163.84999999999991</v>
      </c>
      <c r="W17" s="44">
        <f>SUM(Quarter!CH17:CK17)</f>
        <v>-949.3</v>
      </c>
      <c r="X17" s="44">
        <f>SUM(Quarter!CL17:CO17)</f>
        <v>246.95000000000002</v>
      </c>
      <c r="Y17" s="44">
        <f>SUM(Quarter!CP17:CS17)</f>
        <v>708.64</v>
      </c>
    </row>
    <row r="18" spans="1:25" ht="20.25" customHeight="1" x14ac:dyDescent="0.35">
      <c r="A18" s="27" t="s">
        <v>36</v>
      </c>
      <c r="B18" s="44">
        <f>SUM(Quarter!B18:E18)</f>
        <v>88755.42</v>
      </c>
      <c r="C18" s="44">
        <f>SUM(Quarter!F18:I18)</f>
        <v>88921.7</v>
      </c>
      <c r="D18" s="44">
        <f>SUM(Quarter!J18:M18)</f>
        <v>83438.429999999993</v>
      </c>
      <c r="E18" s="44">
        <f>SUM(Quarter!N18:Q18)</f>
        <v>84355.76</v>
      </c>
      <c r="F18" s="44">
        <f>SUM(Quarter!R18:U18)</f>
        <v>84814.080000000002</v>
      </c>
      <c r="G18" s="44">
        <f>SUM(Quarter!V18:Y18)</f>
        <v>89709.64</v>
      </c>
      <c r="H18" s="44">
        <f>SUM(Quarter!Z18:AC18)</f>
        <v>86068.859999999986</v>
      </c>
      <c r="I18" s="44">
        <f>SUM(Quarter!AD18:AG18)</f>
        <v>83130.17</v>
      </c>
      <c r="J18" s="44">
        <f>SUM(Quarter!AH18:AK18)</f>
        <v>81509.19</v>
      </c>
      <c r="K18" s="44">
        <f>SUM(Quarter!AL18:AO18)</f>
        <v>81193.87</v>
      </c>
      <c r="L18" s="44">
        <f>SUM(Quarter!AP18:AS18)</f>
        <v>75685.429999999993</v>
      </c>
      <c r="M18" s="44">
        <f>SUM(Quarter!AT18:AW18)</f>
        <v>73552.789999999994</v>
      </c>
      <c r="N18" s="44">
        <f>SUM(Quarter!AX18:BA18)</f>
        <v>74815.399999999994</v>
      </c>
      <c r="O18" s="44">
        <f>SUM(Quarter!BB18:BE18)</f>
        <v>71741.42</v>
      </c>
      <c r="P18" s="44">
        <f>SUM(Quarter!BF18:BI18)</f>
        <v>65928.08</v>
      </c>
      <c r="Q18" s="44">
        <f>SUM(Quarter!BJ18:BM18)</f>
        <v>61066.060000000005</v>
      </c>
      <c r="R18" s="44">
        <f>SUM(Quarter!BN18:BQ18)</f>
        <v>61337.85</v>
      </c>
      <c r="S18" s="44">
        <f>SUM(Quarter!BR18:BU18)</f>
        <v>60443.34</v>
      </c>
      <c r="T18" s="44">
        <f>SUM(Quarter!BV18:BY18)</f>
        <v>60263.100000000006</v>
      </c>
      <c r="U18" s="44">
        <f>SUM(Quarter!BZ18:CC18)</f>
        <v>58699.64</v>
      </c>
      <c r="V18" s="44">
        <f>SUM(Quarter!CD18:CG18)</f>
        <v>59211.01</v>
      </c>
      <c r="W18" s="44">
        <f>SUM(Quarter!CH18:CK18)</f>
        <v>48233.189999999995</v>
      </c>
      <c r="X18" s="44">
        <f>SUM(Quarter!CL18:CO18)</f>
        <v>48806.91</v>
      </c>
      <c r="Y18" s="44">
        <f>SUM(Quarter!CP18:CS18)</f>
        <v>54782.61</v>
      </c>
    </row>
    <row r="19" spans="1:25" ht="20.25" customHeight="1" x14ac:dyDescent="0.35">
      <c r="A19" s="27" t="s">
        <v>72</v>
      </c>
      <c r="B19" s="44">
        <f>SUM(Quarter!B19:E19)</f>
        <v>146.42999999999984</v>
      </c>
      <c r="C19" s="44">
        <f>SUM(Quarter!F19:I19)</f>
        <v>614.44999999999993</v>
      </c>
      <c r="D19" s="44">
        <f>SUM(Quarter!J19:M19)</f>
        <v>95.590000000000032</v>
      </c>
      <c r="E19" s="44">
        <f>SUM(Quarter!N19:Q19)</f>
        <v>-428.15</v>
      </c>
      <c r="F19" s="44">
        <f>SUM(Quarter!R19:U19)</f>
        <v>229.06</v>
      </c>
      <c r="G19" s="44">
        <f>SUM(Quarter!V19:Y19)</f>
        <v>-110.96000000000001</v>
      </c>
      <c r="H19" s="44">
        <f>SUM(Quarter!Z19:AC19)</f>
        <v>-65.39</v>
      </c>
      <c r="I19" s="44">
        <f>I18-I20</f>
        <v>-82.94999999999709</v>
      </c>
      <c r="J19" s="44">
        <f>SUM(Quarter!AH19:AK19)</f>
        <v>31.969999999999992</v>
      </c>
      <c r="K19" s="44">
        <f>SUM(Quarter!AL19:AO19)</f>
        <v>160.26000000000002</v>
      </c>
      <c r="L19" s="44">
        <f>SUM(Quarter!AP19:AS19)</f>
        <v>134.87</v>
      </c>
      <c r="M19" s="44">
        <f>SUM(Quarter!AT19:AW19)</f>
        <v>9.9399999999999835</v>
      </c>
      <c r="N19" s="44">
        <f>SUM(Quarter!AX19:BA19)</f>
        <v>-264.86999999999995</v>
      </c>
      <c r="O19" s="44">
        <f>SUM(Quarter!BB19:BE19)</f>
        <v>-97.69</v>
      </c>
      <c r="P19" s="44">
        <f>SUM(Quarter!BF19:BI19)</f>
        <v>-43.819999999999993</v>
      </c>
      <c r="Q19" s="44">
        <f>SUM(Quarter!BJ19:BM19)</f>
        <v>3.509999999999998</v>
      </c>
      <c r="R19" s="44">
        <f>SUM(Quarter!BN19:BQ19)</f>
        <v>-52.97</v>
      </c>
      <c r="S19" s="44">
        <f>SUM(Quarter!BR19:BU19)</f>
        <v>47.89</v>
      </c>
      <c r="T19" s="44">
        <f>SUM(Quarter!BV19:BY19)</f>
        <v>6.509999999999998</v>
      </c>
      <c r="U19" s="44">
        <f>SUM(Quarter!BZ19:CC19)</f>
        <v>2.4000000000000004</v>
      </c>
      <c r="V19" s="44">
        <f>SUM(Quarter!CD19:CG19)</f>
        <v>-42.480000000000004</v>
      </c>
      <c r="W19" s="44">
        <f>SUM(Quarter!CH19:CK19)</f>
        <v>0.58000000000000052</v>
      </c>
      <c r="X19" s="44">
        <f>SUM(Quarter!CL19:CO19)</f>
        <v>10.31</v>
      </c>
      <c r="Y19" s="44">
        <f>SUM(Quarter!CP19:CS19)</f>
        <v>-21.030000000000005</v>
      </c>
    </row>
    <row r="20" spans="1:25" ht="20.25" customHeight="1" x14ac:dyDescent="0.35">
      <c r="A20" s="27" t="s">
        <v>37</v>
      </c>
      <c r="B20" s="44">
        <f>SUM(Quarter!B20:E20)</f>
        <v>88609.000000000015</v>
      </c>
      <c r="C20" s="44">
        <f>SUM(Quarter!F20:I20)</f>
        <v>88307.26</v>
      </c>
      <c r="D20" s="44">
        <f>SUM(Quarter!J20:M20)</f>
        <v>83342.829999999987</v>
      </c>
      <c r="E20" s="44">
        <f>SUM(Quarter!N20:Q20)</f>
        <v>84783.91</v>
      </c>
      <c r="F20" s="44">
        <f>SUM(Quarter!R20:U20)</f>
        <v>84585.01</v>
      </c>
      <c r="G20" s="44">
        <f>SUM(Quarter!V20:Y20)</f>
        <v>89820.59</v>
      </c>
      <c r="H20" s="44">
        <f>SUM(Quarter!Z20:AC20)</f>
        <v>86134.260000000009</v>
      </c>
      <c r="I20" s="44">
        <f>SUM(Quarter!AD20:AG20)</f>
        <v>83213.119999999995</v>
      </c>
      <c r="J20" s="44">
        <f>SUM(Quarter!AH20:AK20)</f>
        <v>81477.22</v>
      </c>
      <c r="K20" s="44">
        <f>SUM(Quarter!AL20:AO20)</f>
        <v>81033.59</v>
      </c>
      <c r="L20" s="44">
        <f>SUM(Quarter!AP20:AS20)</f>
        <v>75550.559999999998</v>
      </c>
      <c r="M20" s="44">
        <f>SUM(Quarter!AT20:AW20)</f>
        <v>73542.84</v>
      </c>
      <c r="N20" s="44">
        <f>SUM(Quarter!AX20:BA20)</f>
        <v>75080.27</v>
      </c>
      <c r="O20" s="44">
        <f>SUM(Quarter!BB20:BE20)</f>
        <v>71839.12</v>
      </c>
      <c r="P20" s="44">
        <f>SUM(Quarter!BF20:BI20)</f>
        <v>65971.900000000009</v>
      </c>
      <c r="Q20" s="44">
        <f>SUM(Quarter!BJ20:BM20)</f>
        <v>61062.549999999996</v>
      </c>
      <c r="R20" s="44">
        <f>SUM(Quarter!BN20:BQ20)</f>
        <v>61390.81</v>
      </c>
      <c r="S20" s="44">
        <f>SUM(Quarter!BR20:BU20)</f>
        <v>60395.439999999995</v>
      </c>
      <c r="T20" s="44">
        <f>SUM(Quarter!BV20:BY20)</f>
        <v>60256.6</v>
      </c>
      <c r="U20" s="44">
        <f>SUM(Quarter!BZ20:CC20)</f>
        <v>58697.259999999995</v>
      </c>
      <c r="V20" s="44">
        <f>SUM(Quarter!CD20:CG20)</f>
        <v>59253.5</v>
      </c>
      <c r="W20" s="44">
        <f>SUM(Quarter!CH20:CK20)</f>
        <v>48232.61</v>
      </c>
      <c r="X20" s="44">
        <f>SUM(Quarter!CL20:CO20)</f>
        <v>48796.61</v>
      </c>
      <c r="Y20" s="44">
        <f>SUM(Quarter!CP20:CS20)</f>
        <v>54803.640000000007</v>
      </c>
    </row>
    <row r="21" spans="1:25" ht="20.25" customHeight="1" x14ac:dyDescent="0.35">
      <c r="A21" s="27" t="s">
        <v>38</v>
      </c>
      <c r="B21" s="44">
        <f>SUM(Quarter!B21:E21)</f>
        <v>88286</v>
      </c>
      <c r="C21" s="44">
        <f>SUM(Quarter!F21:I21)</f>
        <v>88013.26</v>
      </c>
      <c r="D21" s="44">
        <f>SUM(Quarter!J21:M21)</f>
        <v>83342.829999999987</v>
      </c>
      <c r="E21" s="44">
        <f>SUM(Quarter!N21:Q21)</f>
        <v>84783.91</v>
      </c>
      <c r="F21" s="44">
        <f>SUM(Quarter!R21:U21)</f>
        <v>84585.01</v>
      </c>
      <c r="G21" s="44">
        <f>SUM(Quarter!V21:Y21)</f>
        <v>89820.59</v>
      </c>
      <c r="H21" s="44">
        <f>SUM(Quarter!Z21:AC21)</f>
        <v>86134.260000000009</v>
      </c>
      <c r="I21" s="44">
        <f>SUM(Quarter!AD21:AG21)</f>
        <v>83213.119999999995</v>
      </c>
      <c r="J21" s="44">
        <f>SUM(Quarter!AH21:AK21)</f>
        <v>81477.22</v>
      </c>
      <c r="K21" s="44">
        <f>SUM(Quarter!AL21:AO21)</f>
        <v>81033.59</v>
      </c>
      <c r="L21" s="44">
        <f>SUM(Quarter!AP21:AS21)</f>
        <v>75550.559999999998</v>
      </c>
      <c r="M21" s="44">
        <f>SUM(Quarter!AT21:AW21)</f>
        <v>73542.84</v>
      </c>
      <c r="N21" s="44">
        <f>SUM(Quarter!AX21:BA21)</f>
        <v>75080.27</v>
      </c>
      <c r="O21" s="44">
        <f>SUM(Quarter!BB21:BE21)</f>
        <v>71839.12</v>
      </c>
      <c r="P21" s="44">
        <f>SUM(Quarter!BF21:BI21)</f>
        <v>65971.900000000009</v>
      </c>
      <c r="Q21" s="44">
        <f>SUM(Quarter!BJ21:BM21)</f>
        <v>61062.549999999996</v>
      </c>
      <c r="R21" s="44">
        <f>SUM(Quarter!BN21:BQ21)</f>
        <v>61390.81</v>
      </c>
      <c r="S21" s="44">
        <f>SUM(Quarter!BR21:BU21)</f>
        <v>60395.439999999995</v>
      </c>
      <c r="T21" s="44">
        <f>SUM(Quarter!BV21:BY21)</f>
        <v>60256.6</v>
      </c>
      <c r="U21" s="44">
        <f>SUM(Quarter!BZ21:CC21)</f>
        <v>58697.259999999995</v>
      </c>
      <c r="V21" s="44">
        <f>SUM(Quarter!CD21:CG21)</f>
        <v>59253.5</v>
      </c>
      <c r="W21" s="44">
        <f>SUM(Quarter!CH21:CK21)</f>
        <v>48232.61</v>
      </c>
      <c r="X21" s="44">
        <f>SUM(Quarter!CL21:CO21)</f>
        <v>48796.61</v>
      </c>
      <c r="Y21" s="44">
        <f>SUM(Quarter!CP21:CS21)</f>
        <v>54803.640000000007</v>
      </c>
    </row>
    <row r="22" spans="1:25" ht="20.25" customHeight="1" x14ac:dyDescent="0.35">
      <c r="A22" s="27" t="s">
        <v>39</v>
      </c>
      <c r="B22" s="44">
        <f>SUM(Quarter!B22:E22)</f>
        <v>88286</v>
      </c>
      <c r="C22" s="44">
        <f>SUM(Quarter!F22:I22)</f>
        <v>88013.26</v>
      </c>
      <c r="D22" s="44">
        <f>SUM(Quarter!J22:M22)</f>
        <v>83342.829999999987</v>
      </c>
      <c r="E22" s="44">
        <f>SUM(Quarter!N22:Q22)</f>
        <v>84783.91</v>
      </c>
      <c r="F22" s="44">
        <f>SUM(Quarter!R22:U22)</f>
        <v>84585.01</v>
      </c>
      <c r="G22" s="44">
        <f>SUM(Quarter!V22:Y22)</f>
        <v>89820.59</v>
      </c>
      <c r="H22" s="44">
        <f>SUM(Quarter!Z22:AC22)</f>
        <v>86134.260000000009</v>
      </c>
      <c r="I22" s="44">
        <f>SUM(Quarter!AD22:AG22)</f>
        <v>83213.119999999995</v>
      </c>
      <c r="J22" s="44">
        <f>SUM(Quarter!AH22:AK22)</f>
        <v>81477.22</v>
      </c>
      <c r="K22" s="44">
        <f>SUM(Quarter!AL22:AO22)</f>
        <v>81033.59</v>
      </c>
      <c r="L22" s="44">
        <f>SUM(Quarter!AP22:AS22)</f>
        <v>75550.559999999998</v>
      </c>
      <c r="M22" s="44">
        <f>SUM(Quarter!AT22:AW22)</f>
        <v>73542.84</v>
      </c>
      <c r="N22" s="44">
        <f>SUM(Quarter!AX22:BA22)</f>
        <v>75080.27</v>
      </c>
      <c r="O22" s="44">
        <f>SUM(Quarter!BB22:BE22)</f>
        <v>71839.12</v>
      </c>
      <c r="P22" s="44">
        <f>SUM(Quarter!BF22:BI22)</f>
        <v>65971.900000000009</v>
      </c>
      <c r="Q22" s="44">
        <f>SUM(Quarter!BJ22:BM22)</f>
        <v>61062.549999999996</v>
      </c>
      <c r="R22" s="44">
        <f>SUM(Quarter!BN22:BQ22)</f>
        <v>61390.81</v>
      </c>
      <c r="S22" s="44">
        <f>SUM(Quarter!BR22:BU22)</f>
        <v>60395.439999999995</v>
      </c>
      <c r="T22" s="44">
        <f>SUM(Quarter!BV22:BY22)</f>
        <v>60256.6</v>
      </c>
      <c r="U22" s="44">
        <f>SUM(Quarter!BZ22:CC22)</f>
        <v>58697.259999999995</v>
      </c>
      <c r="V22" s="44">
        <f>SUM(Quarter!CD22:CG22)</f>
        <v>59253.5</v>
      </c>
      <c r="W22" s="44">
        <f>SUM(Quarter!CH22:CK22)</f>
        <v>48232.61</v>
      </c>
      <c r="X22" s="44">
        <f>SUM(Quarter!CL22:CO22)</f>
        <v>48796.61</v>
      </c>
      <c r="Y22" s="44">
        <f>SUM(Quarter!CP22:CS22)</f>
        <v>54803.640000000007</v>
      </c>
    </row>
    <row r="23" spans="1:25" ht="20.25" customHeight="1" x14ac:dyDescent="0.35">
      <c r="A23" s="27" t="s">
        <v>40</v>
      </c>
      <c r="B23" s="44">
        <f>SUM(Quarter!B23:E23)</f>
        <v>323</v>
      </c>
      <c r="C23" s="44">
        <f>SUM(Quarter!F23:I23)</f>
        <v>294</v>
      </c>
      <c r="D23" s="44">
        <f>SUM(Quarter!J23:M23)</f>
        <v>0</v>
      </c>
      <c r="E23" s="44">
        <f>SUM(Quarter!N23:Q23)</f>
        <v>0</v>
      </c>
      <c r="F23" s="44">
        <f>SUM(Quarter!R23:U23)</f>
        <v>0</v>
      </c>
      <c r="G23" s="44">
        <f>SUM(Quarter!V23:Y23)</f>
        <v>0</v>
      </c>
      <c r="H23" s="44">
        <f>SUM(Quarter!Z23:AC23)</f>
        <v>0</v>
      </c>
      <c r="I23" s="44">
        <f>SUM(Quarter!AD23:AG23)</f>
        <v>0</v>
      </c>
      <c r="J23" s="44">
        <f>SUM(Quarter!AH23:AK23)</f>
        <v>0</v>
      </c>
      <c r="K23" s="44">
        <f>SUM(Quarter!AL23:AO23)</f>
        <v>0</v>
      </c>
      <c r="L23" s="44">
        <f>SUM(Quarter!AP23:AS23)</f>
        <v>0</v>
      </c>
      <c r="M23" s="44">
        <f>SUM(Quarter!AT23:AW23)</f>
        <v>0</v>
      </c>
      <c r="N23" s="44">
        <f>SUM(Quarter!AX23:BA23)</f>
        <v>0</v>
      </c>
      <c r="O23" s="44">
        <f>SUM(Quarter!BB23:BE23)</f>
        <v>0</v>
      </c>
      <c r="P23" s="44">
        <f>SUM(Quarter!BF23:BI23)</f>
        <v>0</v>
      </c>
      <c r="Q23" s="44">
        <f>SUM(Quarter!BJ23:BM23)</f>
        <v>0</v>
      </c>
      <c r="R23" s="44">
        <f>SUM(Quarter!BN23:BQ23)</f>
        <v>0</v>
      </c>
      <c r="S23" s="44">
        <f>SUM(Quarter!BR23:BU23)</f>
        <v>0</v>
      </c>
      <c r="T23" s="44">
        <v>0</v>
      </c>
      <c r="U23" s="44">
        <v>0</v>
      </c>
      <c r="V23" s="44">
        <v>0</v>
      </c>
      <c r="W23" s="44">
        <f>SUM(Quarter!CH23:CK23)</f>
        <v>0</v>
      </c>
      <c r="X23" s="44">
        <f>SUM(Quarter!CL23:CO23)</f>
        <v>0</v>
      </c>
      <c r="Y23" s="44">
        <f>SUM(Quarter!CP23:CS23)</f>
        <v>0</v>
      </c>
    </row>
    <row r="24" spans="1:25" ht="20.25" customHeight="1" x14ac:dyDescent="0.35">
      <c r="A24" s="27" t="s">
        <v>44</v>
      </c>
      <c r="B24" s="46">
        <f>SUM(Quarter!B24:E24)</f>
        <v>323</v>
      </c>
      <c r="C24" s="44">
        <f>SUM(Quarter!F24:I24)</f>
        <v>294</v>
      </c>
      <c r="D24" s="44">
        <f>SUM(Quarter!J24:M24)</f>
        <v>0</v>
      </c>
      <c r="E24" s="44">
        <f>SUM(Quarter!N24:Q24)</f>
        <v>0</v>
      </c>
      <c r="F24" s="44">
        <f>SUM(Quarter!R24:U24)</f>
        <v>0</v>
      </c>
      <c r="G24" s="44">
        <f>SUM(Quarter!V24:Y24)</f>
        <v>0</v>
      </c>
      <c r="H24" s="44">
        <f>SUM(Quarter!Z24:AC24)</f>
        <v>0</v>
      </c>
      <c r="I24" s="44">
        <f>SUM(Quarter!AD24:AG24)</f>
        <v>0</v>
      </c>
      <c r="J24" s="44">
        <f>SUM(Quarter!AH24:AK24)</f>
        <v>0</v>
      </c>
      <c r="K24" s="44">
        <f>SUM(Quarter!AL24:AO24)</f>
        <v>0</v>
      </c>
      <c r="L24" s="44">
        <f>SUM(Quarter!AP24:AS24)</f>
        <v>0</v>
      </c>
      <c r="M24" s="44">
        <f>SUM(Quarter!AT24:AW24)</f>
        <v>0</v>
      </c>
      <c r="N24" s="44">
        <f>SUM(Quarter!AX24:BA24)</f>
        <v>0</v>
      </c>
      <c r="O24" s="44">
        <f>SUM(Quarter!BB24:BE24)</f>
        <v>0</v>
      </c>
      <c r="P24" s="44">
        <f>SUM(Quarter!BF24:BI24)</f>
        <v>0</v>
      </c>
      <c r="Q24" s="44">
        <f>SUM(Quarter!BJ24:BM24)</f>
        <v>0</v>
      </c>
      <c r="R24" s="44">
        <f>SUM(Quarter!BN24:BQ24)</f>
        <v>0</v>
      </c>
      <c r="S24" s="44">
        <f>SUM(Quarter!BR24:BU24)</f>
        <v>0</v>
      </c>
      <c r="T24" s="44">
        <v>0</v>
      </c>
      <c r="U24" s="44">
        <v>0</v>
      </c>
      <c r="V24" s="44">
        <v>0</v>
      </c>
      <c r="W24" s="44">
        <f>SUM(Quarter!CH24:CK24)</f>
        <v>0</v>
      </c>
      <c r="X24" s="44">
        <f>SUM(Quarter!CL24:CO24)</f>
        <v>0</v>
      </c>
      <c r="Y24" s="64">
        <f>SUM(Quarter!CP24:CS24)</f>
        <v>0</v>
      </c>
    </row>
    <row r="26" spans="1:25" x14ac:dyDescent="0.35">
      <c r="Y26" s="65"/>
    </row>
  </sheetData>
  <phoneticPr fontId="17" type="noConversion"/>
  <pageMargins left="0.75" right="0.75" top="1" bottom="1" header="0.5" footer="0.5"/>
  <pageSetup paperSize="9" orientation="landscape"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7AA98-3479-4A03-81AE-D057408F26EA}">
  <sheetPr codeName="Sheet2">
    <pageSetUpPr fitToPage="1"/>
  </sheetPr>
  <dimension ref="A1:CX79"/>
  <sheetViews>
    <sheetView showGridLines="0" zoomScaleNormal="100" workbookViewId="0">
      <pane xSplit="1" ySplit="5" topLeftCell="B6" activePane="bottomRight" state="frozen"/>
      <selection activeCell="A2" sqref="A2"/>
      <selection pane="topRight" activeCell="A2" sqref="A2"/>
      <selection pane="bottomLeft" activeCell="A2" sqref="A2"/>
      <selection pane="bottomRight" activeCell="B6" sqref="B6"/>
    </sheetView>
  </sheetViews>
  <sheetFormatPr defaultColWidth="9" defaultRowHeight="15.5" x14ac:dyDescent="0.35"/>
  <cols>
    <col min="1" max="1" width="30.7265625" style="2" customWidth="1"/>
    <col min="2" max="90" width="12.7265625" style="2" customWidth="1"/>
    <col min="91" max="91" width="13.453125" style="2" bestFit="1" customWidth="1"/>
    <col min="92" max="97" width="14" style="2" customWidth="1"/>
    <col min="98" max="99" width="13" style="2" bestFit="1" customWidth="1"/>
    <col min="100" max="255" width="9" style="2"/>
    <col min="256" max="256" width="19.7265625" style="2" customWidth="1"/>
    <col min="257" max="296" width="8.7265625" style="2" customWidth="1"/>
    <col min="297" max="302" width="9" style="2"/>
    <col min="303" max="303" width="9.7265625" style="2" customWidth="1"/>
    <col min="304" max="305" width="9" style="2"/>
    <col min="306" max="306" width="10.26953125" style="2" customWidth="1"/>
    <col min="307" max="307" width="9.7265625" style="2" bestFit="1" customWidth="1"/>
    <col min="308" max="308" width="9.26953125" style="2" customWidth="1"/>
    <col min="309" max="309" width="9.453125" style="2" bestFit="1" customWidth="1"/>
    <col min="310" max="310" width="9.7265625" style="2" bestFit="1" customWidth="1"/>
    <col min="311" max="312" width="9" style="2"/>
    <col min="313" max="313" width="10" style="2" customWidth="1"/>
    <col min="314" max="315" width="11" style="2" customWidth="1"/>
    <col min="316" max="316" width="9" style="2"/>
    <col min="317" max="317" width="9.453125" style="2" bestFit="1" customWidth="1"/>
    <col min="318" max="318" width="10.26953125" style="2" customWidth="1"/>
    <col min="319" max="319" width="10" style="2" bestFit="1" customWidth="1"/>
    <col min="320" max="320" width="9.7265625" style="2" bestFit="1" customWidth="1"/>
    <col min="321" max="321" width="9" style="2" bestFit="1"/>
    <col min="322" max="322" width="10.26953125" style="2" bestFit="1" customWidth="1"/>
    <col min="323" max="323" width="10" style="2" customWidth="1"/>
    <col min="324" max="324" width="9.7265625" style="2" bestFit="1" customWidth="1"/>
    <col min="325" max="325" width="9.453125" style="2" bestFit="1" customWidth="1"/>
    <col min="326" max="326" width="10.26953125" style="2" bestFit="1" customWidth="1"/>
    <col min="327" max="327" width="10" style="2" bestFit="1" customWidth="1"/>
    <col min="328" max="328" width="9.7265625" style="2" bestFit="1" customWidth="1"/>
    <col min="329" max="329" width="9.453125" style="2" bestFit="1" customWidth="1"/>
    <col min="330" max="330" width="10.453125" style="2" customWidth="1"/>
    <col min="331" max="331" width="10" style="2" bestFit="1" customWidth="1"/>
    <col min="332" max="332" width="9.7265625" style="2" bestFit="1" customWidth="1"/>
    <col min="333" max="333" width="9.453125" style="2" customWidth="1"/>
    <col min="334" max="334" width="9.7265625" style="2" customWidth="1"/>
    <col min="335" max="335" width="10.7265625" style="2" customWidth="1"/>
    <col min="336" max="337" width="9.7265625" style="2" customWidth="1"/>
    <col min="338" max="338" width="10.453125" style="2" customWidth="1"/>
    <col min="339" max="339" width="10.26953125" style="2" customWidth="1"/>
    <col min="340" max="340" width="9.453125" style="2" customWidth="1"/>
    <col min="341" max="341" width="10" style="2" customWidth="1"/>
    <col min="342" max="342" width="10.26953125" style="2" customWidth="1"/>
    <col min="343" max="343" width="12" style="2" customWidth="1"/>
    <col min="344" max="344" width="10" style="2" customWidth="1"/>
    <col min="345" max="345" width="11.453125" style="2" customWidth="1"/>
    <col min="346" max="346" width="10.7265625" style="2" customWidth="1"/>
    <col min="347" max="511" width="9" style="2"/>
    <col min="512" max="512" width="19.7265625" style="2" customWidth="1"/>
    <col min="513" max="552" width="8.7265625" style="2" customWidth="1"/>
    <col min="553" max="558" width="9" style="2"/>
    <col min="559" max="559" width="9.7265625" style="2" customWidth="1"/>
    <col min="560" max="561" width="9" style="2"/>
    <col min="562" max="562" width="10.26953125" style="2" customWidth="1"/>
    <col min="563" max="563" width="9.7265625" style="2" bestFit="1" customWidth="1"/>
    <col min="564" max="564" width="9.26953125" style="2" customWidth="1"/>
    <col min="565" max="565" width="9.453125" style="2" bestFit="1" customWidth="1"/>
    <col min="566" max="566" width="9.7265625" style="2" bestFit="1" customWidth="1"/>
    <col min="567" max="568" width="9" style="2"/>
    <col min="569" max="569" width="10" style="2" customWidth="1"/>
    <col min="570" max="571" width="11" style="2" customWidth="1"/>
    <col min="572" max="572" width="9" style="2"/>
    <col min="573" max="573" width="9.453125" style="2" bestFit="1" customWidth="1"/>
    <col min="574" max="574" width="10.26953125" style="2" customWidth="1"/>
    <col min="575" max="575" width="10" style="2" bestFit="1" customWidth="1"/>
    <col min="576" max="576" width="9.7265625" style="2" bestFit="1" customWidth="1"/>
    <col min="577" max="577" width="9" style="2" bestFit="1"/>
    <col min="578" max="578" width="10.26953125" style="2" bestFit="1" customWidth="1"/>
    <col min="579" max="579" width="10" style="2" customWidth="1"/>
    <col min="580" max="580" width="9.7265625" style="2" bestFit="1" customWidth="1"/>
    <col min="581" max="581" width="9.453125" style="2" bestFit="1" customWidth="1"/>
    <col min="582" max="582" width="10.26953125" style="2" bestFit="1" customWidth="1"/>
    <col min="583" max="583" width="10" style="2" bestFit="1" customWidth="1"/>
    <col min="584" max="584" width="9.7265625" style="2" bestFit="1" customWidth="1"/>
    <col min="585" max="585" width="9.453125" style="2" bestFit="1" customWidth="1"/>
    <col min="586" max="586" width="10.453125" style="2" customWidth="1"/>
    <col min="587" max="587" width="10" style="2" bestFit="1" customWidth="1"/>
    <col min="588" max="588" width="9.7265625" style="2" bestFit="1" customWidth="1"/>
    <col min="589" max="589" width="9.453125" style="2" customWidth="1"/>
    <col min="590" max="590" width="9.7265625" style="2" customWidth="1"/>
    <col min="591" max="591" width="10.7265625" style="2" customWidth="1"/>
    <col min="592" max="593" width="9.7265625" style="2" customWidth="1"/>
    <col min="594" max="594" width="10.453125" style="2" customWidth="1"/>
    <col min="595" max="595" width="10.26953125" style="2" customWidth="1"/>
    <col min="596" max="596" width="9.453125" style="2" customWidth="1"/>
    <col min="597" max="597" width="10" style="2" customWidth="1"/>
    <col min="598" max="598" width="10.26953125" style="2" customWidth="1"/>
    <col min="599" max="599" width="12" style="2" customWidth="1"/>
    <col min="600" max="600" width="10" style="2" customWidth="1"/>
    <col min="601" max="601" width="11.453125" style="2" customWidth="1"/>
    <col min="602" max="602" width="10.7265625" style="2" customWidth="1"/>
    <col min="603" max="767" width="9" style="2"/>
    <col min="768" max="768" width="19.7265625" style="2" customWidth="1"/>
    <col min="769" max="808" width="8.7265625" style="2" customWidth="1"/>
    <col min="809" max="814" width="9" style="2"/>
    <col min="815" max="815" width="9.7265625" style="2" customWidth="1"/>
    <col min="816" max="817" width="9" style="2"/>
    <col min="818" max="818" width="10.26953125" style="2" customWidth="1"/>
    <col min="819" max="819" width="9.7265625" style="2" bestFit="1" customWidth="1"/>
    <col min="820" max="820" width="9.26953125" style="2" customWidth="1"/>
    <col min="821" max="821" width="9.453125" style="2" bestFit="1" customWidth="1"/>
    <col min="822" max="822" width="9.7265625" style="2" bestFit="1" customWidth="1"/>
    <col min="823" max="824" width="9" style="2"/>
    <col min="825" max="825" width="10" style="2" customWidth="1"/>
    <col min="826" max="827" width="11" style="2" customWidth="1"/>
    <col min="828" max="828" width="9" style="2"/>
    <col min="829" max="829" width="9.453125" style="2" bestFit="1" customWidth="1"/>
    <col min="830" max="830" width="10.26953125" style="2" customWidth="1"/>
    <col min="831" max="831" width="10" style="2" bestFit="1" customWidth="1"/>
    <col min="832" max="832" width="9.7265625" style="2" bestFit="1" customWidth="1"/>
    <col min="833" max="833" width="9" style="2" bestFit="1"/>
    <col min="834" max="834" width="10.26953125" style="2" bestFit="1" customWidth="1"/>
    <col min="835" max="835" width="10" style="2" customWidth="1"/>
    <col min="836" max="836" width="9.7265625" style="2" bestFit="1" customWidth="1"/>
    <col min="837" max="837" width="9.453125" style="2" bestFit="1" customWidth="1"/>
    <col min="838" max="838" width="10.26953125" style="2" bestFit="1" customWidth="1"/>
    <col min="839" max="839" width="10" style="2" bestFit="1" customWidth="1"/>
    <col min="840" max="840" width="9.7265625" style="2" bestFit="1" customWidth="1"/>
    <col min="841" max="841" width="9.453125" style="2" bestFit="1" customWidth="1"/>
    <col min="842" max="842" width="10.453125" style="2" customWidth="1"/>
    <col min="843" max="843" width="10" style="2" bestFit="1" customWidth="1"/>
    <col min="844" max="844" width="9.7265625" style="2" bestFit="1" customWidth="1"/>
    <col min="845" max="845" width="9.453125" style="2" customWidth="1"/>
    <col min="846" max="846" width="9.7265625" style="2" customWidth="1"/>
    <col min="847" max="847" width="10.7265625" style="2" customWidth="1"/>
    <col min="848" max="849" width="9.7265625" style="2" customWidth="1"/>
    <col min="850" max="850" width="10.453125" style="2" customWidth="1"/>
    <col min="851" max="851" width="10.26953125" style="2" customWidth="1"/>
    <col min="852" max="852" width="9.453125" style="2" customWidth="1"/>
    <col min="853" max="853" width="10" style="2" customWidth="1"/>
    <col min="854" max="854" width="10.26953125" style="2" customWidth="1"/>
    <col min="855" max="855" width="12" style="2" customWidth="1"/>
    <col min="856" max="856" width="10" style="2" customWidth="1"/>
    <col min="857" max="857" width="11.453125" style="2" customWidth="1"/>
    <col min="858" max="858" width="10.7265625" style="2" customWidth="1"/>
    <col min="859" max="1023" width="9" style="2"/>
    <col min="1024" max="1024" width="19.7265625" style="2" customWidth="1"/>
    <col min="1025" max="1064" width="8.7265625" style="2" customWidth="1"/>
    <col min="1065" max="1070" width="9" style="2"/>
    <col min="1071" max="1071" width="9.7265625" style="2" customWidth="1"/>
    <col min="1072" max="1073" width="9" style="2"/>
    <col min="1074" max="1074" width="10.26953125" style="2" customWidth="1"/>
    <col min="1075" max="1075" width="9.7265625" style="2" bestFit="1" customWidth="1"/>
    <col min="1076" max="1076" width="9.26953125" style="2" customWidth="1"/>
    <col min="1077" max="1077" width="9.453125" style="2" bestFit="1" customWidth="1"/>
    <col min="1078" max="1078" width="9.7265625" style="2" bestFit="1" customWidth="1"/>
    <col min="1079" max="1080" width="9" style="2"/>
    <col min="1081" max="1081" width="10" style="2" customWidth="1"/>
    <col min="1082" max="1083" width="11" style="2" customWidth="1"/>
    <col min="1084" max="1084" width="9" style="2"/>
    <col min="1085" max="1085" width="9.453125" style="2" bestFit="1" customWidth="1"/>
    <col min="1086" max="1086" width="10.26953125" style="2" customWidth="1"/>
    <col min="1087" max="1087" width="10" style="2" bestFit="1" customWidth="1"/>
    <col min="1088" max="1088" width="9.7265625" style="2" bestFit="1" customWidth="1"/>
    <col min="1089" max="1089" width="9" style="2" bestFit="1"/>
    <col min="1090" max="1090" width="10.26953125" style="2" bestFit="1" customWidth="1"/>
    <col min="1091" max="1091" width="10" style="2" customWidth="1"/>
    <col min="1092" max="1092" width="9.7265625" style="2" bestFit="1" customWidth="1"/>
    <col min="1093" max="1093" width="9.453125" style="2" bestFit="1" customWidth="1"/>
    <col min="1094" max="1094" width="10.26953125" style="2" bestFit="1" customWidth="1"/>
    <col min="1095" max="1095" width="10" style="2" bestFit="1" customWidth="1"/>
    <col min="1096" max="1096" width="9.7265625" style="2" bestFit="1" customWidth="1"/>
    <col min="1097" max="1097" width="9.453125" style="2" bestFit="1" customWidth="1"/>
    <col min="1098" max="1098" width="10.453125" style="2" customWidth="1"/>
    <col min="1099" max="1099" width="10" style="2" bestFit="1" customWidth="1"/>
    <col min="1100" max="1100" width="9.7265625" style="2" bestFit="1" customWidth="1"/>
    <col min="1101" max="1101" width="9.453125" style="2" customWidth="1"/>
    <col min="1102" max="1102" width="9.7265625" style="2" customWidth="1"/>
    <col min="1103" max="1103" width="10.7265625" style="2" customWidth="1"/>
    <col min="1104" max="1105" width="9.7265625" style="2" customWidth="1"/>
    <col min="1106" max="1106" width="10.453125" style="2" customWidth="1"/>
    <col min="1107" max="1107" width="10.26953125" style="2" customWidth="1"/>
    <col min="1108" max="1108" width="9.453125" style="2" customWidth="1"/>
    <col min="1109" max="1109" width="10" style="2" customWidth="1"/>
    <col min="1110" max="1110" width="10.26953125" style="2" customWidth="1"/>
    <col min="1111" max="1111" width="12" style="2" customWidth="1"/>
    <col min="1112" max="1112" width="10" style="2" customWidth="1"/>
    <col min="1113" max="1113" width="11.453125" style="2" customWidth="1"/>
    <col min="1114" max="1114" width="10.7265625" style="2" customWidth="1"/>
    <col min="1115" max="1279" width="9" style="2"/>
    <col min="1280" max="1280" width="19.7265625" style="2" customWidth="1"/>
    <col min="1281" max="1320" width="8.7265625" style="2" customWidth="1"/>
    <col min="1321" max="1326" width="9" style="2"/>
    <col min="1327" max="1327" width="9.7265625" style="2" customWidth="1"/>
    <col min="1328" max="1329" width="9" style="2"/>
    <col min="1330" max="1330" width="10.26953125" style="2" customWidth="1"/>
    <col min="1331" max="1331" width="9.7265625" style="2" bestFit="1" customWidth="1"/>
    <col min="1332" max="1332" width="9.26953125" style="2" customWidth="1"/>
    <col min="1333" max="1333" width="9.453125" style="2" bestFit="1" customWidth="1"/>
    <col min="1334" max="1334" width="9.7265625" style="2" bestFit="1" customWidth="1"/>
    <col min="1335" max="1336" width="9" style="2"/>
    <col min="1337" max="1337" width="10" style="2" customWidth="1"/>
    <col min="1338" max="1339" width="11" style="2" customWidth="1"/>
    <col min="1340" max="1340" width="9" style="2"/>
    <col min="1341" max="1341" width="9.453125" style="2" bestFit="1" customWidth="1"/>
    <col min="1342" max="1342" width="10.26953125" style="2" customWidth="1"/>
    <col min="1343" max="1343" width="10" style="2" bestFit="1" customWidth="1"/>
    <col min="1344" max="1344" width="9.7265625" style="2" bestFit="1" customWidth="1"/>
    <col min="1345" max="1345" width="9" style="2" bestFit="1"/>
    <col min="1346" max="1346" width="10.26953125" style="2" bestFit="1" customWidth="1"/>
    <col min="1347" max="1347" width="10" style="2" customWidth="1"/>
    <col min="1348" max="1348" width="9.7265625" style="2" bestFit="1" customWidth="1"/>
    <col min="1349" max="1349" width="9.453125" style="2" bestFit="1" customWidth="1"/>
    <col min="1350" max="1350" width="10.26953125" style="2" bestFit="1" customWidth="1"/>
    <col min="1351" max="1351" width="10" style="2" bestFit="1" customWidth="1"/>
    <col min="1352" max="1352" width="9.7265625" style="2" bestFit="1" customWidth="1"/>
    <col min="1353" max="1353" width="9.453125" style="2" bestFit="1" customWidth="1"/>
    <col min="1354" max="1354" width="10.453125" style="2" customWidth="1"/>
    <col min="1355" max="1355" width="10" style="2" bestFit="1" customWidth="1"/>
    <col min="1356" max="1356" width="9.7265625" style="2" bestFit="1" customWidth="1"/>
    <col min="1357" max="1357" width="9.453125" style="2" customWidth="1"/>
    <col min="1358" max="1358" width="9.7265625" style="2" customWidth="1"/>
    <col min="1359" max="1359" width="10.7265625" style="2" customWidth="1"/>
    <col min="1360" max="1361" width="9.7265625" style="2" customWidth="1"/>
    <col min="1362" max="1362" width="10.453125" style="2" customWidth="1"/>
    <col min="1363" max="1363" width="10.26953125" style="2" customWidth="1"/>
    <col min="1364" max="1364" width="9.453125" style="2" customWidth="1"/>
    <col min="1365" max="1365" width="10" style="2" customWidth="1"/>
    <col min="1366" max="1366" width="10.26953125" style="2" customWidth="1"/>
    <col min="1367" max="1367" width="12" style="2" customWidth="1"/>
    <col min="1368" max="1368" width="10" style="2" customWidth="1"/>
    <col min="1369" max="1369" width="11.453125" style="2" customWidth="1"/>
    <col min="1370" max="1370" width="10.7265625" style="2" customWidth="1"/>
    <col min="1371" max="1535" width="9" style="2"/>
    <col min="1536" max="1536" width="19.7265625" style="2" customWidth="1"/>
    <col min="1537" max="1576" width="8.7265625" style="2" customWidth="1"/>
    <col min="1577" max="1582" width="9" style="2"/>
    <col min="1583" max="1583" width="9.7265625" style="2" customWidth="1"/>
    <col min="1584" max="1585" width="9" style="2"/>
    <col min="1586" max="1586" width="10.26953125" style="2" customWidth="1"/>
    <col min="1587" max="1587" width="9.7265625" style="2" bestFit="1" customWidth="1"/>
    <col min="1588" max="1588" width="9.26953125" style="2" customWidth="1"/>
    <col min="1589" max="1589" width="9.453125" style="2" bestFit="1" customWidth="1"/>
    <col min="1590" max="1590" width="9.7265625" style="2" bestFit="1" customWidth="1"/>
    <col min="1591" max="1592" width="9" style="2"/>
    <col min="1593" max="1593" width="10" style="2" customWidth="1"/>
    <col min="1594" max="1595" width="11" style="2" customWidth="1"/>
    <col min="1596" max="1596" width="9" style="2"/>
    <col min="1597" max="1597" width="9.453125" style="2" bestFit="1" customWidth="1"/>
    <col min="1598" max="1598" width="10.26953125" style="2" customWidth="1"/>
    <col min="1599" max="1599" width="10" style="2" bestFit="1" customWidth="1"/>
    <col min="1600" max="1600" width="9.7265625" style="2" bestFit="1" customWidth="1"/>
    <col min="1601" max="1601" width="9" style="2" bestFit="1"/>
    <col min="1602" max="1602" width="10.26953125" style="2" bestFit="1" customWidth="1"/>
    <col min="1603" max="1603" width="10" style="2" customWidth="1"/>
    <col min="1604" max="1604" width="9.7265625" style="2" bestFit="1" customWidth="1"/>
    <col min="1605" max="1605" width="9.453125" style="2" bestFit="1" customWidth="1"/>
    <col min="1606" max="1606" width="10.26953125" style="2" bestFit="1" customWidth="1"/>
    <col min="1607" max="1607" width="10" style="2" bestFit="1" customWidth="1"/>
    <col min="1608" max="1608" width="9.7265625" style="2" bestFit="1" customWidth="1"/>
    <col min="1609" max="1609" width="9.453125" style="2" bestFit="1" customWidth="1"/>
    <col min="1610" max="1610" width="10.453125" style="2" customWidth="1"/>
    <col min="1611" max="1611" width="10" style="2" bestFit="1" customWidth="1"/>
    <col min="1612" max="1612" width="9.7265625" style="2" bestFit="1" customWidth="1"/>
    <col min="1613" max="1613" width="9.453125" style="2" customWidth="1"/>
    <col min="1614" max="1614" width="9.7265625" style="2" customWidth="1"/>
    <col min="1615" max="1615" width="10.7265625" style="2" customWidth="1"/>
    <col min="1616" max="1617" width="9.7265625" style="2" customWidth="1"/>
    <col min="1618" max="1618" width="10.453125" style="2" customWidth="1"/>
    <col min="1619" max="1619" width="10.26953125" style="2" customWidth="1"/>
    <col min="1620" max="1620" width="9.453125" style="2" customWidth="1"/>
    <col min="1621" max="1621" width="10" style="2" customWidth="1"/>
    <col min="1622" max="1622" width="10.26953125" style="2" customWidth="1"/>
    <col min="1623" max="1623" width="12" style="2" customWidth="1"/>
    <col min="1624" max="1624" width="10" style="2" customWidth="1"/>
    <col min="1625" max="1625" width="11.453125" style="2" customWidth="1"/>
    <col min="1626" max="1626" width="10.7265625" style="2" customWidth="1"/>
    <col min="1627" max="1791" width="9" style="2"/>
    <col min="1792" max="1792" width="19.7265625" style="2" customWidth="1"/>
    <col min="1793" max="1832" width="8.7265625" style="2" customWidth="1"/>
    <col min="1833" max="1838" width="9" style="2"/>
    <col min="1839" max="1839" width="9.7265625" style="2" customWidth="1"/>
    <col min="1840" max="1841" width="9" style="2"/>
    <col min="1842" max="1842" width="10.26953125" style="2" customWidth="1"/>
    <col min="1843" max="1843" width="9.7265625" style="2" bestFit="1" customWidth="1"/>
    <col min="1844" max="1844" width="9.26953125" style="2" customWidth="1"/>
    <col min="1845" max="1845" width="9.453125" style="2" bestFit="1" customWidth="1"/>
    <col min="1846" max="1846" width="9.7265625" style="2" bestFit="1" customWidth="1"/>
    <col min="1847" max="1848" width="9" style="2"/>
    <col min="1849" max="1849" width="10" style="2" customWidth="1"/>
    <col min="1850" max="1851" width="11" style="2" customWidth="1"/>
    <col min="1852" max="1852" width="9" style="2"/>
    <col min="1853" max="1853" width="9.453125" style="2" bestFit="1" customWidth="1"/>
    <col min="1854" max="1854" width="10.26953125" style="2" customWidth="1"/>
    <col min="1855" max="1855" width="10" style="2" bestFit="1" customWidth="1"/>
    <col min="1856" max="1856" width="9.7265625" style="2" bestFit="1" customWidth="1"/>
    <col min="1857" max="1857" width="9" style="2" bestFit="1"/>
    <col min="1858" max="1858" width="10.26953125" style="2" bestFit="1" customWidth="1"/>
    <col min="1859" max="1859" width="10" style="2" customWidth="1"/>
    <col min="1860" max="1860" width="9.7265625" style="2" bestFit="1" customWidth="1"/>
    <col min="1861" max="1861" width="9.453125" style="2" bestFit="1" customWidth="1"/>
    <col min="1862" max="1862" width="10.26953125" style="2" bestFit="1" customWidth="1"/>
    <col min="1863" max="1863" width="10" style="2" bestFit="1" customWidth="1"/>
    <col min="1864" max="1864" width="9.7265625" style="2" bestFit="1" customWidth="1"/>
    <col min="1865" max="1865" width="9.453125" style="2" bestFit="1" customWidth="1"/>
    <col min="1866" max="1866" width="10.453125" style="2" customWidth="1"/>
    <col min="1867" max="1867" width="10" style="2" bestFit="1" customWidth="1"/>
    <col min="1868" max="1868" width="9.7265625" style="2" bestFit="1" customWidth="1"/>
    <col min="1869" max="1869" width="9.453125" style="2" customWidth="1"/>
    <col min="1870" max="1870" width="9.7265625" style="2" customWidth="1"/>
    <col min="1871" max="1871" width="10.7265625" style="2" customWidth="1"/>
    <col min="1872" max="1873" width="9.7265625" style="2" customWidth="1"/>
    <col min="1874" max="1874" width="10.453125" style="2" customWidth="1"/>
    <col min="1875" max="1875" width="10.26953125" style="2" customWidth="1"/>
    <col min="1876" max="1876" width="9.453125" style="2" customWidth="1"/>
    <col min="1877" max="1877" width="10" style="2" customWidth="1"/>
    <col min="1878" max="1878" width="10.26953125" style="2" customWidth="1"/>
    <col min="1879" max="1879" width="12" style="2" customWidth="1"/>
    <col min="1880" max="1880" width="10" style="2" customWidth="1"/>
    <col min="1881" max="1881" width="11.453125" style="2" customWidth="1"/>
    <col min="1882" max="1882" width="10.7265625" style="2" customWidth="1"/>
    <col min="1883" max="2047" width="9" style="2"/>
    <col min="2048" max="2048" width="19.7265625" style="2" customWidth="1"/>
    <col min="2049" max="2088" width="8.7265625" style="2" customWidth="1"/>
    <col min="2089" max="2094" width="9" style="2"/>
    <col min="2095" max="2095" width="9.7265625" style="2" customWidth="1"/>
    <col min="2096" max="2097" width="9" style="2"/>
    <col min="2098" max="2098" width="10.26953125" style="2" customWidth="1"/>
    <col min="2099" max="2099" width="9.7265625" style="2" bestFit="1" customWidth="1"/>
    <col min="2100" max="2100" width="9.26953125" style="2" customWidth="1"/>
    <col min="2101" max="2101" width="9.453125" style="2" bestFit="1" customWidth="1"/>
    <col min="2102" max="2102" width="9.7265625" style="2" bestFit="1" customWidth="1"/>
    <col min="2103" max="2104" width="9" style="2"/>
    <col min="2105" max="2105" width="10" style="2" customWidth="1"/>
    <col min="2106" max="2107" width="11" style="2" customWidth="1"/>
    <col min="2108" max="2108" width="9" style="2"/>
    <col min="2109" max="2109" width="9.453125" style="2" bestFit="1" customWidth="1"/>
    <col min="2110" max="2110" width="10.26953125" style="2" customWidth="1"/>
    <col min="2111" max="2111" width="10" style="2" bestFit="1" customWidth="1"/>
    <col min="2112" max="2112" width="9.7265625" style="2" bestFit="1" customWidth="1"/>
    <col min="2113" max="2113" width="9" style="2" bestFit="1"/>
    <col min="2114" max="2114" width="10.26953125" style="2" bestFit="1" customWidth="1"/>
    <col min="2115" max="2115" width="10" style="2" customWidth="1"/>
    <col min="2116" max="2116" width="9.7265625" style="2" bestFit="1" customWidth="1"/>
    <col min="2117" max="2117" width="9.453125" style="2" bestFit="1" customWidth="1"/>
    <col min="2118" max="2118" width="10.26953125" style="2" bestFit="1" customWidth="1"/>
    <col min="2119" max="2119" width="10" style="2" bestFit="1" customWidth="1"/>
    <col min="2120" max="2120" width="9.7265625" style="2" bestFit="1" customWidth="1"/>
    <col min="2121" max="2121" width="9.453125" style="2" bestFit="1" customWidth="1"/>
    <col min="2122" max="2122" width="10.453125" style="2" customWidth="1"/>
    <col min="2123" max="2123" width="10" style="2" bestFit="1" customWidth="1"/>
    <col min="2124" max="2124" width="9.7265625" style="2" bestFit="1" customWidth="1"/>
    <col min="2125" max="2125" width="9.453125" style="2" customWidth="1"/>
    <col min="2126" max="2126" width="9.7265625" style="2" customWidth="1"/>
    <col min="2127" max="2127" width="10.7265625" style="2" customWidth="1"/>
    <col min="2128" max="2129" width="9.7265625" style="2" customWidth="1"/>
    <col min="2130" max="2130" width="10.453125" style="2" customWidth="1"/>
    <col min="2131" max="2131" width="10.26953125" style="2" customWidth="1"/>
    <col min="2132" max="2132" width="9.453125" style="2" customWidth="1"/>
    <col min="2133" max="2133" width="10" style="2" customWidth="1"/>
    <col min="2134" max="2134" width="10.26953125" style="2" customWidth="1"/>
    <col min="2135" max="2135" width="12" style="2" customWidth="1"/>
    <col min="2136" max="2136" width="10" style="2" customWidth="1"/>
    <col min="2137" max="2137" width="11.453125" style="2" customWidth="1"/>
    <col min="2138" max="2138" width="10.7265625" style="2" customWidth="1"/>
    <col min="2139" max="2303" width="9" style="2"/>
    <col min="2304" max="2304" width="19.7265625" style="2" customWidth="1"/>
    <col min="2305" max="2344" width="8.7265625" style="2" customWidth="1"/>
    <col min="2345" max="2350" width="9" style="2"/>
    <col min="2351" max="2351" width="9.7265625" style="2" customWidth="1"/>
    <col min="2352" max="2353" width="9" style="2"/>
    <col min="2354" max="2354" width="10.26953125" style="2" customWidth="1"/>
    <col min="2355" max="2355" width="9.7265625" style="2" bestFit="1" customWidth="1"/>
    <col min="2356" max="2356" width="9.26953125" style="2" customWidth="1"/>
    <col min="2357" max="2357" width="9.453125" style="2" bestFit="1" customWidth="1"/>
    <col min="2358" max="2358" width="9.7265625" style="2" bestFit="1" customWidth="1"/>
    <col min="2359" max="2360" width="9" style="2"/>
    <col min="2361" max="2361" width="10" style="2" customWidth="1"/>
    <col min="2362" max="2363" width="11" style="2" customWidth="1"/>
    <col min="2364" max="2364" width="9" style="2"/>
    <col min="2365" max="2365" width="9.453125" style="2" bestFit="1" customWidth="1"/>
    <col min="2366" max="2366" width="10.26953125" style="2" customWidth="1"/>
    <col min="2367" max="2367" width="10" style="2" bestFit="1" customWidth="1"/>
    <col min="2368" max="2368" width="9.7265625" style="2" bestFit="1" customWidth="1"/>
    <col min="2369" max="2369" width="9" style="2" bestFit="1"/>
    <col min="2370" max="2370" width="10.26953125" style="2" bestFit="1" customWidth="1"/>
    <col min="2371" max="2371" width="10" style="2" customWidth="1"/>
    <col min="2372" max="2372" width="9.7265625" style="2" bestFit="1" customWidth="1"/>
    <col min="2373" max="2373" width="9.453125" style="2" bestFit="1" customWidth="1"/>
    <col min="2374" max="2374" width="10.26953125" style="2" bestFit="1" customWidth="1"/>
    <col min="2375" max="2375" width="10" style="2" bestFit="1" customWidth="1"/>
    <col min="2376" max="2376" width="9.7265625" style="2" bestFit="1" customWidth="1"/>
    <col min="2377" max="2377" width="9.453125" style="2" bestFit="1" customWidth="1"/>
    <col min="2378" max="2378" width="10.453125" style="2" customWidth="1"/>
    <col min="2379" max="2379" width="10" style="2" bestFit="1" customWidth="1"/>
    <col min="2380" max="2380" width="9.7265625" style="2" bestFit="1" customWidth="1"/>
    <col min="2381" max="2381" width="9.453125" style="2" customWidth="1"/>
    <col min="2382" max="2382" width="9.7265625" style="2" customWidth="1"/>
    <col min="2383" max="2383" width="10.7265625" style="2" customWidth="1"/>
    <col min="2384" max="2385" width="9.7265625" style="2" customWidth="1"/>
    <col min="2386" max="2386" width="10.453125" style="2" customWidth="1"/>
    <col min="2387" max="2387" width="10.26953125" style="2" customWidth="1"/>
    <col min="2388" max="2388" width="9.453125" style="2" customWidth="1"/>
    <col min="2389" max="2389" width="10" style="2" customWidth="1"/>
    <col min="2390" max="2390" width="10.26953125" style="2" customWidth="1"/>
    <col min="2391" max="2391" width="12" style="2" customWidth="1"/>
    <col min="2392" max="2392" width="10" style="2" customWidth="1"/>
    <col min="2393" max="2393" width="11.453125" style="2" customWidth="1"/>
    <col min="2394" max="2394" width="10.7265625" style="2" customWidth="1"/>
    <col min="2395" max="2559" width="9" style="2"/>
    <col min="2560" max="2560" width="19.7265625" style="2" customWidth="1"/>
    <col min="2561" max="2600" width="8.7265625" style="2" customWidth="1"/>
    <col min="2601" max="2606" width="9" style="2"/>
    <col min="2607" max="2607" width="9.7265625" style="2" customWidth="1"/>
    <col min="2608" max="2609" width="9" style="2"/>
    <col min="2610" max="2610" width="10.26953125" style="2" customWidth="1"/>
    <col min="2611" max="2611" width="9.7265625" style="2" bestFit="1" customWidth="1"/>
    <col min="2612" max="2612" width="9.26953125" style="2" customWidth="1"/>
    <col min="2613" max="2613" width="9.453125" style="2" bestFit="1" customWidth="1"/>
    <col min="2614" max="2614" width="9.7265625" style="2" bestFit="1" customWidth="1"/>
    <col min="2615" max="2616" width="9" style="2"/>
    <col min="2617" max="2617" width="10" style="2" customWidth="1"/>
    <col min="2618" max="2619" width="11" style="2" customWidth="1"/>
    <col min="2620" max="2620" width="9" style="2"/>
    <col min="2621" max="2621" width="9.453125" style="2" bestFit="1" customWidth="1"/>
    <col min="2622" max="2622" width="10.26953125" style="2" customWidth="1"/>
    <col min="2623" max="2623" width="10" style="2" bestFit="1" customWidth="1"/>
    <col min="2624" max="2624" width="9.7265625" style="2" bestFit="1" customWidth="1"/>
    <col min="2625" max="2625" width="9" style="2" bestFit="1"/>
    <col min="2626" max="2626" width="10.26953125" style="2" bestFit="1" customWidth="1"/>
    <col min="2627" max="2627" width="10" style="2" customWidth="1"/>
    <col min="2628" max="2628" width="9.7265625" style="2" bestFit="1" customWidth="1"/>
    <col min="2629" max="2629" width="9.453125" style="2" bestFit="1" customWidth="1"/>
    <col min="2630" max="2630" width="10.26953125" style="2" bestFit="1" customWidth="1"/>
    <col min="2631" max="2631" width="10" style="2" bestFit="1" customWidth="1"/>
    <col min="2632" max="2632" width="9.7265625" style="2" bestFit="1" customWidth="1"/>
    <col min="2633" max="2633" width="9.453125" style="2" bestFit="1" customWidth="1"/>
    <col min="2634" max="2634" width="10.453125" style="2" customWidth="1"/>
    <col min="2635" max="2635" width="10" style="2" bestFit="1" customWidth="1"/>
    <col min="2636" max="2636" width="9.7265625" style="2" bestFit="1" customWidth="1"/>
    <col min="2637" max="2637" width="9.453125" style="2" customWidth="1"/>
    <col min="2638" max="2638" width="9.7265625" style="2" customWidth="1"/>
    <col min="2639" max="2639" width="10.7265625" style="2" customWidth="1"/>
    <col min="2640" max="2641" width="9.7265625" style="2" customWidth="1"/>
    <col min="2642" max="2642" width="10.453125" style="2" customWidth="1"/>
    <col min="2643" max="2643" width="10.26953125" style="2" customWidth="1"/>
    <col min="2644" max="2644" width="9.453125" style="2" customWidth="1"/>
    <col min="2645" max="2645" width="10" style="2" customWidth="1"/>
    <col min="2646" max="2646" width="10.26953125" style="2" customWidth="1"/>
    <col min="2647" max="2647" width="12" style="2" customWidth="1"/>
    <col min="2648" max="2648" width="10" style="2" customWidth="1"/>
    <col min="2649" max="2649" width="11.453125" style="2" customWidth="1"/>
    <col min="2650" max="2650" width="10.7265625" style="2" customWidth="1"/>
    <col min="2651" max="2815" width="9" style="2"/>
    <col min="2816" max="2816" width="19.7265625" style="2" customWidth="1"/>
    <col min="2817" max="2856" width="8.7265625" style="2" customWidth="1"/>
    <col min="2857" max="2862" width="9" style="2"/>
    <col min="2863" max="2863" width="9.7265625" style="2" customWidth="1"/>
    <col min="2864" max="2865" width="9" style="2"/>
    <col min="2866" max="2866" width="10.26953125" style="2" customWidth="1"/>
    <col min="2867" max="2867" width="9.7265625" style="2" bestFit="1" customWidth="1"/>
    <col min="2868" max="2868" width="9.26953125" style="2" customWidth="1"/>
    <col min="2869" max="2869" width="9.453125" style="2" bestFit="1" customWidth="1"/>
    <col min="2870" max="2870" width="9.7265625" style="2" bestFit="1" customWidth="1"/>
    <col min="2871" max="2872" width="9" style="2"/>
    <col min="2873" max="2873" width="10" style="2" customWidth="1"/>
    <col min="2874" max="2875" width="11" style="2" customWidth="1"/>
    <col min="2876" max="2876" width="9" style="2"/>
    <col min="2877" max="2877" width="9.453125" style="2" bestFit="1" customWidth="1"/>
    <col min="2878" max="2878" width="10.26953125" style="2" customWidth="1"/>
    <col min="2879" max="2879" width="10" style="2" bestFit="1" customWidth="1"/>
    <col min="2880" max="2880" width="9.7265625" style="2" bestFit="1" customWidth="1"/>
    <col min="2881" max="2881" width="9" style="2" bestFit="1"/>
    <col min="2882" max="2882" width="10.26953125" style="2" bestFit="1" customWidth="1"/>
    <col min="2883" max="2883" width="10" style="2" customWidth="1"/>
    <col min="2884" max="2884" width="9.7265625" style="2" bestFit="1" customWidth="1"/>
    <col min="2885" max="2885" width="9.453125" style="2" bestFit="1" customWidth="1"/>
    <col min="2886" max="2886" width="10.26953125" style="2" bestFit="1" customWidth="1"/>
    <col min="2887" max="2887" width="10" style="2" bestFit="1" customWidth="1"/>
    <col min="2888" max="2888" width="9.7265625" style="2" bestFit="1" customWidth="1"/>
    <col min="2889" max="2889" width="9.453125" style="2" bestFit="1" customWidth="1"/>
    <col min="2890" max="2890" width="10.453125" style="2" customWidth="1"/>
    <col min="2891" max="2891" width="10" style="2" bestFit="1" customWidth="1"/>
    <col min="2892" max="2892" width="9.7265625" style="2" bestFit="1" customWidth="1"/>
    <col min="2893" max="2893" width="9.453125" style="2" customWidth="1"/>
    <col min="2894" max="2894" width="9.7265625" style="2" customWidth="1"/>
    <col min="2895" max="2895" width="10.7265625" style="2" customWidth="1"/>
    <col min="2896" max="2897" width="9.7265625" style="2" customWidth="1"/>
    <col min="2898" max="2898" width="10.453125" style="2" customWidth="1"/>
    <col min="2899" max="2899" width="10.26953125" style="2" customWidth="1"/>
    <col min="2900" max="2900" width="9.453125" style="2" customWidth="1"/>
    <col min="2901" max="2901" width="10" style="2" customWidth="1"/>
    <col min="2902" max="2902" width="10.26953125" style="2" customWidth="1"/>
    <col min="2903" max="2903" width="12" style="2" customWidth="1"/>
    <col min="2904" max="2904" width="10" style="2" customWidth="1"/>
    <col min="2905" max="2905" width="11.453125" style="2" customWidth="1"/>
    <col min="2906" max="2906" width="10.7265625" style="2" customWidth="1"/>
    <col min="2907" max="3071" width="9" style="2"/>
    <col min="3072" max="3072" width="19.7265625" style="2" customWidth="1"/>
    <col min="3073" max="3112" width="8.7265625" style="2" customWidth="1"/>
    <col min="3113" max="3118" width="9" style="2"/>
    <col min="3119" max="3119" width="9.7265625" style="2" customWidth="1"/>
    <col min="3120" max="3121" width="9" style="2"/>
    <col min="3122" max="3122" width="10.26953125" style="2" customWidth="1"/>
    <col min="3123" max="3123" width="9.7265625" style="2" bestFit="1" customWidth="1"/>
    <col min="3124" max="3124" width="9.26953125" style="2" customWidth="1"/>
    <col min="3125" max="3125" width="9.453125" style="2" bestFit="1" customWidth="1"/>
    <col min="3126" max="3126" width="9.7265625" style="2" bestFit="1" customWidth="1"/>
    <col min="3127" max="3128" width="9" style="2"/>
    <col min="3129" max="3129" width="10" style="2" customWidth="1"/>
    <col min="3130" max="3131" width="11" style="2" customWidth="1"/>
    <col min="3132" max="3132" width="9" style="2"/>
    <col min="3133" max="3133" width="9.453125" style="2" bestFit="1" customWidth="1"/>
    <col min="3134" max="3134" width="10.26953125" style="2" customWidth="1"/>
    <col min="3135" max="3135" width="10" style="2" bestFit="1" customWidth="1"/>
    <col min="3136" max="3136" width="9.7265625" style="2" bestFit="1" customWidth="1"/>
    <col min="3137" max="3137" width="9" style="2" bestFit="1"/>
    <col min="3138" max="3138" width="10.26953125" style="2" bestFit="1" customWidth="1"/>
    <col min="3139" max="3139" width="10" style="2" customWidth="1"/>
    <col min="3140" max="3140" width="9.7265625" style="2" bestFit="1" customWidth="1"/>
    <col min="3141" max="3141" width="9.453125" style="2" bestFit="1" customWidth="1"/>
    <col min="3142" max="3142" width="10.26953125" style="2" bestFit="1" customWidth="1"/>
    <col min="3143" max="3143" width="10" style="2" bestFit="1" customWidth="1"/>
    <col min="3144" max="3144" width="9.7265625" style="2" bestFit="1" customWidth="1"/>
    <col min="3145" max="3145" width="9.453125" style="2" bestFit="1" customWidth="1"/>
    <col min="3146" max="3146" width="10.453125" style="2" customWidth="1"/>
    <col min="3147" max="3147" width="10" style="2" bestFit="1" customWidth="1"/>
    <col min="3148" max="3148" width="9.7265625" style="2" bestFit="1" customWidth="1"/>
    <col min="3149" max="3149" width="9.453125" style="2" customWidth="1"/>
    <col min="3150" max="3150" width="9.7265625" style="2" customWidth="1"/>
    <col min="3151" max="3151" width="10.7265625" style="2" customWidth="1"/>
    <col min="3152" max="3153" width="9.7265625" style="2" customWidth="1"/>
    <col min="3154" max="3154" width="10.453125" style="2" customWidth="1"/>
    <col min="3155" max="3155" width="10.26953125" style="2" customWidth="1"/>
    <col min="3156" max="3156" width="9.453125" style="2" customWidth="1"/>
    <col min="3157" max="3157" width="10" style="2" customWidth="1"/>
    <col min="3158" max="3158" width="10.26953125" style="2" customWidth="1"/>
    <col min="3159" max="3159" width="12" style="2" customWidth="1"/>
    <col min="3160" max="3160" width="10" style="2" customWidth="1"/>
    <col min="3161" max="3161" width="11.453125" style="2" customWidth="1"/>
    <col min="3162" max="3162" width="10.7265625" style="2" customWidth="1"/>
    <col min="3163" max="3327" width="9" style="2"/>
    <col min="3328" max="3328" width="19.7265625" style="2" customWidth="1"/>
    <col min="3329" max="3368" width="8.7265625" style="2" customWidth="1"/>
    <col min="3369" max="3374" width="9" style="2"/>
    <col min="3375" max="3375" width="9.7265625" style="2" customWidth="1"/>
    <col min="3376" max="3377" width="9" style="2"/>
    <col min="3378" max="3378" width="10.26953125" style="2" customWidth="1"/>
    <col min="3379" max="3379" width="9.7265625" style="2" bestFit="1" customWidth="1"/>
    <col min="3380" max="3380" width="9.26953125" style="2" customWidth="1"/>
    <col min="3381" max="3381" width="9.453125" style="2" bestFit="1" customWidth="1"/>
    <col min="3382" max="3382" width="9.7265625" style="2" bestFit="1" customWidth="1"/>
    <col min="3383" max="3384" width="9" style="2"/>
    <col min="3385" max="3385" width="10" style="2" customWidth="1"/>
    <col min="3386" max="3387" width="11" style="2" customWidth="1"/>
    <col min="3388" max="3388" width="9" style="2"/>
    <col min="3389" max="3389" width="9.453125" style="2" bestFit="1" customWidth="1"/>
    <col min="3390" max="3390" width="10.26953125" style="2" customWidth="1"/>
    <col min="3391" max="3391" width="10" style="2" bestFit="1" customWidth="1"/>
    <col min="3392" max="3392" width="9.7265625" style="2" bestFit="1" customWidth="1"/>
    <col min="3393" max="3393" width="9" style="2" bestFit="1"/>
    <col min="3394" max="3394" width="10.26953125" style="2" bestFit="1" customWidth="1"/>
    <col min="3395" max="3395" width="10" style="2" customWidth="1"/>
    <col min="3396" max="3396" width="9.7265625" style="2" bestFit="1" customWidth="1"/>
    <col min="3397" max="3397" width="9.453125" style="2" bestFit="1" customWidth="1"/>
    <col min="3398" max="3398" width="10.26953125" style="2" bestFit="1" customWidth="1"/>
    <col min="3399" max="3399" width="10" style="2" bestFit="1" customWidth="1"/>
    <col min="3400" max="3400" width="9.7265625" style="2" bestFit="1" customWidth="1"/>
    <col min="3401" max="3401" width="9.453125" style="2" bestFit="1" customWidth="1"/>
    <col min="3402" max="3402" width="10.453125" style="2" customWidth="1"/>
    <col min="3403" max="3403" width="10" style="2" bestFit="1" customWidth="1"/>
    <col min="3404" max="3404" width="9.7265625" style="2" bestFit="1" customWidth="1"/>
    <col min="3405" max="3405" width="9.453125" style="2" customWidth="1"/>
    <col min="3406" max="3406" width="9.7265625" style="2" customWidth="1"/>
    <col min="3407" max="3407" width="10.7265625" style="2" customWidth="1"/>
    <col min="3408" max="3409" width="9.7265625" style="2" customWidth="1"/>
    <col min="3410" max="3410" width="10.453125" style="2" customWidth="1"/>
    <col min="3411" max="3411" width="10.26953125" style="2" customWidth="1"/>
    <col min="3412" max="3412" width="9.453125" style="2" customWidth="1"/>
    <col min="3413" max="3413" width="10" style="2" customWidth="1"/>
    <col min="3414" max="3414" width="10.26953125" style="2" customWidth="1"/>
    <col min="3415" max="3415" width="12" style="2" customWidth="1"/>
    <col min="3416" max="3416" width="10" style="2" customWidth="1"/>
    <col min="3417" max="3417" width="11.453125" style="2" customWidth="1"/>
    <col min="3418" max="3418" width="10.7265625" style="2" customWidth="1"/>
    <col min="3419" max="3583" width="9" style="2"/>
    <col min="3584" max="3584" width="19.7265625" style="2" customWidth="1"/>
    <col min="3585" max="3624" width="8.7265625" style="2" customWidth="1"/>
    <col min="3625" max="3630" width="9" style="2"/>
    <col min="3631" max="3631" width="9.7265625" style="2" customWidth="1"/>
    <col min="3632" max="3633" width="9" style="2"/>
    <col min="3634" max="3634" width="10.26953125" style="2" customWidth="1"/>
    <col min="3635" max="3635" width="9.7265625" style="2" bestFit="1" customWidth="1"/>
    <col min="3636" max="3636" width="9.26953125" style="2" customWidth="1"/>
    <col min="3637" max="3637" width="9.453125" style="2" bestFit="1" customWidth="1"/>
    <col min="3638" max="3638" width="9.7265625" style="2" bestFit="1" customWidth="1"/>
    <col min="3639" max="3640" width="9" style="2"/>
    <col min="3641" max="3641" width="10" style="2" customWidth="1"/>
    <col min="3642" max="3643" width="11" style="2" customWidth="1"/>
    <col min="3644" max="3644" width="9" style="2"/>
    <col min="3645" max="3645" width="9.453125" style="2" bestFit="1" customWidth="1"/>
    <col min="3646" max="3646" width="10.26953125" style="2" customWidth="1"/>
    <col min="3647" max="3647" width="10" style="2" bestFit="1" customWidth="1"/>
    <col min="3648" max="3648" width="9.7265625" style="2" bestFit="1" customWidth="1"/>
    <col min="3649" max="3649" width="9" style="2" bestFit="1"/>
    <col min="3650" max="3650" width="10.26953125" style="2" bestFit="1" customWidth="1"/>
    <col min="3651" max="3651" width="10" style="2" customWidth="1"/>
    <col min="3652" max="3652" width="9.7265625" style="2" bestFit="1" customWidth="1"/>
    <col min="3653" max="3653" width="9.453125" style="2" bestFit="1" customWidth="1"/>
    <col min="3654" max="3654" width="10.26953125" style="2" bestFit="1" customWidth="1"/>
    <col min="3655" max="3655" width="10" style="2" bestFit="1" customWidth="1"/>
    <col min="3656" max="3656" width="9.7265625" style="2" bestFit="1" customWidth="1"/>
    <col min="3657" max="3657" width="9.453125" style="2" bestFit="1" customWidth="1"/>
    <col min="3658" max="3658" width="10.453125" style="2" customWidth="1"/>
    <col min="3659" max="3659" width="10" style="2" bestFit="1" customWidth="1"/>
    <col min="3660" max="3660" width="9.7265625" style="2" bestFit="1" customWidth="1"/>
    <col min="3661" max="3661" width="9.453125" style="2" customWidth="1"/>
    <col min="3662" max="3662" width="9.7265625" style="2" customWidth="1"/>
    <col min="3663" max="3663" width="10.7265625" style="2" customWidth="1"/>
    <col min="3664" max="3665" width="9.7265625" style="2" customWidth="1"/>
    <col min="3666" max="3666" width="10.453125" style="2" customWidth="1"/>
    <col min="3667" max="3667" width="10.26953125" style="2" customWidth="1"/>
    <col min="3668" max="3668" width="9.453125" style="2" customWidth="1"/>
    <col min="3669" max="3669" width="10" style="2" customWidth="1"/>
    <col min="3670" max="3670" width="10.26953125" style="2" customWidth="1"/>
    <col min="3671" max="3671" width="12" style="2" customWidth="1"/>
    <col min="3672" max="3672" width="10" style="2" customWidth="1"/>
    <col min="3673" max="3673" width="11.453125" style="2" customWidth="1"/>
    <col min="3674" max="3674" width="10.7265625" style="2" customWidth="1"/>
    <col min="3675" max="3839" width="9" style="2"/>
    <col min="3840" max="3840" width="19.7265625" style="2" customWidth="1"/>
    <col min="3841" max="3880" width="8.7265625" style="2" customWidth="1"/>
    <col min="3881" max="3886" width="9" style="2"/>
    <col min="3887" max="3887" width="9.7265625" style="2" customWidth="1"/>
    <col min="3888" max="3889" width="9" style="2"/>
    <col min="3890" max="3890" width="10.26953125" style="2" customWidth="1"/>
    <col min="3891" max="3891" width="9.7265625" style="2" bestFit="1" customWidth="1"/>
    <col min="3892" max="3892" width="9.26953125" style="2" customWidth="1"/>
    <col min="3893" max="3893" width="9.453125" style="2" bestFit="1" customWidth="1"/>
    <col min="3894" max="3894" width="9.7265625" style="2" bestFit="1" customWidth="1"/>
    <col min="3895" max="3896" width="9" style="2"/>
    <col min="3897" max="3897" width="10" style="2" customWidth="1"/>
    <col min="3898" max="3899" width="11" style="2" customWidth="1"/>
    <col min="3900" max="3900" width="9" style="2"/>
    <col min="3901" max="3901" width="9.453125" style="2" bestFit="1" customWidth="1"/>
    <col min="3902" max="3902" width="10.26953125" style="2" customWidth="1"/>
    <col min="3903" max="3903" width="10" style="2" bestFit="1" customWidth="1"/>
    <col min="3904" max="3904" width="9.7265625" style="2" bestFit="1" customWidth="1"/>
    <col min="3905" max="3905" width="9" style="2" bestFit="1"/>
    <col min="3906" max="3906" width="10.26953125" style="2" bestFit="1" customWidth="1"/>
    <col min="3907" max="3907" width="10" style="2" customWidth="1"/>
    <col min="3908" max="3908" width="9.7265625" style="2" bestFit="1" customWidth="1"/>
    <col min="3909" max="3909" width="9.453125" style="2" bestFit="1" customWidth="1"/>
    <col min="3910" max="3910" width="10.26953125" style="2" bestFit="1" customWidth="1"/>
    <col min="3911" max="3911" width="10" style="2" bestFit="1" customWidth="1"/>
    <col min="3912" max="3912" width="9.7265625" style="2" bestFit="1" customWidth="1"/>
    <col min="3913" max="3913" width="9.453125" style="2" bestFit="1" customWidth="1"/>
    <col min="3914" max="3914" width="10.453125" style="2" customWidth="1"/>
    <col min="3915" max="3915" width="10" style="2" bestFit="1" customWidth="1"/>
    <col min="3916" max="3916" width="9.7265625" style="2" bestFit="1" customWidth="1"/>
    <col min="3917" max="3917" width="9.453125" style="2" customWidth="1"/>
    <col min="3918" max="3918" width="9.7265625" style="2" customWidth="1"/>
    <col min="3919" max="3919" width="10.7265625" style="2" customWidth="1"/>
    <col min="3920" max="3921" width="9.7265625" style="2" customWidth="1"/>
    <col min="3922" max="3922" width="10.453125" style="2" customWidth="1"/>
    <col min="3923" max="3923" width="10.26953125" style="2" customWidth="1"/>
    <col min="3924" max="3924" width="9.453125" style="2" customWidth="1"/>
    <col min="3925" max="3925" width="10" style="2" customWidth="1"/>
    <col min="3926" max="3926" width="10.26953125" style="2" customWidth="1"/>
    <col min="3927" max="3927" width="12" style="2" customWidth="1"/>
    <col min="3928" max="3928" width="10" style="2" customWidth="1"/>
    <col min="3929" max="3929" width="11.453125" style="2" customWidth="1"/>
    <col min="3930" max="3930" width="10.7265625" style="2" customWidth="1"/>
    <col min="3931" max="4095" width="9" style="2"/>
    <col min="4096" max="4096" width="19.7265625" style="2" customWidth="1"/>
    <col min="4097" max="4136" width="8.7265625" style="2" customWidth="1"/>
    <col min="4137" max="4142" width="9" style="2"/>
    <col min="4143" max="4143" width="9.7265625" style="2" customWidth="1"/>
    <col min="4144" max="4145" width="9" style="2"/>
    <col min="4146" max="4146" width="10.26953125" style="2" customWidth="1"/>
    <col min="4147" max="4147" width="9.7265625" style="2" bestFit="1" customWidth="1"/>
    <col min="4148" max="4148" width="9.26953125" style="2" customWidth="1"/>
    <col min="4149" max="4149" width="9.453125" style="2" bestFit="1" customWidth="1"/>
    <col min="4150" max="4150" width="9.7265625" style="2" bestFit="1" customWidth="1"/>
    <col min="4151" max="4152" width="9" style="2"/>
    <col min="4153" max="4153" width="10" style="2" customWidth="1"/>
    <col min="4154" max="4155" width="11" style="2" customWidth="1"/>
    <col min="4156" max="4156" width="9" style="2"/>
    <col min="4157" max="4157" width="9.453125" style="2" bestFit="1" customWidth="1"/>
    <col min="4158" max="4158" width="10.26953125" style="2" customWidth="1"/>
    <col min="4159" max="4159" width="10" style="2" bestFit="1" customWidth="1"/>
    <col min="4160" max="4160" width="9.7265625" style="2" bestFit="1" customWidth="1"/>
    <col min="4161" max="4161" width="9" style="2" bestFit="1"/>
    <col min="4162" max="4162" width="10.26953125" style="2" bestFit="1" customWidth="1"/>
    <col min="4163" max="4163" width="10" style="2" customWidth="1"/>
    <col min="4164" max="4164" width="9.7265625" style="2" bestFit="1" customWidth="1"/>
    <col min="4165" max="4165" width="9.453125" style="2" bestFit="1" customWidth="1"/>
    <col min="4166" max="4166" width="10.26953125" style="2" bestFit="1" customWidth="1"/>
    <col min="4167" max="4167" width="10" style="2" bestFit="1" customWidth="1"/>
    <col min="4168" max="4168" width="9.7265625" style="2" bestFit="1" customWidth="1"/>
    <col min="4169" max="4169" width="9.453125" style="2" bestFit="1" customWidth="1"/>
    <col min="4170" max="4170" width="10.453125" style="2" customWidth="1"/>
    <col min="4171" max="4171" width="10" style="2" bestFit="1" customWidth="1"/>
    <col min="4172" max="4172" width="9.7265625" style="2" bestFit="1" customWidth="1"/>
    <col min="4173" max="4173" width="9.453125" style="2" customWidth="1"/>
    <col min="4174" max="4174" width="9.7265625" style="2" customWidth="1"/>
    <col min="4175" max="4175" width="10.7265625" style="2" customWidth="1"/>
    <col min="4176" max="4177" width="9.7265625" style="2" customWidth="1"/>
    <col min="4178" max="4178" width="10.453125" style="2" customWidth="1"/>
    <col min="4179" max="4179" width="10.26953125" style="2" customWidth="1"/>
    <col min="4180" max="4180" width="9.453125" style="2" customWidth="1"/>
    <col min="4181" max="4181" width="10" style="2" customWidth="1"/>
    <col min="4182" max="4182" width="10.26953125" style="2" customWidth="1"/>
    <col min="4183" max="4183" width="12" style="2" customWidth="1"/>
    <col min="4184" max="4184" width="10" style="2" customWidth="1"/>
    <col min="4185" max="4185" width="11.453125" style="2" customWidth="1"/>
    <col min="4186" max="4186" width="10.7265625" style="2" customWidth="1"/>
    <col min="4187" max="4351" width="9" style="2"/>
    <col min="4352" max="4352" width="19.7265625" style="2" customWidth="1"/>
    <col min="4353" max="4392" width="8.7265625" style="2" customWidth="1"/>
    <col min="4393" max="4398" width="9" style="2"/>
    <col min="4399" max="4399" width="9.7265625" style="2" customWidth="1"/>
    <col min="4400" max="4401" width="9" style="2"/>
    <col min="4402" max="4402" width="10.26953125" style="2" customWidth="1"/>
    <col min="4403" max="4403" width="9.7265625" style="2" bestFit="1" customWidth="1"/>
    <col min="4404" max="4404" width="9.26953125" style="2" customWidth="1"/>
    <col min="4405" max="4405" width="9.453125" style="2" bestFit="1" customWidth="1"/>
    <col min="4406" max="4406" width="9.7265625" style="2" bestFit="1" customWidth="1"/>
    <col min="4407" max="4408" width="9" style="2"/>
    <col min="4409" max="4409" width="10" style="2" customWidth="1"/>
    <col min="4410" max="4411" width="11" style="2" customWidth="1"/>
    <col min="4412" max="4412" width="9" style="2"/>
    <col min="4413" max="4413" width="9.453125" style="2" bestFit="1" customWidth="1"/>
    <col min="4414" max="4414" width="10.26953125" style="2" customWidth="1"/>
    <col min="4415" max="4415" width="10" style="2" bestFit="1" customWidth="1"/>
    <col min="4416" max="4416" width="9.7265625" style="2" bestFit="1" customWidth="1"/>
    <col min="4417" max="4417" width="9" style="2" bestFit="1"/>
    <col min="4418" max="4418" width="10.26953125" style="2" bestFit="1" customWidth="1"/>
    <col min="4419" max="4419" width="10" style="2" customWidth="1"/>
    <col min="4420" max="4420" width="9.7265625" style="2" bestFit="1" customWidth="1"/>
    <col min="4421" max="4421" width="9.453125" style="2" bestFit="1" customWidth="1"/>
    <col min="4422" max="4422" width="10.26953125" style="2" bestFit="1" customWidth="1"/>
    <col min="4423" max="4423" width="10" style="2" bestFit="1" customWidth="1"/>
    <col min="4424" max="4424" width="9.7265625" style="2" bestFit="1" customWidth="1"/>
    <col min="4425" max="4425" width="9.453125" style="2" bestFit="1" customWidth="1"/>
    <col min="4426" max="4426" width="10.453125" style="2" customWidth="1"/>
    <col min="4427" max="4427" width="10" style="2" bestFit="1" customWidth="1"/>
    <col min="4428" max="4428" width="9.7265625" style="2" bestFit="1" customWidth="1"/>
    <col min="4429" max="4429" width="9.453125" style="2" customWidth="1"/>
    <col min="4430" max="4430" width="9.7265625" style="2" customWidth="1"/>
    <col min="4431" max="4431" width="10.7265625" style="2" customWidth="1"/>
    <col min="4432" max="4433" width="9.7265625" style="2" customWidth="1"/>
    <col min="4434" max="4434" width="10.453125" style="2" customWidth="1"/>
    <col min="4435" max="4435" width="10.26953125" style="2" customWidth="1"/>
    <col min="4436" max="4436" width="9.453125" style="2" customWidth="1"/>
    <col min="4437" max="4437" width="10" style="2" customWidth="1"/>
    <col min="4438" max="4438" width="10.26953125" style="2" customWidth="1"/>
    <col min="4439" max="4439" width="12" style="2" customWidth="1"/>
    <col min="4440" max="4440" width="10" style="2" customWidth="1"/>
    <col min="4441" max="4441" width="11.453125" style="2" customWidth="1"/>
    <col min="4442" max="4442" width="10.7265625" style="2" customWidth="1"/>
    <col min="4443" max="4607" width="9" style="2"/>
    <col min="4608" max="4608" width="19.7265625" style="2" customWidth="1"/>
    <col min="4609" max="4648" width="8.7265625" style="2" customWidth="1"/>
    <col min="4649" max="4654" width="9" style="2"/>
    <col min="4655" max="4655" width="9.7265625" style="2" customWidth="1"/>
    <col min="4656" max="4657" width="9" style="2"/>
    <col min="4658" max="4658" width="10.26953125" style="2" customWidth="1"/>
    <col min="4659" max="4659" width="9.7265625" style="2" bestFit="1" customWidth="1"/>
    <col min="4660" max="4660" width="9.26953125" style="2" customWidth="1"/>
    <col min="4661" max="4661" width="9.453125" style="2" bestFit="1" customWidth="1"/>
    <col min="4662" max="4662" width="9.7265625" style="2" bestFit="1" customWidth="1"/>
    <col min="4663" max="4664" width="9" style="2"/>
    <col min="4665" max="4665" width="10" style="2" customWidth="1"/>
    <col min="4666" max="4667" width="11" style="2" customWidth="1"/>
    <col min="4668" max="4668" width="9" style="2"/>
    <col min="4669" max="4669" width="9.453125" style="2" bestFit="1" customWidth="1"/>
    <col min="4670" max="4670" width="10.26953125" style="2" customWidth="1"/>
    <col min="4671" max="4671" width="10" style="2" bestFit="1" customWidth="1"/>
    <col min="4672" max="4672" width="9.7265625" style="2" bestFit="1" customWidth="1"/>
    <col min="4673" max="4673" width="9" style="2" bestFit="1"/>
    <col min="4674" max="4674" width="10.26953125" style="2" bestFit="1" customWidth="1"/>
    <col min="4675" max="4675" width="10" style="2" customWidth="1"/>
    <col min="4676" max="4676" width="9.7265625" style="2" bestFit="1" customWidth="1"/>
    <col min="4677" max="4677" width="9.453125" style="2" bestFit="1" customWidth="1"/>
    <col min="4678" max="4678" width="10.26953125" style="2" bestFit="1" customWidth="1"/>
    <col min="4679" max="4679" width="10" style="2" bestFit="1" customWidth="1"/>
    <col min="4680" max="4680" width="9.7265625" style="2" bestFit="1" customWidth="1"/>
    <col min="4681" max="4681" width="9.453125" style="2" bestFit="1" customWidth="1"/>
    <col min="4682" max="4682" width="10.453125" style="2" customWidth="1"/>
    <col min="4683" max="4683" width="10" style="2" bestFit="1" customWidth="1"/>
    <col min="4684" max="4684" width="9.7265625" style="2" bestFit="1" customWidth="1"/>
    <col min="4685" max="4685" width="9.453125" style="2" customWidth="1"/>
    <col min="4686" max="4686" width="9.7265625" style="2" customWidth="1"/>
    <col min="4687" max="4687" width="10.7265625" style="2" customWidth="1"/>
    <col min="4688" max="4689" width="9.7265625" style="2" customWidth="1"/>
    <col min="4690" max="4690" width="10.453125" style="2" customWidth="1"/>
    <col min="4691" max="4691" width="10.26953125" style="2" customWidth="1"/>
    <col min="4692" max="4692" width="9.453125" style="2" customWidth="1"/>
    <col min="4693" max="4693" width="10" style="2" customWidth="1"/>
    <col min="4694" max="4694" width="10.26953125" style="2" customWidth="1"/>
    <col min="4695" max="4695" width="12" style="2" customWidth="1"/>
    <col min="4696" max="4696" width="10" style="2" customWidth="1"/>
    <col min="4697" max="4697" width="11.453125" style="2" customWidth="1"/>
    <col min="4698" max="4698" width="10.7265625" style="2" customWidth="1"/>
    <col min="4699" max="4863" width="9" style="2"/>
    <col min="4864" max="4864" width="19.7265625" style="2" customWidth="1"/>
    <col min="4865" max="4904" width="8.7265625" style="2" customWidth="1"/>
    <col min="4905" max="4910" width="9" style="2"/>
    <col min="4911" max="4911" width="9.7265625" style="2" customWidth="1"/>
    <col min="4912" max="4913" width="9" style="2"/>
    <col min="4914" max="4914" width="10.26953125" style="2" customWidth="1"/>
    <col min="4915" max="4915" width="9.7265625" style="2" bestFit="1" customWidth="1"/>
    <col min="4916" max="4916" width="9.26953125" style="2" customWidth="1"/>
    <col min="4917" max="4917" width="9.453125" style="2" bestFit="1" customWidth="1"/>
    <col min="4918" max="4918" width="9.7265625" style="2" bestFit="1" customWidth="1"/>
    <col min="4919" max="4920" width="9" style="2"/>
    <col min="4921" max="4921" width="10" style="2" customWidth="1"/>
    <col min="4922" max="4923" width="11" style="2" customWidth="1"/>
    <col min="4924" max="4924" width="9" style="2"/>
    <col min="4925" max="4925" width="9.453125" style="2" bestFit="1" customWidth="1"/>
    <col min="4926" max="4926" width="10.26953125" style="2" customWidth="1"/>
    <col min="4927" max="4927" width="10" style="2" bestFit="1" customWidth="1"/>
    <col min="4928" max="4928" width="9.7265625" style="2" bestFit="1" customWidth="1"/>
    <col min="4929" max="4929" width="9" style="2" bestFit="1"/>
    <col min="4930" max="4930" width="10.26953125" style="2" bestFit="1" customWidth="1"/>
    <col min="4931" max="4931" width="10" style="2" customWidth="1"/>
    <col min="4932" max="4932" width="9.7265625" style="2" bestFit="1" customWidth="1"/>
    <col min="4933" max="4933" width="9.453125" style="2" bestFit="1" customWidth="1"/>
    <col min="4934" max="4934" width="10.26953125" style="2" bestFit="1" customWidth="1"/>
    <col min="4935" max="4935" width="10" style="2" bestFit="1" customWidth="1"/>
    <col min="4936" max="4936" width="9.7265625" style="2" bestFit="1" customWidth="1"/>
    <col min="4937" max="4937" width="9.453125" style="2" bestFit="1" customWidth="1"/>
    <col min="4938" max="4938" width="10.453125" style="2" customWidth="1"/>
    <col min="4939" max="4939" width="10" style="2" bestFit="1" customWidth="1"/>
    <col min="4940" max="4940" width="9.7265625" style="2" bestFit="1" customWidth="1"/>
    <col min="4941" max="4941" width="9.453125" style="2" customWidth="1"/>
    <col min="4942" max="4942" width="9.7265625" style="2" customWidth="1"/>
    <col min="4943" max="4943" width="10.7265625" style="2" customWidth="1"/>
    <col min="4944" max="4945" width="9.7265625" style="2" customWidth="1"/>
    <col min="4946" max="4946" width="10.453125" style="2" customWidth="1"/>
    <col min="4947" max="4947" width="10.26953125" style="2" customWidth="1"/>
    <col min="4948" max="4948" width="9.453125" style="2" customWidth="1"/>
    <col min="4949" max="4949" width="10" style="2" customWidth="1"/>
    <col min="4950" max="4950" width="10.26953125" style="2" customWidth="1"/>
    <col min="4951" max="4951" width="12" style="2" customWidth="1"/>
    <col min="4952" max="4952" width="10" style="2" customWidth="1"/>
    <col min="4953" max="4953" width="11.453125" style="2" customWidth="1"/>
    <col min="4954" max="4954" width="10.7265625" style="2" customWidth="1"/>
    <col min="4955" max="5119" width="9" style="2"/>
    <col min="5120" max="5120" width="19.7265625" style="2" customWidth="1"/>
    <col min="5121" max="5160" width="8.7265625" style="2" customWidth="1"/>
    <col min="5161" max="5166" width="9" style="2"/>
    <col min="5167" max="5167" width="9.7265625" style="2" customWidth="1"/>
    <col min="5168" max="5169" width="9" style="2"/>
    <col min="5170" max="5170" width="10.26953125" style="2" customWidth="1"/>
    <col min="5171" max="5171" width="9.7265625" style="2" bestFit="1" customWidth="1"/>
    <col min="5172" max="5172" width="9.26953125" style="2" customWidth="1"/>
    <col min="5173" max="5173" width="9.453125" style="2" bestFit="1" customWidth="1"/>
    <col min="5174" max="5174" width="9.7265625" style="2" bestFit="1" customWidth="1"/>
    <col min="5175" max="5176" width="9" style="2"/>
    <col min="5177" max="5177" width="10" style="2" customWidth="1"/>
    <col min="5178" max="5179" width="11" style="2" customWidth="1"/>
    <col min="5180" max="5180" width="9" style="2"/>
    <col min="5181" max="5181" width="9.453125" style="2" bestFit="1" customWidth="1"/>
    <col min="5182" max="5182" width="10.26953125" style="2" customWidth="1"/>
    <col min="5183" max="5183" width="10" style="2" bestFit="1" customWidth="1"/>
    <col min="5184" max="5184" width="9.7265625" style="2" bestFit="1" customWidth="1"/>
    <col min="5185" max="5185" width="9" style="2" bestFit="1"/>
    <col min="5186" max="5186" width="10.26953125" style="2" bestFit="1" customWidth="1"/>
    <col min="5187" max="5187" width="10" style="2" customWidth="1"/>
    <col min="5188" max="5188" width="9.7265625" style="2" bestFit="1" customWidth="1"/>
    <col min="5189" max="5189" width="9.453125" style="2" bestFit="1" customWidth="1"/>
    <col min="5190" max="5190" width="10.26953125" style="2" bestFit="1" customWidth="1"/>
    <col min="5191" max="5191" width="10" style="2" bestFit="1" customWidth="1"/>
    <col min="5192" max="5192" width="9.7265625" style="2" bestFit="1" customWidth="1"/>
    <col min="5193" max="5193" width="9.453125" style="2" bestFit="1" customWidth="1"/>
    <col min="5194" max="5194" width="10.453125" style="2" customWidth="1"/>
    <col min="5195" max="5195" width="10" style="2" bestFit="1" customWidth="1"/>
    <col min="5196" max="5196" width="9.7265625" style="2" bestFit="1" customWidth="1"/>
    <col min="5197" max="5197" width="9.453125" style="2" customWidth="1"/>
    <col min="5198" max="5198" width="9.7265625" style="2" customWidth="1"/>
    <col min="5199" max="5199" width="10.7265625" style="2" customWidth="1"/>
    <col min="5200" max="5201" width="9.7265625" style="2" customWidth="1"/>
    <col min="5202" max="5202" width="10.453125" style="2" customWidth="1"/>
    <col min="5203" max="5203" width="10.26953125" style="2" customWidth="1"/>
    <col min="5204" max="5204" width="9.453125" style="2" customWidth="1"/>
    <col min="5205" max="5205" width="10" style="2" customWidth="1"/>
    <col min="5206" max="5206" width="10.26953125" style="2" customWidth="1"/>
    <col min="5207" max="5207" width="12" style="2" customWidth="1"/>
    <col min="5208" max="5208" width="10" style="2" customWidth="1"/>
    <col min="5209" max="5209" width="11.453125" style="2" customWidth="1"/>
    <col min="5210" max="5210" width="10.7265625" style="2" customWidth="1"/>
    <col min="5211" max="5375" width="9" style="2"/>
    <col min="5376" max="5376" width="19.7265625" style="2" customWidth="1"/>
    <col min="5377" max="5416" width="8.7265625" style="2" customWidth="1"/>
    <col min="5417" max="5422" width="9" style="2"/>
    <col min="5423" max="5423" width="9.7265625" style="2" customWidth="1"/>
    <col min="5424" max="5425" width="9" style="2"/>
    <col min="5426" max="5426" width="10.26953125" style="2" customWidth="1"/>
    <col min="5427" max="5427" width="9.7265625" style="2" bestFit="1" customWidth="1"/>
    <col min="5428" max="5428" width="9.26953125" style="2" customWidth="1"/>
    <col min="5429" max="5429" width="9.453125" style="2" bestFit="1" customWidth="1"/>
    <col min="5430" max="5430" width="9.7265625" style="2" bestFit="1" customWidth="1"/>
    <col min="5431" max="5432" width="9" style="2"/>
    <col min="5433" max="5433" width="10" style="2" customWidth="1"/>
    <col min="5434" max="5435" width="11" style="2" customWidth="1"/>
    <col min="5436" max="5436" width="9" style="2"/>
    <col min="5437" max="5437" width="9.453125" style="2" bestFit="1" customWidth="1"/>
    <col min="5438" max="5438" width="10.26953125" style="2" customWidth="1"/>
    <col min="5439" max="5439" width="10" style="2" bestFit="1" customWidth="1"/>
    <col min="5440" max="5440" width="9.7265625" style="2" bestFit="1" customWidth="1"/>
    <col min="5441" max="5441" width="9" style="2" bestFit="1"/>
    <col min="5442" max="5442" width="10.26953125" style="2" bestFit="1" customWidth="1"/>
    <col min="5443" max="5443" width="10" style="2" customWidth="1"/>
    <col min="5444" max="5444" width="9.7265625" style="2" bestFit="1" customWidth="1"/>
    <col min="5445" max="5445" width="9.453125" style="2" bestFit="1" customWidth="1"/>
    <col min="5446" max="5446" width="10.26953125" style="2" bestFit="1" customWidth="1"/>
    <col min="5447" max="5447" width="10" style="2" bestFit="1" customWidth="1"/>
    <col min="5448" max="5448" width="9.7265625" style="2" bestFit="1" customWidth="1"/>
    <col min="5449" max="5449" width="9.453125" style="2" bestFit="1" customWidth="1"/>
    <col min="5450" max="5450" width="10.453125" style="2" customWidth="1"/>
    <col min="5451" max="5451" width="10" style="2" bestFit="1" customWidth="1"/>
    <col min="5452" max="5452" width="9.7265625" style="2" bestFit="1" customWidth="1"/>
    <col min="5453" max="5453" width="9.453125" style="2" customWidth="1"/>
    <col min="5454" max="5454" width="9.7265625" style="2" customWidth="1"/>
    <col min="5455" max="5455" width="10.7265625" style="2" customWidth="1"/>
    <col min="5456" max="5457" width="9.7265625" style="2" customWidth="1"/>
    <col min="5458" max="5458" width="10.453125" style="2" customWidth="1"/>
    <col min="5459" max="5459" width="10.26953125" style="2" customWidth="1"/>
    <col min="5460" max="5460" width="9.453125" style="2" customWidth="1"/>
    <col min="5461" max="5461" width="10" style="2" customWidth="1"/>
    <col min="5462" max="5462" width="10.26953125" style="2" customWidth="1"/>
    <col min="5463" max="5463" width="12" style="2" customWidth="1"/>
    <col min="5464" max="5464" width="10" style="2" customWidth="1"/>
    <col min="5465" max="5465" width="11.453125" style="2" customWidth="1"/>
    <col min="5466" max="5466" width="10.7265625" style="2" customWidth="1"/>
    <col min="5467" max="5631" width="9" style="2"/>
    <col min="5632" max="5632" width="19.7265625" style="2" customWidth="1"/>
    <col min="5633" max="5672" width="8.7265625" style="2" customWidth="1"/>
    <col min="5673" max="5678" width="9" style="2"/>
    <col min="5679" max="5679" width="9.7265625" style="2" customWidth="1"/>
    <col min="5680" max="5681" width="9" style="2"/>
    <col min="5682" max="5682" width="10.26953125" style="2" customWidth="1"/>
    <col min="5683" max="5683" width="9.7265625" style="2" bestFit="1" customWidth="1"/>
    <col min="5684" max="5684" width="9.26953125" style="2" customWidth="1"/>
    <col min="5685" max="5685" width="9.453125" style="2" bestFit="1" customWidth="1"/>
    <col min="5686" max="5686" width="9.7265625" style="2" bestFit="1" customWidth="1"/>
    <col min="5687" max="5688" width="9" style="2"/>
    <col min="5689" max="5689" width="10" style="2" customWidth="1"/>
    <col min="5690" max="5691" width="11" style="2" customWidth="1"/>
    <col min="5692" max="5692" width="9" style="2"/>
    <col min="5693" max="5693" width="9.453125" style="2" bestFit="1" customWidth="1"/>
    <col min="5694" max="5694" width="10.26953125" style="2" customWidth="1"/>
    <col min="5695" max="5695" width="10" style="2" bestFit="1" customWidth="1"/>
    <col min="5696" max="5696" width="9.7265625" style="2" bestFit="1" customWidth="1"/>
    <col min="5697" max="5697" width="9" style="2" bestFit="1"/>
    <col min="5698" max="5698" width="10.26953125" style="2" bestFit="1" customWidth="1"/>
    <col min="5699" max="5699" width="10" style="2" customWidth="1"/>
    <col min="5700" max="5700" width="9.7265625" style="2" bestFit="1" customWidth="1"/>
    <col min="5701" max="5701" width="9.453125" style="2" bestFit="1" customWidth="1"/>
    <col min="5702" max="5702" width="10.26953125" style="2" bestFit="1" customWidth="1"/>
    <col min="5703" max="5703" width="10" style="2" bestFit="1" customWidth="1"/>
    <col min="5704" max="5704" width="9.7265625" style="2" bestFit="1" customWidth="1"/>
    <col min="5705" max="5705" width="9.453125" style="2" bestFit="1" customWidth="1"/>
    <col min="5706" max="5706" width="10.453125" style="2" customWidth="1"/>
    <col min="5707" max="5707" width="10" style="2" bestFit="1" customWidth="1"/>
    <col min="5708" max="5708" width="9.7265625" style="2" bestFit="1" customWidth="1"/>
    <col min="5709" max="5709" width="9.453125" style="2" customWidth="1"/>
    <col min="5710" max="5710" width="9.7265625" style="2" customWidth="1"/>
    <col min="5711" max="5711" width="10.7265625" style="2" customWidth="1"/>
    <col min="5712" max="5713" width="9.7265625" style="2" customWidth="1"/>
    <col min="5714" max="5714" width="10.453125" style="2" customWidth="1"/>
    <col min="5715" max="5715" width="10.26953125" style="2" customWidth="1"/>
    <col min="5716" max="5716" width="9.453125" style="2" customWidth="1"/>
    <col min="5717" max="5717" width="10" style="2" customWidth="1"/>
    <col min="5718" max="5718" width="10.26953125" style="2" customWidth="1"/>
    <col min="5719" max="5719" width="12" style="2" customWidth="1"/>
    <col min="5720" max="5720" width="10" style="2" customWidth="1"/>
    <col min="5721" max="5721" width="11.453125" style="2" customWidth="1"/>
    <col min="5722" max="5722" width="10.7265625" style="2" customWidth="1"/>
    <col min="5723" max="5887" width="9" style="2"/>
    <col min="5888" max="5888" width="19.7265625" style="2" customWidth="1"/>
    <col min="5889" max="5928" width="8.7265625" style="2" customWidth="1"/>
    <col min="5929" max="5934" width="9" style="2"/>
    <col min="5935" max="5935" width="9.7265625" style="2" customWidth="1"/>
    <col min="5936" max="5937" width="9" style="2"/>
    <col min="5938" max="5938" width="10.26953125" style="2" customWidth="1"/>
    <col min="5939" max="5939" width="9.7265625" style="2" bestFit="1" customWidth="1"/>
    <col min="5940" max="5940" width="9.26953125" style="2" customWidth="1"/>
    <col min="5941" max="5941" width="9.453125" style="2" bestFit="1" customWidth="1"/>
    <col min="5942" max="5942" width="9.7265625" style="2" bestFit="1" customWidth="1"/>
    <col min="5943" max="5944" width="9" style="2"/>
    <col min="5945" max="5945" width="10" style="2" customWidth="1"/>
    <col min="5946" max="5947" width="11" style="2" customWidth="1"/>
    <col min="5948" max="5948" width="9" style="2"/>
    <col min="5949" max="5949" width="9.453125" style="2" bestFit="1" customWidth="1"/>
    <col min="5950" max="5950" width="10.26953125" style="2" customWidth="1"/>
    <col min="5951" max="5951" width="10" style="2" bestFit="1" customWidth="1"/>
    <col min="5952" max="5952" width="9.7265625" style="2" bestFit="1" customWidth="1"/>
    <col min="5953" max="5953" width="9" style="2" bestFit="1"/>
    <col min="5954" max="5954" width="10.26953125" style="2" bestFit="1" customWidth="1"/>
    <col min="5955" max="5955" width="10" style="2" customWidth="1"/>
    <col min="5956" max="5956" width="9.7265625" style="2" bestFit="1" customWidth="1"/>
    <col min="5957" max="5957" width="9.453125" style="2" bestFit="1" customWidth="1"/>
    <col min="5958" max="5958" width="10.26953125" style="2" bestFit="1" customWidth="1"/>
    <col min="5959" max="5959" width="10" style="2" bestFit="1" customWidth="1"/>
    <col min="5960" max="5960" width="9.7265625" style="2" bestFit="1" customWidth="1"/>
    <col min="5961" max="5961" width="9.453125" style="2" bestFit="1" customWidth="1"/>
    <col min="5962" max="5962" width="10.453125" style="2" customWidth="1"/>
    <col min="5963" max="5963" width="10" style="2" bestFit="1" customWidth="1"/>
    <col min="5964" max="5964" width="9.7265625" style="2" bestFit="1" customWidth="1"/>
    <col min="5965" max="5965" width="9.453125" style="2" customWidth="1"/>
    <col min="5966" max="5966" width="9.7265625" style="2" customWidth="1"/>
    <col min="5967" max="5967" width="10.7265625" style="2" customWidth="1"/>
    <col min="5968" max="5969" width="9.7265625" style="2" customWidth="1"/>
    <col min="5970" max="5970" width="10.453125" style="2" customWidth="1"/>
    <col min="5971" max="5971" width="10.26953125" style="2" customWidth="1"/>
    <col min="5972" max="5972" width="9.453125" style="2" customWidth="1"/>
    <col min="5973" max="5973" width="10" style="2" customWidth="1"/>
    <col min="5974" max="5974" width="10.26953125" style="2" customWidth="1"/>
    <col min="5975" max="5975" width="12" style="2" customWidth="1"/>
    <col min="5976" max="5976" width="10" style="2" customWidth="1"/>
    <col min="5977" max="5977" width="11.453125" style="2" customWidth="1"/>
    <col min="5978" max="5978" width="10.7265625" style="2" customWidth="1"/>
    <col min="5979" max="6143" width="9" style="2"/>
    <col min="6144" max="6144" width="19.7265625" style="2" customWidth="1"/>
    <col min="6145" max="6184" width="8.7265625" style="2" customWidth="1"/>
    <col min="6185" max="6190" width="9" style="2"/>
    <col min="6191" max="6191" width="9.7265625" style="2" customWidth="1"/>
    <col min="6192" max="6193" width="9" style="2"/>
    <col min="6194" max="6194" width="10.26953125" style="2" customWidth="1"/>
    <col min="6195" max="6195" width="9.7265625" style="2" bestFit="1" customWidth="1"/>
    <col min="6196" max="6196" width="9.26953125" style="2" customWidth="1"/>
    <col min="6197" max="6197" width="9.453125" style="2" bestFit="1" customWidth="1"/>
    <col min="6198" max="6198" width="9.7265625" style="2" bestFit="1" customWidth="1"/>
    <col min="6199" max="6200" width="9" style="2"/>
    <col min="6201" max="6201" width="10" style="2" customWidth="1"/>
    <col min="6202" max="6203" width="11" style="2" customWidth="1"/>
    <col min="6204" max="6204" width="9" style="2"/>
    <col min="6205" max="6205" width="9.453125" style="2" bestFit="1" customWidth="1"/>
    <col min="6206" max="6206" width="10.26953125" style="2" customWidth="1"/>
    <col min="6207" max="6207" width="10" style="2" bestFit="1" customWidth="1"/>
    <col min="6208" max="6208" width="9.7265625" style="2" bestFit="1" customWidth="1"/>
    <col min="6209" max="6209" width="9" style="2" bestFit="1"/>
    <col min="6210" max="6210" width="10.26953125" style="2" bestFit="1" customWidth="1"/>
    <col min="6211" max="6211" width="10" style="2" customWidth="1"/>
    <col min="6212" max="6212" width="9.7265625" style="2" bestFit="1" customWidth="1"/>
    <col min="6213" max="6213" width="9.453125" style="2" bestFit="1" customWidth="1"/>
    <col min="6214" max="6214" width="10.26953125" style="2" bestFit="1" customWidth="1"/>
    <col min="6215" max="6215" width="10" style="2" bestFit="1" customWidth="1"/>
    <col min="6216" max="6216" width="9.7265625" style="2" bestFit="1" customWidth="1"/>
    <col min="6217" max="6217" width="9.453125" style="2" bestFit="1" customWidth="1"/>
    <col min="6218" max="6218" width="10.453125" style="2" customWidth="1"/>
    <col min="6219" max="6219" width="10" style="2" bestFit="1" customWidth="1"/>
    <col min="6220" max="6220" width="9.7265625" style="2" bestFit="1" customWidth="1"/>
    <col min="6221" max="6221" width="9.453125" style="2" customWidth="1"/>
    <col min="6222" max="6222" width="9.7265625" style="2" customWidth="1"/>
    <col min="6223" max="6223" width="10.7265625" style="2" customWidth="1"/>
    <col min="6224" max="6225" width="9.7265625" style="2" customWidth="1"/>
    <col min="6226" max="6226" width="10.453125" style="2" customWidth="1"/>
    <col min="6227" max="6227" width="10.26953125" style="2" customWidth="1"/>
    <col min="6228" max="6228" width="9.453125" style="2" customWidth="1"/>
    <col min="6229" max="6229" width="10" style="2" customWidth="1"/>
    <col min="6230" max="6230" width="10.26953125" style="2" customWidth="1"/>
    <col min="6231" max="6231" width="12" style="2" customWidth="1"/>
    <col min="6232" max="6232" width="10" style="2" customWidth="1"/>
    <col min="6233" max="6233" width="11.453125" style="2" customWidth="1"/>
    <col min="6234" max="6234" width="10.7265625" style="2" customWidth="1"/>
    <col min="6235" max="6399" width="9" style="2"/>
    <col min="6400" max="6400" width="19.7265625" style="2" customWidth="1"/>
    <col min="6401" max="6440" width="8.7265625" style="2" customWidth="1"/>
    <col min="6441" max="6446" width="9" style="2"/>
    <col min="6447" max="6447" width="9.7265625" style="2" customWidth="1"/>
    <col min="6448" max="6449" width="9" style="2"/>
    <col min="6450" max="6450" width="10.26953125" style="2" customWidth="1"/>
    <col min="6451" max="6451" width="9.7265625" style="2" bestFit="1" customWidth="1"/>
    <col min="6452" max="6452" width="9.26953125" style="2" customWidth="1"/>
    <col min="6453" max="6453" width="9.453125" style="2" bestFit="1" customWidth="1"/>
    <col min="6454" max="6454" width="9.7265625" style="2" bestFit="1" customWidth="1"/>
    <col min="6455" max="6456" width="9" style="2"/>
    <col min="6457" max="6457" width="10" style="2" customWidth="1"/>
    <col min="6458" max="6459" width="11" style="2" customWidth="1"/>
    <col min="6460" max="6460" width="9" style="2"/>
    <col min="6461" max="6461" width="9.453125" style="2" bestFit="1" customWidth="1"/>
    <col min="6462" max="6462" width="10.26953125" style="2" customWidth="1"/>
    <col min="6463" max="6463" width="10" style="2" bestFit="1" customWidth="1"/>
    <col min="6464" max="6464" width="9.7265625" style="2" bestFit="1" customWidth="1"/>
    <col min="6465" max="6465" width="9" style="2" bestFit="1"/>
    <col min="6466" max="6466" width="10.26953125" style="2" bestFit="1" customWidth="1"/>
    <col min="6467" max="6467" width="10" style="2" customWidth="1"/>
    <col min="6468" max="6468" width="9.7265625" style="2" bestFit="1" customWidth="1"/>
    <col min="6469" max="6469" width="9.453125" style="2" bestFit="1" customWidth="1"/>
    <col min="6470" max="6470" width="10.26953125" style="2" bestFit="1" customWidth="1"/>
    <col min="6471" max="6471" width="10" style="2" bestFit="1" customWidth="1"/>
    <col min="6472" max="6472" width="9.7265625" style="2" bestFit="1" customWidth="1"/>
    <col min="6473" max="6473" width="9.453125" style="2" bestFit="1" customWidth="1"/>
    <col min="6474" max="6474" width="10.453125" style="2" customWidth="1"/>
    <col min="6475" max="6475" width="10" style="2" bestFit="1" customWidth="1"/>
    <col min="6476" max="6476" width="9.7265625" style="2" bestFit="1" customWidth="1"/>
    <col min="6477" max="6477" width="9.453125" style="2" customWidth="1"/>
    <col min="6478" max="6478" width="9.7265625" style="2" customWidth="1"/>
    <col min="6479" max="6479" width="10.7265625" style="2" customWidth="1"/>
    <col min="6480" max="6481" width="9.7265625" style="2" customWidth="1"/>
    <col min="6482" max="6482" width="10.453125" style="2" customWidth="1"/>
    <col min="6483" max="6483" width="10.26953125" style="2" customWidth="1"/>
    <col min="6484" max="6484" width="9.453125" style="2" customWidth="1"/>
    <col min="6485" max="6485" width="10" style="2" customWidth="1"/>
    <col min="6486" max="6486" width="10.26953125" style="2" customWidth="1"/>
    <col min="6487" max="6487" width="12" style="2" customWidth="1"/>
    <col min="6488" max="6488" width="10" style="2" customWidth="1"/>
    <col min="6489" max="6489" width="11.453125" style="2" customWidth="1"/>
    <col min="6490" max="6490" width="10.7265625" style="2" customWidth="1"/>
    <col min="6491" max="6655" width="9" style="2"/>
    <col min="6656" max="6656" width="19.7265625" style="2" customWidth="1"/>
    <col min="6657" max="6696" width="8.7265625" style="2" customWidth="1"/>
    <col min="6697" max="6702" width="9" style="2"/>
    <col min="6703" max="6703" width="9.7265625" style="2" customWidth="1"/>
    <col min="6704" max="6705" width="9" style="2"/>
    <col min="6706" max="6706" width="10.26953125" style="2" customWidth="1"/>
    <col min="6707" max="6707" width="9.7265625" style="2" bestFit="1" customWidth="1"/>
    <col min="6708" max="6708" width="9.26953125" style="2" customWidth="1"/>
    <col min="6709" max="6709" width="9.453125" style="2" bestFit="1" customWidth="1"/>
    <col min="6710" max="6710" width="9.7265625" style="2" bestFit="1" customWidth="1"/>
    <col min="6711" max="6712" width="9" style="2"/>
    <col min="6713" max="6713" width="10" style="2" customWidth="1"/>
    <col min="6714" max="6715" width="11" style="2" customWidth="1"/>
    <col min="6716" max="6716" width="9" style="2"/>
    <col min="6717" max="6717" width="9.453125" style="2" bestFit="1" customWidth="1"/>
    <col min="6718" max="6718" width="10.26953125" style="2" customWidth="1"/>
    <col min="6719" max="6719" width="10" style="2" bestFit="1" customWidth="1"/>
    <col min="6720" max="6720" width="9.7265625" style="2" bestFit="1" customWidth="1"/>
    <col min="6721" max="6721" width="9" style="2" bestFit="1"/>
    <col min="6722" max="6722" width="10.26953125" style="2" bestFit="1" customWidth="1"/>
    <col min="6723" max="6723" width="10" style="2" customWidth="1"/>
    <col min="6724" max="6724" width="9.7265625" style="2" bestFit="1" customWidth="1"/>
    <col min="6725" max="6725" width="9.453125" style="2" bestFit="1" customWidth="1"/>
    <col min="6726" max="6726" width="10.26953125" style="2" bestFit="1" customWidth="1"/>
    <col min="6727" max="6727" width="10" style="2" bestFit="1" customWidth="1"/>
    <col min="6728" max="6728" width="9.7265625" style="2" bestFit="1" customWidth="1"/>
    <col min="6729" max="6729" width="9.453125" style="2" bestFit="1" customWidth="1"/>
    <col min="6730" max="6730" width="10.453125" style="2" customWidth="1"/>
    <col min="6731" max="6731" width="10" style="2" bestFit="1" customWidth="1"/>
    <col min="6732" max="6732" width="9.7265625" style="2" bestFit="1" customWidth="1"/>
    <col min="6733" max="6733" width="9.453125" style="2" customWidth="1"/>
    <col min="6734" max="6734" width="9.7265625" style="2" customWidth="1"/>
    <col min="6735" max="6735" width="10.7265625" style="2" customWidth="1"/>
    <col min="6736" max="6737" width="9.7265625" style="2" customWidth="1"/>
    <col min="6738" max="6738" width="10.453125" style="2" customWidth="1"/>
    <col min="6739" max="6739" width="10.26953125" style="2" customWidth="1"/>
    <col min="6740" max="6740" width="9.453125" style="2" customWidth="1"/>
    <col min="6741" max="6741" width="10" style="2" customWidth="1"/>
    <col min="6742" max="6742" width="10.26953125" style="2" customWidth="1"/>
    <col min="6743" max="6743" width="12" style="2" customWidth="1"/>
    <col min="6744" max="6744" width="10" style="2" customWidth="1"/>
    <col min="6745" max="6745" width="11.453125" style="2" customWidth="1"/>
    <col min="6746" max="6746" width="10.7265625" style="2" customWidth="1"/>
    <col min="6747" max="6911" width="9" style="2"/>
    <col min="6912" max="6912" width="19.7265625" style="2" customWidth="1"/>
    <col min="6913" max="6952" width="8.7265625" style="2" customWidth="1"/>
    <col min="6953" max="6958" width="9" style="2"/>
    <col min="6959" max="6959" width="9.7265625" style="2" customWidth="1"/>
    <col min="6960" max="6961" width="9" style="2"/>
    <col min="6962" max="6962" width="10.26953125" style="2" customWidth="1"/>
    <col min="6963" max="6963" width="9.7265625" style="2" bestFit="1" customWidth="1"/>
    <col min="6964" max="6964" width="9.26953125" style="2" customWidth="1"/>
    <col min="6965" max="6965" width="9.453125" style="2" bestFit="1" customWidth="1"/>
    <col min="6966" max="6966" width="9.7265625" style="2" bestFit="1" customWidth="1"/>
    <col min="6967" max="6968" width="9" style="2"/>
    <col min="6969" max="6969" width="10" style="2" customWidth="1"/>
    <col min="6970" max="6971" width="11" style="2" customWidth="1"/>
    <col min="6972" max="6972" width="9" style="2"/>
    <col min="6973" max="6973" width="9.453125" style="2" bestFit="1" customWidth="1"/>
    <col min="6974" max="6974" width="10.26953125" style="2" customWidth="1"/>
    <col min="6975" max="6975" width="10" style="2" bestFit="1" customWidth="1"/>
    <col min="6976" max="6976" width="9.7265625" style="2" bestFit="1" customWidth="1"/>
    <col min="6977" max="6977" width="9" style="2" bestFit="1"/>
    <col min="6978" max="6978" width="10.26953125" style="2" bestFit="1" customWidth="1"/>
    <col min="6979" max="6979" width="10" style="2" customWidth="1"/>
    <col min="6980" max="6980" width="9.7265625" style="2" bestFit="1" customWidth="1"/>
    <col min="6981" max="6981" width="9.453125" style="2" bestFit="1" customWidth="1"/>
    <col min="6982" max="6982" width="10.26953125" style="2" bestFit="1" customWidth="1"/>
    <col min="6983" max="6983" width="10" style="2" bestFit="1" customWidth="1"/>
    <col min="6984" max="6984" width="9.7265625" style="2" bestFit="1" customWidth="1"/>
    <col min="6985" max="6985" width="9.453125" style="2" bestFit="1" customWidth="1"/>
    <col min="6986" max="6986" width="10.453125" style="2" customWidth="1"/>
    <col min="6987" max="6987" width="10" style="2" bestFit="1" customWidth="1"/>
    <col min="6988" max="6988" width="9.7265625" style="2" bestFit="1" customWidth="1"/>
    <col min="6989" max="6989" width="9.453125" style="2" customWidth="1"/>
    <col min="6990" max="6990" width="9.7265625" style="2" customWidth="1"/>
    <col min="6991" max="6991" width="10.7265625" style="2" customWidth="1"/>
    <col min="6992" max="6993" width="9.7265625" style="2" customWidth="1"/>
    <col min="6994" max="6994" width="10.453125" style="2" customWidth="1"/>
    <col min="6995" max="6995" width="10.26953125" style="2" customWidth="1"/>
    <col min="6996" max="6996" width="9.453125" style="2" customWidth="1"/>
    <col min="6997" max="6997" width="10" style="2" customWidth="1"/>
    <col min="6998" max="6998" width="10.26953125" style="2" customWidth="1"/>
    <col min="6999" max="6999" width="12" style="2" customWidth="1"/>
    <col min="7000" max="7000" width="10" style="2" customWidth="1"/>
    <col min="7001" max="7001" width="11.453125" style="2" customWidth="1"/>
    <col min="7002" max="7002" width="10.7265625" style="2" customWidth="1"/>
    <col min="7003" max="7167" width="9" style="2"/>
    <col min="7168" max="7168" width="19.7265625" style="2" customWidth="1"/>
    <col min="7169" max="7208" width="8.7265625" style="2" customWidth="1"/>
    <col min="7209" max="7214" width="9" style="2"/>
    <col min="7215" max="7215" width="9.7265625" style="2" customWidth="1"/>
    <col min="7216" max="7217" width="9" style="2"/>
    <col min="7218" max="7218" width="10.26953125" style="2" customWidth="1"/>
    <col min="7219" max="7219" width="9.7265625" style="2" bestFit="1" customWidth="1"/>
    <col min="7220" max="7220" width="9.26953125" style="2" customWidth="1"/>
    <col min="7221" max="7221" width="9.453125" style="2" bestFit="1" customWidth="1"/>
    <col min="7222" max="7222" width="9.7265625" style="2" bestFit="1" customWidth="1"/>
    <col min="7223" max="7224" width="9" style="2"/>
    <col min="7225" max="7225" width="10" style="2" customWidth="1"/>
    <col min="7226" max="7227" width="11" style="2" customWidth="1"/>
    <col min="7228" max="7228" width="9" style="2"/>
    <col min="7229" max="7229" width="9.453125" style="2" bestFit="1" customWidth="1"/>
    <col min="7230" max="7230" width="10.26953125" style="2" customWidth="1"/>
    <col min="7231" max="7231" width="10" style="2" bestFit="1" customWidth="1"/>
    <col min="7232" max="7232" width="9.7265625" style="2" bestFit="1" customWidth="1"/>
    <col min="7233" max="7233" width="9" style="2" bestFit="1"/>
    <col min="7234" max="7234" width="10.26953125" style="2" bestFit="1" customWidth="1"/>
    <col min="7235" max="7235" width="10" style="2" customWidth="1"/>
    <col min="7236" max="7236" width="9.7265625" style="2" bestFit="1" customWidth="1"/>
    <col min="7237" max="7237" width="9.453125" style="2" bestFit="1" customWidth="1"/>
    <col min="7238" max="7238" width="10.26953125" style="2" bestFit="1" customWidth="1"/>
    <col min="7239" max="7239" width="10" style="2" bestFit="1" customWidth="1"/>
    <col min="7240" max="7240" width="9.7265625" style="2" bestFit="1" customWidth="1"/>
    <col min="7241" max="7241" width="9.453125" style="2" bestFit="1" customWidth="1"/>
    <col min="7242" max="7242" width="10.453125" style="2" customWidth="1"/>
    <col min="7243" max="7243" width="10" style="2" bestFit="1" customWidth="1"/>
    <col min="7244" max="7244" width="9.7265625" style="2" bestFit="1" customWidth="1"/>
    <col min="7245" max="7245" width="9.453125" style="2" customWidth="1"/>
    <col min="7246" max="7246" width="9.7265625" style="2" customWidth="1"/>
    <col min="7247" max="7247" width="10.7265625" style="2" customWidth="1"/>
    <col min="7248" max="7249" width="9.7265625" style="2" customWidth="1"/>
    <col min="7250" max="7250" width="10.453125" style="2" customWidth="1"/>
    <col min="7251" max="7251" width="10.26953125" style="2" customWidth="1"/>
    <col min="7252" max="7252" width="9.453125" style="2" customWidth="1"/>
    <col min="7253" max="7253" width="10" style="2" customWidth="1"/>
    <col min="7254" max="7254" width="10.26953125" style="2" customWidth="1"/>
    <col min="7255" max="7255" width="12" style="2" customWidth="1"/>
    <col min="7256" max="7256" width="10" style="2" customWidth="1"/>
    <col min="7257" max="7257" width="11.453125" style="2" customWidth="1"/>
    <col min="7258" max="7258" width="10.7265625" style="2" customWidth="1"/>
    <col min="7259" max="7423" width="9" style="2"/>
    <col min="7424" max="7424" width="19.7265625" style="2" customWidth="1"/>
    <col min="7425" max="7464" width="8.7265625" style="2" customWidth="1"/>
    <col min="7465" max="7470" width="9" style="2"/>
    <col min="7471" max="7471" width="9.7265625" style="2" customWidth="1"/>
    <col min="7472" max="7473" width="9" style="2"/>
    <col min="7474" max="7474" width="10.26953125" style="2" customWidth="1"/>
    <col min="7475" max="7475" width="9.7265625" style="2" bestFit="1" customWidth="1"/>
    <col min="7476" max="7476" width="9.26953125" style="2" customWidth="1"/>
    <col min="7477" max="7477" width="9.453125" style="2" bestFit="1" customWidth="1"/>
    <col min="7478" max="7478" width="9.7265625" style="2" bestFit="1" customWidth="1"/>
    <col min="7479" max="7480" width="9" style="2"/>
    <col min="7481" max="7481" width="10" style="2" customWidth="1"/>
    <col min="7482" max="7483" width="11" style="2" customWidth="1"/>
    <col min="7484" max="7484" width="9" style="2"/>
    <col min="7485" max="7485" width="9.453125" style="2" bestFit="1" customWidth="1"/>
    <col min="7486" max="7486" width="10.26953125" style="2" customWidth="1"/>
    <col min="7487" max="7487" width="10" style="2" bestFit="1" customWidth="1"/>
    <col min="7488" max="7488" width="9.7265625" style="2" bestFit="1" customWidth="1"/>
    <col min="7489" max="7489" width="9" style="2" bestFit="1"/>
    <col min="7490" max="7490" width="10.26953125" style="2" bestFit="1" customWidth="1"/>
    <col min="7491" max="7491" width="10" style="2" customWidth="1"/>
    <col min="7492" max="7492" width="9.7265625" style="2" bestFit="1" customWidth="1"/>
    <col min="7493" max="7493" width="9.453125" style="2" bestFit="1" customWidth="1"/>
    <col min="7494" max="7494" width="10.26953125" style="2" bestFit="1" customWidth="1"/>
    <col min="7495" max="7495" width="10" style="2" bestFit="1" customWidth="1"/>
    <col min="7496" max="7496" width="9.7265625" style="2" bestFit="1" customWidth="1"/>
    <col min="7497" max="7497" width="9.453125" style="2" bestFit="1" customWidth="1"/>
    <col min="7498" max="7498" width="10.453125" style="2" customWidth="1"/>
    <col min="7499" max="7499" width="10" style="2" bestFit="1" customWidth="1"/>
    <col min="7500" max="7500" width="9.7265625" style="2" bestFit="1" customWidth="1"/>
    <col min="7501" max="7501" width="9.453125" style="2" customWidth="1"/>
    <col min="7502" max="7502" width="9.7265625" style="2" customWidth="1"/>
    <col min="7503" max="7503" width="10.7265625" style="2" customWidth="1"/>
    <col min="7504" max="7505" width="9.7265625" style="2" customWidth="1"/>
    <col min="7506" max="7506" width="10.453125" style="2" customWidth="1"/>
    <col min="7507" max="7507" width="10.26953125" style="2" customWidth="1"/>
    <col min="7508" max="7508" width="9.453125" style="2" customWidth="1"/>
    <col min="7509" max="7509" width="10" style="2" customWidth="1"/>
    <col min="7510" max="7510" width="10.26953125" style="2" customWidth="1"/>
    <col min="7511" max="7511" width="12" style="2" customWidth="1"/>
    <col min="7512" max="7512" width="10" style="2" customWidth="1"/>
    <col min="7513" max="7513" width="11.453125" style="2" customWidth="1"/>
    <col min="7514" max="7514" width="10.7265625" style="2" customWidth="1"/>
    <col min="7515" max="7679" width="9" style="2"/>
    <col min="7680" max="7680" width="19.7265625" style="2" customWidth="1"/>
    <col min="7681" max="7720" width="8.7265625" style="2" customWidth="1"/>
    <col min="7721" max="7726" width="9" style="2"/>
    <col min="7727" max="7727" width="9.7265625" style="2" customWidth="1"/>
    <col min="7728" max="7729" width="9" style="2"/>
    <col min="7730" max="7730" width="10.26953125" style="2" customWidth="1"/>
    <col min="7731" max="7731" width="9.7265625" style="2" bestFit="1" customWidth="1"/>
    <col min="7732" max="7732" width="9.26953125" style="2" customWidth="1"/>
    <col min="7733" max="7733" width="9.453125" style="2" bestFit="1" customWidth="1"/>
    <col min="7734" max="7734" width="9.7265625" style="2" bestFit="1" customWidth="1"/>
    <col min="7735" max="7736" width="9" style="2"/>
    <col min="7737" max="7737" width="10" style="2" customWidth="1"/>
    <col min="7738" max="7739" width="11" style="2" customWidth="1"/>
    <col min="7740" max="7740" width="9" style="2"/>
    <col min="7741" max="7741" width="9.453125" style="2" bestFit="1" customWidth="1"/>
    <col min="7742" max="7742" width="10.26953125" style="2" customWidth="1"/>
    <col min="7743" max="7743" width="10" style="2" bestFit="1" customWidth="1"/>
    <col min="7744" max="7744" width="9.7265625" style="2" bestFit="1" customWidth="1"/>
    <col min="7745" max="7745" width="9" style="2" bestFit="1"/>
    <col min="7746" max="7746" width="10.26953125" style="2" bestFit="1" customWidth="1"/>
    <col min="7747" max="7747" width="10" style="2" customWidth="1"/>
    <col min="7748" max="7748" width="9.7265625" style="2" bestFit="1" customWidth="1"/>
    <col min="7749" max="7749" width="9.453125" style="2" bestFit="1" customWidth="1"/>
    <col min="7750" max="7750" width="10.26953125" style="2" bestFit="1" customWidth="1"/>
    <col min="7751" max="7751" width="10" style="2" bestFit="1" customWidth="1"/>
    <col min="7752" max="7752" width="9.7265625" style="2" bestFit="1" customWidth="1"/>
    <col min="7753" max="7753" width="9.453125" style="2" bestFit="1" customWidth="1"/>
    <col min="7754" max="7754" width="10.453125" style="2" customWidth="1"/>
    <col min="7755" max="7755" width="10" style="2" bestFit="1" customWidth="1"/>
    <col min="7756" max="7756" width="9.7265625" style="2" bestFit="1" customWidth="1"/>
    <col min="7757" max="7757" width="9.453125" style="2" customWidth="1"/>
    <col min="7758" max="7758" width="9.7265625" style="2" customWidth="1"/>
    <col min="7759" max="7759" width="10.7265625" style="2" customWidth="1"/>
    <col min="7760" max="7761" width="9.7265625" style="2" customWidth="1"/>
    <col min="7762" max="7762" width="10.453125" style="2" customWidth="1"/>
    <col min="7763" max="7763" width="10.26953125" style="2" customWidth="1"/>
    <col min="7764" max="7764" width="9.453125" style="2" customWidth="1"/>
    <col min="7765" max="7765" width="10" style="2" customWidth="1"/>
    <col min="7766" max="7766" width="10.26953125" style="2" customWidth="1"/>
    <col min="7767" max="7767" width="12" style="2" customWidth="1"/>
    <col min="7768" max="7768" width="10" style="2" customWidth="1"/>
    <col min="7769" max="7769" width="11.453125" style="2" customWidth="1"/>
    <col min="7770" max="7770" width="10.7265625" style="2" customWidth="1"/>
    <col min="7771" max="7935" width="9" style="2"/>
    <col min="7936" max="7936" width="19.7265625" style="2" customWidth="1"/>
    <col min="7937" max="7976" width="8.7265625" style="2" customWidth="1"/>
    <col min="7977" max="7982" width="9" style="2"/>
    <col min="7983" max="7983" width="9.7265625" style="2" customWidth="1"/>
    <col min="7984" max="7985" width="9" style="2"/>
    <col min="7986" max="7986" width="10.26953125" style="2" customWidth="1"/>
    <col min="7987" max="7987" width="9.7265625" style="2" bestFit="1" customWidth="1"/>
    <col min="7988" max="7988" width="9.26953125" style="2" customWidth="1"/>
    <col min="7989" max="7989" width="9.453125" style="2" bestFit="1" customWidth="1"/>
    <col min="7990" max="7990" width="9.7265625" style="2" bestFit="1" customWidth="1"/>
    <col min="7991" max="7992" width="9" style="2"/>
    <col min="7993" max="7993" width="10" style="2" customWidth="1"/>
    <col min="7994" max="7995" width="11" style="2" customWidth="1"/>
    <col min="7996" max="7996" width="9" style="2"/>
    <col min="7997" max="7997" width="9.453125" style="2" bestFit="1" customWidth="1"/>
    <col min="7998" max="7998" width="10.26953125" style="2" customWidth="1"/>
    <col min="7999" max="7999" width="10" style="2" bestFit="1" customWidth="1"/>
    <col min="8000" max="8000" width="9.7265625" style="2" bestFit="1" customWidth="1"/>
    <col min="8001" max="8001" width="9" style="2" bestFit="1"/>
    <col min="8002" max="8002" width="10.26953125" style="2" bestFit="1" customWidth="1"/>
    <col min="8003" max="8003" width="10" style="2" customWidth="1"/>
    <col min="8004" max="8004" width="9.7265625" style="2" bestFit="1" customWidth="1"/>
    <col min="8005" max="8005" width="9.453125" style="2" bestFit="1" customWidth="1"/>
    <col min="8006" max="8006" width="10.26953125" style="2" bestFit="1" customWidth="1"/>
    <col min="8007" max="8007" width="10" style="2" bestFit="1" customWidth="1"/>
    <col min="8008" max="8008" width="9.7265625" style="2" bestFit="1" customWidth="1"/>
    <col min="8009" max="8009" width="9.453125" style="2" bestFit="1" customWidth="1"/>
    <col min="8010" max="8010" width="10.453125" style="2" customWidth="1"/>
    <col min="8011" max="8011" width="10" style="2" bestFit="1" customWidth="1"/>
    <col min="8012" max="8012" width="9.7265625" style="2" bestFit="1" customWidth="1"/>
    <col min="8013" max="8013" width="9.453125" style="2" customWidth="1"/>
    <col min="8014" max="8014" width="9.7265625" style="2" customWidth="1"/>
    <col min="8015" max="8015" width="10.7265625" style="2" customWidth="1"/>
    <col min="8016" max="8017" width="9.7265625" style="2" customWidth="1"/>
    <col min="8018" max="8018" width="10.453125" style="2" customWidth="1"/>
    <col min="8019" max="8019" width="10.26953125" style="2" customWidth="1"/>
    <col min="8020" max="8020" width="9.453125" style="2" customWidth="1"/>
    <col min="8021" max="8021" width="10" style="2" customWidth="1"/>
    <col min="8022" max="8022" width="10.26953125" style="2" customWidth="1"/>
    <col min="8023" max="8023" width="12" style="2" customWidth="1"/>
    <col min="8024" max="8024" width="10" style="2" customWidth="1"/>
    <col min="8025" max="8025" width="11.453125" style="2" customWidth="1"/>
    <col min="8026" max="8026" width="10.7265625" style="2" customWidth="1"/>
    <col min="8027" max="8191" width="9" style="2"/>
    <col min="8192" max="8192" width="19.7265625" style="2" customWidth="1"/>
    <col min="8193" max="8232" width="8.7265625" style="2" customWidth="1"/>
    <col min="8233" max="8238" width="9" style="2"/>
    <col min="8239" max="8239" width="9.7265625" style="2" customWidth="1"/>
    <col min="8240" max="8241" width="9" style="2"/>
    <col min="8242" max="8242" width="10.26953125" style="2" customWidth="1"/>
    <col min="8243" max="8243" width="9.7265625" style="2" bestFit="1" customWidth="1"/>
    <col min="8244" max="8244" width="9.26953125" style="2" customWidth="1"/>
    <col min="8245" max="8245" width="9.453125" style="2" bestFit="1" customWidth="1"/>
    <col min="8246" max="8246" width="9.7265625" style="2" bestFit="1" customWidth="1"/>
    <col min="8247" max="8248" width="9" style="2"/>
    <col min="8249" max="8249" width="10" style="2" customWidth="1"/>
    <col min="8250" max="8251" width="11" style="2" customWidth="1"/>
    <col min="8252" max="8252" width="9" style="2"/>
    <col min="8253" max="8253" width="9.453125" style="2" bestFit="1" customWidth="1"/>
    <col min="8254" max="8254" width="10.26953125" style="2" customWidth="1"/>
    <col min="8255" max="8255" width="10" style="2" bestFit="1" customWidth="1"/>
    <col min="8256" max="8256" width="9.7265625" style="2" bestFit="1" customWidth="1"/>
    <col min="8257" max="8257" width="9" style="2" bestFit="1"/>
    <col min="8258" max="8258" width="10.26953125" style="2" bestFit="1" customWidth="1"/>
    <col min="8259" max="8259" width="10" style="2" customWidth="1"/>
    <col min="8260" max="8260" width="9.7265625" style="2" bestFit="1" customWidth="1"/>
    <col min="8261" max="8261" width="9.453125" style="2" bestFit="1" customWidth="1"/>
    <col min="8262" max="8262" width="10.26953125" style="2" bestFit="1" customWidth="1"/>
    <col min="8263" max="8263" width="10" style="2" bestFit="1" customWidth="1"/>
    <col min="8264" max="8264" width="9.7265625" style="2" bestFit="1" customWidth="1"/>
    <col min="8265" max="8265" width="9.453125" style="2" bestFit="1" customWidth="1"/>
    <col min="8266" max="8266" width="10.453125" style="2" customWidth="1"/>
    <col min="8267" max="8267" width="10" style="2" bestFit="1" customWidth="1"/>
    <col min="8268" max="8268" width="9.7265625" style="2" bestFit="1" customWidth="1"/>
    <col min="8269" max="8269" width="9.453125" style="2" customWidth="1"/>
    <col min="8270" max="8270" width="9.7265625" style="2" customWidth="1"/>
    <col min="8271" max="8271" width="10.7265625" style="2" customWidth="1"/>
    <col min="8272" max="8273" width="9.7265625" style="2" customWidth="1"/>
    <col min="8274" max="8274" width="10.453125" style="2" customWidth="1"/>
    <col min="8275" max="8275" width="10.26953125" style="2" customWidth="1"/>
    <col min="8276" max="8276" width="9.453125" style="2" customWidth="1"/>
    <col min="8277" max="8277" width="10" style="2" customWidth="1"/>
    <col min="8278" max="8278" width="10.26953125" style="2" customWidth="1"/>
    <col min="8279" max="8279" width="12" style="2" customWidth="1"/>
    <col min="8280" max="8280" width="10" style="2" customWidth="1"/>
    <col min="8281" max="8281" width="11.453125" style="2" customWidth="1"/>
    <col min="8282" max="8282" width="10.7265625" style="2" customWidth="1"/>
    <col min="8283" max="8447" width="9" style="2"/>
    <col min="8448" max="8448" width="19.7265625" style="2" customWidth="1"/>
    <col min="8449" max="8488" width="8.7265625" style="2" customWidth="1"/>
    <col min="8489" max="8494" width="9" style="2"/>
    <col min="8495" max="8495" width="9.7265625" style="2" customWidth="1"/>
    <col min="8496" max="8497" width="9" style="2"/>
    <col min="8498" max="8498" width="10.26953125" style="2" customWidth="1"/>
    <col min="8499" max="8499" width="9.7265625" style="2" bestFit="1" customWidth="1"/>
    <col min="8500" max="8500" width="9.26953125" style="2" customWidth="1"/>
    <col min="8501" max="8501" width="9.453125" style="2" bestFit="1" customWidth="1"/>
    <col min="8502" max="8502" width="9.7265625" style="2" bestFit="1" customWidth="1"/>
    <col min="8503" max="8504" width="9" style="2"/>
    <col min="8505" max="8505" width="10" style="2" customWidth="1"/>
    <col min="8506" max="8507" width="11" style="2" customWidth="1"/>
    <col min="8508" max="8508" width="9" style="2"/>
    <col min="8509" max="8509" width="9.453125" style="2" bestFit="1" customWidth="1"/>
    <col min="8510" max="8510" width="10.26953125" style="2" customWidth="1"/>
    <col min="8511" max="8511" width="10" style="2" bestFit="1" customWidth="1"/>
    <col min="8512" max="8512" width="9.7265625" style="2" bestFit="1" customWidth="1"/>
    <col min="8513" max="8513" width="9" style="2" bestFit="1"/>
    <col min="8514" max="8514" width="10.26953125" style="2" bestFit="1" customWidth="1"/>
    <col min="8515" max="8515" width="10" style="2" customWidth="1"/>
    <col min="8516" max="8516" width="9.7265625" style="2" bestFit="1" customWidth="1"/>
    <col min="8517" max="8517" width="9.453125" style="2" bestFit="1" customWidth="1"/>
    <col min="8518" max="8518" width="10.26953125" style="2" bestFit="1" customWidth="1"/>
    <col min="8519" max="8519" width="10" style="2" bestFit="1" customWidth="1"/>
    <col min="8520" max="8520" width="9.7265625" style="2" bestFit="1" customWidth="1"/>
    <col min="8521" max="8521" width="9.453125" style="2" bestFit="1" customWidth="1"/>
    <col min="8522" max="8522" width="10.453125" style="2" customWidth="1"/>
    <col min="8523" max="8523" width="10" style="2" bestFit="1" customWidth="1"/>
    <col min="8524" max="8524" width="9.7265625" style="2" bestFit="1" customWidth="1"/>
    <col min="8525" max="8525" width="9.453125" style="2" customWidth="1"/>
    <col min="8526" max="8526" width="9.7265625" style="2" customWidth="1"/>
    <col min="8527" max="8527" width="10.7265625" style="2" customWidth="1"/>
    <col min="8528" max="8529" width="9.7265625" style="2" customWidth="1"/>
    <col min="8530" max="8530" width="10.453125" style="2" customWidth="1"/>
    <col min="8531" max="8531" width="10.26953125" style="2" customWidth="1"/>
    <col min="8532" max="8532" width="9.453125" style="2" customWidth="1"/>
    <col min="8533" max="8533" width="10" style="2" customWidth="1"/>
    <col min="8534" max="8534" width="10.26953125" style="2" customWidth="1"/>
    <col min="8535" max="8535" width="12" style="2" customWidth="1"/>
    <col min="8536" max="8536" width="10" style="2" customWidth="1"/>
    <col min="8537" max="8537" width="11.453125" style="2" customWidth="1"/>
    <col min="8538" max="8538" width="10.7265625" style="2" customWidth="1"/>
    <col min="8539" max="8703" width="9" style="2"/>
    <col min="8704" max="8704" width="19.7265625" style="2" customWidth="1"/>
    <col min="8705" max="8744" width="8.7265625" style="2" customWidth="1"/>
    <col min="8745" max="8750" width="9" style="2"/>
    <col min="8751" max="8751" width="9.7265625" style="2" customWidth="1"/>
    <col min="8752" max="8753" width="9" style="2"/>
    <col min="8754" max="8754" width="10.26953125" style="2" customWidth="1"/>
    <col min="8755" max="8755" width="9.7265625" style="2" bestFit="1" customWidth="1"/>
    <col min="8756" max="8756" width="9.26953125" style="2" customWidth="1"/>
    <col min="8757" max="8757" width="9.453125" style="2" bestFit="1" customWidth="1"/>
    <col min="8758" max="8758" width="9.7265625" style="2" bestFit="1" customWidth="1"/>
    <col min="8759" max="8760" width="9" style="2"/>
    <col min="8761" max="8761" width="10" style="2" customWidth="1"/>
    <col min="8762" max="8763" width="11" style="2" customWidth="1"/>
    <col min="8764" max="8764" width="9" style="2"/>
    <col min="8765" max="8765" width="9.453125" style="2" bestFit="1" customWidth="1"/>
    <col min="8766" max="8766" width="10.26953125" style="2" customWidth="1"/>
    <col min="8767" max="8767" width="10" style="2" bestFit="1" customWidth="1"/>
    <col min="8768" max="8768" width="9.7265625" style="2" bestFit="1" customWidth="1"/>
    <col min="8769" max="8769" width="9" style="2" bestFit="1"/>
    <col min="8770" max="8770" width="10.26953125" style="2" bestFit="1" customWidth="1"/>
    <col min="8771" max="8771" width="10" style="2" customWidth="1"/>
    <col min="8772" max="8772" width="9.7265625" style="2" bestFit="1" customWidth="1"/>
    <col min="8773" max="8773" width="9.453125" style="2" bestFit="1" customWidth="1"/>
    <col min="8774" max="8774" width="10.26953125" style="2" bestFit="1" customWidth="1"/>
    <col min="8775" max="8775" width="10" style="2" bestFit="1" customWidth="1"/>
    <col min="8776" max="8776" width="9.7265625" style="2" bestFit="1" customWidth="1"/>
    <col min="8777" max="8777" width="9.453125" style="2" bestFit="1" customWidth="1"/>
    <col min="8778" max="8778" width="10.453125" style="2" customWidth="1"/>
    <col min="8779" max="8779" width="10" style="2" bestFit="1" customWidth="1"/>
    <col min="8780" max="8780" width="9.7265625" style="2" bestFit="1" customWidth="1"/>
    <col min="8781" max="8781" width="9.453125" style="2" customWidth="1"/>
    <col min="8782" max="8782" width="9.7265625" style="2" customWidth="1"/>
    <col min="8783" max="8783" width="10.7265625" style="2" customWidth="1"/>
    <col min="8784" max="8785" width="9.7265625" style="2" customWidth="1"/>
    <col min="8786" max="8786" width="10.453125" style="2" customWidth="1"/>
    <col min="8787" max="8787" width="10.26953125" style="2" customWidth="1"/>
    <col min="8788" max="8788" width="9.453125" style="2" customWidth="1"/>
    <col min="8789" max="8789" width="10" style="2" customWidth="1"/>
    <col min="8790" max="8790" width="10.26953125" style="2" customWidth="1"/>
    <col min="8791" max="8791" width="12" style="2" customWidth="1"/>
    <col min="8792" max="8792" width="10" style="2" customWidth="1"/>
    <col min="8793" max="8793" width="11.453125" style="2" customWidth="1"/>
    <col min="8794" max="8794" width="10.7265625" style="2" customWidth="1"/>
    <col min="8795" max="8959" width="9" style="2"/>
    <col min="8960" max="8960" width="19.7265625" style="2" customWidth="1"/>
    <col min="8961" max="9000" width="8.7265625" style="2" customWidth="1"/>
    <col min="9001" max="9006" width="9" style="2"/>
    <col min="9007" max="9007" width="9.7265625" style="2" customWidth="1"/>
    <col min="9008" max="9009" width="9" style="2"/>
    <col min="9010" max="9010" width="10.26953125" style="2" customWidth="1"/>
    <col min="9011" max="9011" width="9.7265625" style="2" bestFit="1" customWidth="1"/>
    <col min="9012" max="9012" width="9.26953125" style="2" customWidth="1"/>
    <col min="9013" max="9013" width="9.453125" style="2" bestFit="1" customWidth="1"/>
    <col min="9014" max="9014" width="9.7265625" style="2" bestFit="1" customWidth="1"/>
    <col min="9015" max="9016" width="9" style="2"/>
    <col min="9017" max="9017" width="10" style="2" customWidth="1"/>
    <col min="9018" max="9019" width="11" style="2" customWidth="1"/>
    <col min="9020" max="9020" width="9" style="2"/>
    <col min="9021" max="9021" width="9.453125" style="2" bestFit="1" customWidth="1"/>
    <col min="9022" max="9022" width="10.26953125" style="2" customWidth="1"/>
    <col min="9023" max="9023" width="10" style="2" bestFit="1" customWidth="1"/>
    <col min="9024" max="9024" width="9.7265625" style="2" bestFit="1" customWidth="1"/>
    <col min="9025" max="9025" width="9" style="2" bestFit="1"/>
    <col min="9026" max="9026" width="10.26953125" style="2" bestFit="1" customWidth="1"/>
    <col min="9027" max="9027" width="10" style="2" customWidth="1"/>
    <col min="9028" max="9028" width="9.7265625" style="2" bestFit="1" customWidth="1"/>
    <col min="9029" max="9029" width="9.453125" style="2" bestFit="1" customWidth="1"/>
    <col min="9030" max="9030" width="10.26953125" style="2" bestFit="1" customWidth="1"/>
    <col min="9031" max="9031" width="10" style="2" bestFit="1" customWidth="1"/>
    <col min="9032" max="9032" width="9.7265625" style="2" bestFit="1" customWidth="1"/>
    <col min="9033" max="9033" width="9.453125" style="2" bestFit="1" customWidth="1"/>
    <col min="9034" max="9034" width="10.453125" style="2" customWidth="1"/>
    <col min="9035" max="9035" width="10" style="2" bestFit="1" customWidth="1"/>
    <col min="9036" max="9036" width="9.7265625" style="2" bestFit="1" customWidth="1"/>
    <col min="9037" max="9037" width="9.453125" style="2" customWidth="1"/>
    <col min="9038" max="9038" width="9.7265625" style="2" customWidth="1"/>
    <col min="9039" max="9039" width="10.7265625" style="2" customWidth="1"/>
    <col min="9040" max="9041" width="9.7265625" style="2" customWidth="1"/>
    <col min="9042" max="9042" width="10.453125" style="2" customWidth="1"/>
    <col min="9043" max="9043" width="10.26953125" style="2" customWidth="1"/>
    <col min="9044" max="9044" width="9.453125" style="2" customWidth="1"/>
    <col min="9045" max="9045" width="10" style="2" customWidth="1"/>
    <col min="9046" max="9046" width="10.26953125" style="2" customWidth="1"/>
    <col min="9047" max="9047" width="12" style="2" customWidth="1"/>
    <col min="9048" max="9048" width="10" style="2" customWidth="1"/>
    <col min="9049" max="9049" width="11.453125" style="2" customWidth="1"/>
    <col min="9050" max="9050" width="10.7265625" style="2" customWidth="1"/>
    <col min="9051" max="9215" width="9" style="2"/>
    <col min="9216" max="9216" width="19.7265625" style="2" customWidth="1"/>
    <col min="9217" max="9256" width="8.7265625" style="2" customWidth="1"/>
    <col min="9257" max="9262" width="9" style="2"/>
    <col min="9263" max="9263" width="9.7265625" style="2" customWidth="1"/>
    <col min="9264" max="9265" width="9" style="2"/>
    <col min="9266" max="9266" width="10.26953125" style="2" customWidth="1"/>
    <col min="9267" max="9267" width="9.7265625" style="2" bestFit="1" customWidth="1"/>
    <col min="9268" max="9268" width="9.26953125" style="2" customWidth="1"/>
    <col min="9269" max="9269" width="9.453125" style="2" bestFit="1" customWidth="1"/>
    <col min="9270" max="9270" width="9.7265625" style="2" bestFit="1" customWidth="1"/>
    <col min="9271" max="9272" width="9" style="2"/>
    <col min="9273" max="9273" width="10" style="2" customWidth="1"/>
    <col min="9274" max="9275" width="11" style="2" customWidth="1"/>
    <col min="9276" max="9276" width="9" style="2"/>
    <col min="9277" max="9277" width="9.453125" style="2" bestFit="1" customWidth="1"/>
    <col min="9278" max="9278" width="10.26953125" style="2" customWidth="1"/>
    <col min="9279" max="9279" width="10" style="2" bestFit="1" customWidth="1"/>
    <col min="9280" max="9280" width="9.7265625" style="2" bestFit="1" customWidth="1"/>
    <col min="9281" max="9281" width="9" style="2" bestFit="1"/>
    <col min="9282" max="9282" width="10.26953125" style="2" bestFit="1" customWidth="1"/>
    <col min="9283" max="9283" width="10" style="2" customWidth="1"/>
    <col min="9284" max="9284" width="9.7265625" style="2" bestFit="1" customWidth="1"/>
    <col min="9285" max="9285" width="9.453125" style="2" bestFit="1" customWidth="1"/>
    <col min="9286" max="9286" width="10.26953125" style="2" bestFit="1" customWidth="1"/>
    <col min="9287" max="9287" width="10" style="2" bestFit="1" customWidth="1"/>
    <col min="9288" max="9288" width="9.7265625" style="2" bestFit="1" customWidth="1"/>
    <col min="9289" max="9289" width="9.453125" style="2" bestFit="1" customWidth="1"/>
    <col min="9290" max="9290" width="10.453125" style="2" customWidth="1"/>
    <col min="9291" max="9291" width="10" style="2" bestFit="1" customWidth="1"/>
    <col min="9292" max="9292" width="9.7265625" style="2" bestFit="1" customWidth="1"/>
    <col min="9293" max="9293" width="9.453125" style="2" customWidth="1"/>
    <col min="9294" max="9294" width="9.7265625" style="2" customWidth="1"/>
    <col min="9295" max="9295" width="10.7265625" style="2" customWidth="1"/>
    <col min="9296" max="9297" width="9.7265625" style="2" customWidth="1"/>
    <col min="9298" max="9298" width="10.453125" style="2" customWidth="1"/>
    <col min="9299" max="9299" width="10.26953125" style="2" customWidth="1"/>
    <col min="9300" max="9300" width="9.453125" style="2" customWidth="1"/>
    <col min="9301" max="9301" width="10" style="2" customWidth="1"/>
    <col min="9302" max="9302" width="10.26953125" style="2" customWidth="1"/>
    <col min="9303" max="9303" width="12" style="2" customWidth="1"/>
    <col min="9304" max="9304" width="10" style="2" customWidth="1"/>
    <col min="9305" max="9305" width="11.453125" style="2" customWidth="1"/>
    <col min="9306" max="9306" width="10.7265625" style="2" customWidth="1"/>
    <col min="9307" max="9471" width="9" style="2"/>
    <col min="9472" max="9472" width="19.7265625" style="2" customWidth="1"/>
    <col min="9473" max="9512" width="8.7265625" style="2" customWidth="1"/>
    <col min="9513" max="9518" width="9" style="2"/>
    <col min="9519" max="9519" width="9.7265625" style="2" customWidth="1"/>
    <col min="9520" max="9521" width="9" style="2"/>
    <col min="9522" max="9522" width="10.26953125" style="2" customWidth="1"/>
    <col min="9523" max="9523" width="9.7265625" style="2" bestFit="1" customWidth="1"/>
    <col min="9524" max="9524" width="9.26953125" style="2" customWidth="1"/>
    <col min="9525" max="9525" width="9.453125" style="2" bestFit="1" customWidth="1"/>
    <col min="9526" max="9526" width="9.7265625" style="2" bestFit="1" customWidth="1"/>
    <col min="9527" max="9528" width="9" style="2"/>
    <col min="9529" max="9529" width="10" style="2" customWidth="1"/>
    <col min="9530" max="9531" width="11" style="2" customWidth="1"/>
    <col min="9532" max="9532" width="9" style="2"/>
    <col min="9533" max="9533" width="9.453125" style="2" bestFit="1" customWidth="1"/>
    <col min="9534" max="9534" width="10.26953125" style="2" customWidth="1"/>
    <col min="9535" max="9535" width="10" style="2" bestFit="1" customWidth="1"/>
    <col min="9536" max="9536" width="9.7265625" style="2" bestFit="1" customWidth="1"/>
    <col min="9537" max="9537" width="9" style="2" bestFit="1"/>
    <col min="9538" max="9538" width="10.26953125" style="2" bestFit="1" customWidth="1"/>
    <col min="9539" max="9539" width="10" style="2" customWidth="1"/>
    <col min="9540" max="9540" width="9.7265625" style="2" bestFit="1" customWidth="1"/>
    <col min="9541" max="9541" width="9.453125" style="2" bestFit="1" customWidth="1"/>
    <col min="9542" max="9542" width="10.26953125" style="2" bestFit="1" customWidth="1"/>
    <col min="9543" max="9543" width="10" style="2" bestFit="1" customWidth="1"/>
    <col min="9544" max="9544" width="9.7265625" style="2" bestFit="1" customWidth="1"/>
    <col min="9545" max="9545" width="9.453125" style="2" bestFit="1" customWidth="1"/>
    <col min="9546" max="9546" width="10.453125" style="2" customWidth="1"/>
    <col min="9547" max="9547" width="10" style="2" bestFit="1" customWidth="1"/>
    <col min="9548" max="9548" width="9.7265625" style="2" bestFit="1" customWidth="1"/>
    <col min="9549" max="9549" width="9.453125" style="2" customWidth="1"/>
    <col min="9550" max="9550" width="9.7265625" style="2" customWidth="1"/>
    <col min="9551" max="9551" width="10.7265625" style="2" customWidth="1"/>
    <col min="9552" max="9553" width="9.7265625" style="2" customWidth="1"/>
    <col min="9554" max="9554" width="10.453125" style="2" customWidth="1"/>
    <col min="9555" max="9555" width="10.26953125" style="2" customWidth="1"/>
    <col min="9556" max="9556" width="9.453125" style="2" customWidth="1"/>
    <col min="9557" max="9557" width="10" style="2" customWidth="1"/>
    <col min="9558" max="9558" width="10.26953125" style="2" customWidth="1"/>
    <col min="9559" max="9559" width="12" style="2" customWidth="1"/>
    <col min="9560" max="9560" width="10" style="2" customWidth="1"/>
    <col min="9561" max="9561" width="11.453125" style="2" customWidth="1"/>
    <col min="9562" max="9562" width="10.7265625" style="2" customWidth="1"/>
    <col min="9563" max="9727" width="9" style="2"/>
    <col min="9728" max="9728" width="19.7265625" style="2" customWidth="1"/>
    <col min="9729" max="9768" width="8.7265625" style="2" customWidth="1"/>
    <col min="9769" max="9774" width="9" style="2"/>
    <col min="9775" max="9775" width="9.7265625" style="2" customWidth="1"/>
    <col min="9776" max="9777" width="9" style="2"/>
    <col min="9778" max="9778" width="10.26953125" style="2" customWidth="1"/>
    <col min="9779" max="9779" width="9.7265625" style="2" bestFit="1" customWidth="1"/>
    <col min="9780" max="9780" width="9.26953125" style="2" customWidth="1"/>
    <col min="9781" max="9781" width="9.453125" style="2" bestFit="1" customWidth="1"/>
    <col min="9782" max="9782" width="9.7265625" style="2" bestFit="1" customWidth="1"/>
    <col min="9783" max="9784" width="9" style="2"/>
    <col min="9785" max="9785" width="10" style="2" customWidth="1"/>
    <col min="9786" max="9787" width="11" style="2" customWidth="1"/>
    <col min="9788" max="9788" width="9" style="2"/>
    <col min="9789" max="9789" width="9.453125" style="2" bestFit="1" customWidth="1"/>
    <col min="9790" max="9790" width="10.26953125" style="2" customWidth="1"/>
    <col min="9791" max="9791" width="10" style="2" bestFit="1" customWidth="1"/>
    <col min="9792" max="9792" width="9.7265625" style="2" bestFit="1" customWidth="1"/>
    <col min="9793" max="9793" width="9" style="2" bestFit="1"/>
    <col min="9794" max="9794" width="10.26953125" style="2" bestFit="1" customWidth="1"/>
    <col min="9795" max="9795" width="10" style="2" customWidth="1"/>
    <col min="9796" max="9796" width="9.7265625" style="2" bestFit="1" customWidth="1"/>
    <col min="9797" max="9797" width="9.453125" style="2" bestFit="1" customWidth="1"/>
    <col min="9798" max="9798" width="10.26953125" style="2" bestFit="1" customWidth="1"/>
    <col min="9799" max="9799" width="10" style="2" bestFit="1" customWidth="1"/>
    <col min="9800" max="9800" width="9.7265625" style="2" bestFit="1" customWidth="1"/>
    <col min="9801" max="9801" width="9.453125" style="2" bestFit="1" customWidth="1"/>
    <col min="9802" max="9802" width="10.453125" style="2" customWidth="1"/>
    <col min="9803" max="9803" width="10" style="2" bestFit="1" customWidth="1"/>
    <col min="9804" max="9804" width="9.7265625" style="2" bestFit="1" customWidth="1"/>
    <col min="9805" max="9805" width="9.453125" style="2" customWidth="1"/>
    <col min="9806" max="9806" width="9.7265625" style="2" customWidth="1"/>
    <col min="9807" max="9807" width="10.7265625" style="2" customWidth="1"/>
    <col min="9808" max="9809" width="9.7265625" style="2" customWidth="1"/>
    <col min="9810" max="9810" width="10.453125" style="2" customWidth="1"/>
    <col min="9811" max="9811" width="10.26953125" style="2" customWidth="1"/>
    <col min="9812" max="9812" width="9.453125" style="2" customWidth="1"/>
    <col min="9813" max="9813" width="10" style="2" customWidth="1"/>
    <col min="9814" max="9814" width="10.26953125" style="2" customWidth="1"/>
    <col min="9815" max="9815" width="12" style="2" customWidth="1"/>
    <col min="9816" max="9816" width="10" style="2" customWidth="1"/>
    <col min="9817" max="9817" width="11.453125" style="2" customWidth="1"/>
    <col min="9818" max="9818" width="10.7265625" style="2" customWidth="1"/>
    <col min="9819" max="9983" width="9" style="2"/>
    <col min="9984" max="9984" width="19.7265625" style="2" customWidth="1"/>
    <col min="9985" max="10024" width="8.7265625" style="2" customWidth="1"/>
    <col min="10025" max="10030" width="9" style="2"/>
    <col min="10031" max="10031" width="9.7265625" style="2" customWidth="1"/>
    <col min="10032" max="10033" width="9" style="2"/>
    <col min="10034" max="10034" width="10.26953125" style="2" customWidth="1"/>
    <col min="10035" max="10035" width="9.7265625" style="2" bestFit="1" customWidth="1"/>
    <col min="10036" max="10036" width="9.26953125" style="2" customWidth="1"/>
    <col min="10037" max="10037" width="9.453125" style="2" bestFit="1" customWidth="1"/>
    <col min="10038" max="10038" width="9.7265625" style="2" bestFit="1" customWidth="1"/>
    <col min="10039" max="10040" width="9" style="2"/>
    <col min="10041" max="10041" width="10" style="2" customWidth="1"/>
    <col min="10042" max="10043" width="11" style="2" customWidth="1"/>
    <col min="10044" max="10044" width="9" style="2"/>
    <col min="10045" max="10045" width="9.453125" style="2" bestFit="1" customWidth="1"/>
    <col min="10046" max="10046" width="10.26953125" style="2" customWidth="1"/>
    <col min="10047" max="10047" width="10" style="2" bestFit="1" customWidth="1"/>
    <col min="10048" max="10048" width="9.7265625" style="2" bestFit="1" customWidth="1"/>
    <col min="10049" max="10049" width="9" style="2" bestFit="1"/>
    <col min="10050" max="10050" width="10.26953125" style="2" bestFit="1" customWidth="1"/>
    <col min="10051" max="10051" width="10" style="2" customWidth="1"/>
    <col min="10052" max="10052" width="9.7265625" style="2" bestFit="1" customWidth="1"/>
    <col min="10053" max="10053" width="9.453125" style="2" bestFit="1" customWidth="1"/>
    <col min="10054" max="10054" width="10.26953125" style="2" bestFit="1" customWidth="1"/>
    <col min="10055" max="10055" width="10" style="2" bestFit="1" customWidth="1"/>
    <col min="10056" max="10056" width="9.7265625" style="2" bestFit="1" customWidth="1"/>
    <col min="10057" max="10057" width="9.453125" style="2" bestFit="1" customWidth="1"/>
    <col min="10058" max="10058" width="10.453125" style="2" customWidth="1"/>
    <col min="10059" max="10059" width="10" style="2" bestFit="1" customWidth="1"/>
    <col min="10060" max="10060" width="9.7265625" style="2" bestFit="1" customWidth="1"/>
    <col min="10061" max="10061" width="9.453125" style="2" customWidth="1"/>
    <col min="10062" max="10062" width="9.7265625" style="2" customWidth="1"/>
    <col min="10063" max="10063" width="10.7265625" style="2" customWidth="1"/>
    <col min="10064" max="10065" width="9.7265625" style="2" customWidth="1"/>
    <col min="10066" max="10066" width="10.453125" style="2" customWidth="1"/>
    <col min="10067" max="10067" width="10.26953125" style="2" customWidth="1"/>
    <col min="10068" max="10068" width="9.453125" style="2" customWidth="1"/>
    <col min="10069" max="10069" width="10" style="2" customWidth="1"/>
    <col min="10070" max="10070" width="10.26953125" style="2" customWidth="1"/>
    <col min="10071" max="10071" width="12" style="2" customWidth="1"/>
    <col min="10072" max="10072" width="10" style="2" customWidth="1"/>
    <col min="10073" max="10073" width="11.453125" style="2" customWidth="1"/>
    <col min="10074" max="10074" width="10.7265625" style="2" customWidth="1"/>
    <col min="10075" max="10239" width="9" style="2"/>
    <col min="10240" max="10240" width="19.7265625" style="2" customWidth="1"/>
    <col min="10241" max="10280" width="8.7265625" style="2" customWidth="1"/>
    <col min="10281" max="10286" width="9" style="2"/>
    <col min="10287" max="10287" width="9.7265625" style="2" customWidth="1"/>
    <col min="10288" max="10289" width="9" style="2"/>
    <col min="10290" max="10290" width="10.26953125" style="2" customWidth="1"/>
    <col min="10291" max="10291" width="9.7265625" style="2" bestFit="1" customWidth="1"/>
    <col min="10292" max="10292" width="9.26953125" style="2" customWidth="1"/>
    <col min="10293" max="10293" width="9.453125" style="2" bestFit="1" customWidth="1"/>
    <col min="10294" max="10294" width="9.7265625" style="2" bestFit="1" customWidth="1"/>
    <col min="10295" max="10296" width="9" style="2"/>
    <col min="10297" max="10297" width="10" style="2" customWidth="1"/>
    <col min="10298" max="10299" width="11" style="2" customWidth="1"/>
    <col min="10300" max="10300" width="9" style="2"/>
    <col min="10301" max="10301" width="9.453125" style="2" bestFit="1" customWidth="1"/>
    <col min="10302" max="10302" width="10.26953125" style="2" customWidth="1"/>
    <col min="10303" max="10303" width="10" style="2" bestFit="1" customWidth="1"/>
    <col min="10304" max="10304" width="9.7265625" style="2" bestFit="1" customWidth="1"/>
    <col min="10305" max="10305" width="9" style="2" bestFit="1"/>
    <col min="10306" max="10306" width="10.26953125" style="2" bestFit="1" customWidth="1"/>
    <col min="10307" max="10307" width="10" style="2" customWidth="1"/>
    <col min="10308" max="10308" width="9.7265625" style="2" bestFit="1" customWidth="1"/>
    <col min="10309" max="10309" width="9.453125" style="2" bestFit="1" customWidth="1"/>
    <col min="10310" max="10310" width="10.26953125" style="2" bestFit="1" customWidth="1"/>
    <col min="10311" max="10311" width="10" style="2" bestFit="1" customWidth="1"/>
    <col min="10312" max="10312" width="9.7265625" style="2" bestFit="1" customWidth="1"/>
    <col min="10313" max="10313" width="9.453125" style="2" bestFit="1" customWidth="1"/>
    <col min="10314" max="10314" width="10.453125" style="2" customWidth="1"/>
    <col min="10315" max="10315" width="10" style="2" bestFit="1" customWidth="1"/>
    <col min="10316" max="10316" width="9.7265625" style="2" bestFit="1" customWidth="1"/>
    <col min="10317" max="10317" width="9.453125" style="2" customWidth="1"/>
    <col min="10318" max="10318" width="9.7265625" style="2" customWidth="1"/>
    <col min="10319" max="10319" width="10.7265625" style="2" customWidth="1"/>
    <col min="10320" max="10321" width="9.7265625" style="2" customWidth="1"/>
    <col min="10322" max="10322" width="10.453125" style="2" customWidth="1"/>
    <col min="10323" max="10323" width="10.26953125" style="2" customWidth="1"/>
    <col min="10324" max="10324" width="9.453125" style="2" customWidth="1"/>
    <col min="10325" max="10325" width="10" style="2" customWidth="1"/>
    <col min="10326" max="10326" width="10.26953125" style="2" customWidth="1"/>
    <col min="10327" max="10327" width="12" style="2" customWidth="1"/>
    <col min="10328" max="10328" width="10" style="2" customWidth="1"/>
    <col min="10329" max="10329" width="11.453125" style="2" customWidth="1"/>
    <col min="10330" max="10330" width="10.7265625" style="2" customWidth="1"/>
    <col min="10331" max="10495" width="9" style="2"/>
    <col min="10496" max="10496" width="19.7265625" style="2" customWidth="1"/>
    <col min="10497" max="10536" width="8.7265625" style="2" customWidth="1"/>
    <col min="10537" max="10542" width="9" style="2"/>
    <col min="10543" max="10543" width="9.7265625" style="2" customWidth="1"/>
    <col min="10544" max="10545" width="9" style="2"/>
    <col min="10546" max="10546" width="10.26953125" style="2" customWidth="1"/>
    <col min="10547" max="10547" width="9.7265625" style="2" bestFit="1" customWidth="1"/>
    <col min="10548" max="10548" width="9.26953125" style="2" customWidth="1"/>
    <col min="10549" max="10549" width="9.453125" style="2" bestFit="1" customWidth="1"/>
    <col min="10550" max="10550" width="9.7265625" style="2" bestFit="1" customWidth="1"/>
    <col min="10551" max="10552" width="9" style="2"/>
    <col min="10553" max="10553" width="10" style="2" customWidth="1"/>
    <col min="10554" max="10555" width="11" style="2" customWidth="1"/>
    <col min="10556" max="10556" width="9" style="2"/>
    <col min="10557" max="10557" width="9.453125" style="2" bestFit="1" customWidth="1"/>
    <col min="10558" max="10558" width="10.26953125" style="2" customWidth="1"/>
    <col min="10559" max="10559" width="10" style="2" bestFit="1" customWidth="1"/>
    <col min="10560" max="10560" width="9.7265625" style="2" bestFit="1" customWidth="1"/>
    <col min="10561" max="10561" width="9" style="2" bestFit="1"/>
    <col min="10562" max="10562" width="10.26953125" style="2" bestFit="1" customWidth="1"/>
    <col min="10563" max="10563" width="10" style="2" customWidth="1"/>
    <col min="10564" max="10564" width="9.7265625" style="2" bestFit="1" customWidth="1"/>
    <col min="10565" max="10565" width="9.453125" style="2" bestFit="1" customWidth="1"/>
    <col min="10566" max="10566" width="10.26953125" style="2" bestFit="1" customWidth="1"/>
    <col min="10567" max="10567" width="10" style="2" bestFit="1" customWidth="1"/>
    <col min="10568" max="10568" width="9.7265625" style="2" bestFit="1" customWidth="1"/>
    <col min="10569" max="10569" width="9.453125" style="2" bestFit="1" customWidth="1"/>
    <col min="10570" max="10570" width="10.453125" style="2" customWidth="1"/>
    <col min="10571" max="10571" width="10" style="2" bestFit="1" customWidth="1"/>
    <col min="10572" max="10572" width="9.7265625" style="2" bestFit="1" customWidth="1"/>
    <col min="10573" max="10573" width="9.453125" style="2" customWidth="1"/>
    <col min="10574" max="10574" width="9.7265625" style="2" customWidth="1"/>
    <col min="10575" max="10575" width="10.7265625" style="2" customWidth="1"/>
    <col min="10576" max="10577" width="9.7265625" style="2" customWidth="1"/>
    <col min="10578" max="10578" width="10.453125" style="2" customWidth="1"/>
    <col min="10579" max="10579" width="10.26953125" style="2" customWidth="1"/>
    <col min="10580" max="10580" width="9.453125" style="2" customWidth="1"/>
    <col min="10581" max="10581" width="10" style="2" customWidth="1"/>
    <col min="10582" max="10582" width="10.26953125" style="2" customWidth="1"/>
    <col min="10583" max="10583" width="12" style="2" customWidth="1"/>
    <col min="10584" max="10584" width="10" style="2" customWidth="1"/>
    <col min="10585" max="10585" width="11.453125" style="2" customWidth="1"/>
    <col min="10586" max="10586" width="10.7265625" style="2" customWidth="1"/>
    <col min="10587" max="10751" width="9" style="2"/>
    <col min="10752" max="10752" width="19.7265625" style="2" customWidth="1"/>
    <col min="10753" max="10792" width="8.7265625" style="2" customWidth="1"/>
    <col min="10793" max="10798" width="9" style="2"/>
    <col min="10799" max="10799" width="9.7265625" style="2" customWidth="1"/>
    <col min="10800" max="10801" width="9" style="2"/>
    <col min="10802" max="10802" width="10.26953125" style="2" customWidth="1"/>
    <col min="10803" max="10803" width="9.7265625" style="2" bestFit="1" customWidth="1"/>
    <col min="10804" max="10804" width="9.26953125" style="2" customWidth="1"/>
    <col min="10805" max="10805" width="9.453125" style="2" bestFit="1" customWidth="1"/>
    <col min="10806" max="10806" width="9.7265625" style="2" bestFit="1" customWidth="1"/>
    <col min="10807" max="10808" width="9" style="2"/>
    <col min="10809" max="10809" width="10" style="2" customWidth="1"/>
    <col min="10810" max="10811" width="11" style="2" customWidth="1"/>
    <col min="10812" max="10812" width="9" style="2"/>
    <col min="10813" max="10813" width="9.453125" style="2" bestFit="1" customWidth="1"/>
    <col min="10814" max="10814" width="10.26953125" style="2" customWidth="1"/>
    <col min="10815" max="10815" width="10" style="2" bestFit="1" customWidth="1"/>
    <col min="10816" max="10816" width="9.7265625" style="2" bestFit="1" customWidth="1"/>
    <col min="10817" max="10817" width="9" style="2" bestFit="1"/>
    <col min="10818" max="10818" width="10.26953125" style="2" bestFit="1" customWidth="1"/>
    <col min="10819" max="10819" width="10" style="2" customWidth="1"/>
    <col min="10820" max="10820" width="9.7265625" style="2" bestFit="1" customWidth="1"/>
    <col min="10821" max="10821" width="9.453125" style="2" bestFit="1" customWidth="1"/>
    <col min="10822" max="10822" width="10.26953125" style="2" bestFit="1" customWidth="1"/>
    <col min="10823" max="10823" width="10" style="2" bestFit="1" customWidth="1"/>
    <col min="10824" max="10824" width="9.7265625" style="2" bestFit="1" customWidth="1"/>
    <col min="10825" max="10825" width="9.453125" style="2" bestFit="1" customWidth="1"/>
    <col min="10826" max="10826" width="10.453125" style="2" customWidth="1"/>
    <col min="10827" max="10827" width="10" style="2" bestFit="1" customWidth="1"/>
    <col min="10828" max="10828" width="9.7265625" style="2" bestFit="1" customWidth="1"/>
    <col min="10829" max="10829" width="9.453125" style="2" customWidth="1"/>
    <col min="10830" max="10830" width="9.7265625" style="2" customWidth="1"/>
    <col min="10831" max="10831" width="10.7265625" style="2" customWidth="1"/>
    <col min="10832" max="10833" width="9.7265625" style="2" customWidth="1"/>
    <col min="10834" max="10834" width="10.453125" style="2" customWidth="1"/>
    <col min="10835" max="10835" width="10.26953125" style="2" customWidth="1"/>
    <col min="10836" max="10836" width="9.453125" style="2" customWidth="1"/>
    <col min="10837" max="10837" width="10" style="2" customWidth="1"/>
    <col min="10838" max="10838" width="10.26953125" style="2" customWidth="1"/>
    <col min="10839" max="10839" width="12" style="2" customWidth="1"/>
    <col min="10840" max="10840" width="10" style="2" customWidth="1"/>
    <col min="10841" max="10841" width="11.453125" style="2" customWidth="1"/>
    <col min="10842" max="10842" width="10.7265625" style="2" customWidth="1"/>
    <col min="10843" max="11007" width="9" style="2"/>
    <col min="11008" max="11008" width="19.7265625" style="2" customWidth="1"/>
    <col min="11009" max="11048" width="8.7265625" style="2" customWidth="1"/>
    <col min="11049" max="11054" width="9" style="2"/>
    <col min="11055" max="11055" width="9.7265625" style="2" customWidth="1"/>
    <col min="11056" max="11057" width="9" style="2"/>
    <col min="11058" max="11058" width="10.26953125" style="2" customWidth="1"/>
    <col min="11059" max="11059" width="9.7265625" style="2" bestFit="1" customWidth="1"/>
    <col min="11060" max="11060" width="9.26953125" style="2" customWidth="1"/>
    <col min="11061" max="11061" width="9.453125" style="2" bestFit="1" customWidth="1"/>
    <col min="11062" max="11062" width="9.7265625" style="2" bestFit="1" customWidth="1"/>
    <col min="11063" max="11064" width="9" style="2"/>
    <col min="11065" max="11065" width="10" style="2" customWidth="1"/>
    <col min="11066" max="11067" width="11" style="2" customWidth="1"/>
    <col min="11068" max="11068" width="9" style="2"/>
    <col min="11069" max="11069" width="9.453125" style="2" bestFit="1" customWidth="1"/>
    <col min="11070" max="11070" width="10.26953125" style="2" customWidth="1"/>
    <col min="11071" max="11071" width="10" style="2" bestFit="1" customWidth="1"/>
    <col min="11072" max="11072" width="9.7265625" style="2" bestFit="1" customWidth="1"/>
    <col min="11073" max="11073" width="9" style="2" bestFit="1"/>
    <col min="11074" max="11074" width="10.26953125" style="2" bestFit="1" customWidth="1"/>
    <col min="11075" max="11075" width="10" style="2" customWidth="1"/>
    <col min="11076" max="11076" width="9.7265625" style="2" bestFit="1" customWidth="1"/>
    <col min="11077" max="11077" width="9.453125" style="2" bestFit="1" customWidth="1"/>
    <col min="11078" max="11078" width="10.26953125" style="2" bestFit="1" customWidth="1"/>
    <col min="11079" max="11079" width="10" style="2" bestFit="1" customWidth="1"/>
    <col min="11080" max="11080" width="9.7265625" style="2" bestFit="1" customWidth="1"/>
    <col min="11081" max="11081" width="9.453125" style="2" bestFit="1" customWidth="1"/>
    <col min="11082" max="11082" width="10.453125" style="2" customWidth="1"/>
    <col min="11083" max="11083" width="10" style="2" bestFit="1" customWidth="1"/>
    <col min="11084" max="11084" width="9.7265625" style="2" bestFit="1" customWidth="1"/>
    <col min="11085" max="11085" width="9.453125" style="2" customWidth="1"/>
    <col min="11086" max="11086" width="9.7265625" style="2" customWidth="1"/>
    <col min="11087" max="11087" width="10.7265625" style="2" customWidth="1"/>
    <col min="11088" max="11089" width="9.7265625" style="2" customWidth="1"/>
    <col min="11090" max="11090" width="10.453125" style="2" customWidth="1"/>
    <col min="11091" max="11091" width="10.26953125" style="2" customWidth="1"/>
    <col min="11092" max="11092" width="9.453125" style="2" customWidth="1"/>
    <col min="11093" max="11093" width="10" style="2" customWidth="1"/>
    <col min="11094" max="11094" width="10.26953125" style="2" customWidth="1"/>
    <col min="11095" max="11095" width="12" style="2" customWidth="1"/>
    <col min="11096" max="11096" width="10" style="2" customWidth="1"/>
    <col min="11097" max="11097" width="11.453125" style="2" customWidth="1"/>
    <col min="11098" max="11098" width="10.7265625" style="2" customWidth="1"/>
    <col min="11099" max="11263" width="9" style="2"/>
    <col min="11264" max="11264" width="19.7265625" style="2" customWidth="1"/>
    <col min="11265" max="11304" width="8.7265625" style="2" customWidth="1"/>
    <col min="11305" max="11310" width="9" style="2"/>
    <col min="11311" max="11311" width="9.7265625" style="2" customWidth="1"/>
    <col min="11312" max="11313" width="9" style="2"/>
    <col min="11314" max="11314" width="10.26953125" style="2" customWidth="1"/>
    <col min="11315" max="11315" width="9.7265625" style="2" bestFit="1" customWidth="1"/>
    <col min="11316" max="11316" width="9.26953125" style="2" customWidth="1"/>
    <col min="11317" max="11317" width="9.453125" style="2" bestFit="1" customWidth="1"/>
    <col min="11318" max="11318" width="9.7265625" style="2" bestFit="1" customWidth="1"/>
    <col min="11319" max="11320" width="9" style="2"/>
    <col min="11321" max="11321" width="10" style="2" customWidth="1"/>
    <col min="11322" max="11323" width="11" style="2" customWidth="1"/>
    <col min="11324" max="11324" width="9" style="2"/>
    <col min="11325" max="11325" width="9.453125" style="2" bestFit="1" customWidth="1"/>
    <col min="11326" max="11326" width="10.26953125" style="2" customWidth="1"/>
    <col min="11327" max="11327" width="10" style="2" bestFit="1" customWidth="1"/>
    <col min="11328" max="11328" width="9.7265625" style="2" bestFit="1" customWidth="1"/>
    <col min="11329" max="11329" width="9" style="2" bestFit="1"/>
    <col min="11330" max="11330" width="10.26953125" style="2" bestFit="1" customWidth="1"/>
    <col min="11331" max="11331" width="10" style="2" customWidth="1"/>
    <col min="11332" max="11332" width="9.7265625" style="2" bestFit="1" customWidth="1"/>
    <col min="11333" max="11333" width="9.453125" style="2" bestFit="1" customWidth="1"/>
    <col min="11334" max="11334" width="10.26953125" style="2" bestFit="1" customWidth="1"/>
    <col min="11335" max="11335" width="10" style="2" bestFit="1" customWidth="1"/>
    <col min="11336" max="11336" width="9.7265625" style="2" bestFit="1" customWidth="1"/>
    <col min="11337" max="11337" width="9.453125" style="2" bestFit="1" customWidth="1"/>
    <col min="11338" max="11338" width="10.453125" style="2" customWidth="1"/>
    <col min="11339" max="11339" width="10" style="2" bestFit="1" customWidth="1"/>
    <col min="11340" max="11340" width="9.7265625" style="2" bestFit="1" customWidth="1"/>
    <col min="11341" max="11341" width="9.453125" style="2" customWidth="1"/>
    <col min="11342" max="11342" width="9.7265625" style="2" customWidth="1"/>
    <col min="11343" max="11343" width="10.7265625" style="2" customWidth="1"/>
    <col min="11344" max="11345" width="9.7265625" style="2" customWidth="1"/>
    <col min="11346" max="11346" width="10.453125" style="2" customWidth="1"/>
    <col min="11347" max="11347" width="10.26953125" style="2" customWidth="1"/>
    <col min="11348" max="11348" width="9.453125" style="2" customWidth="1"/>
    <col min="11349" max="11349" width="10" style="2" customWidth="1"/>
    <col min="11350" max="11350" width="10.26953125" style="2" customWidth="1"/>
    <col min="11351" max="11351" width="12" style="2" customWidth="1"/>
    <col min="11352" max="11352" width="10" style="2" customWidth="1"/>
    <col min="11353" max="11353" width="11.453125" style="2" customWidth="1"/>
    <col min="11354" max="11354" width="10.7265625" style="2" customWidth="1"/>
    <col min="11355" max="11519" width="9" style="2"/>
    <col min="11520" max="11520" width="19.7265625" style="2" customWidth="1"/>
    <col min="11521" max="11560" width="8.7265625" style="2" customWidth="1"/>
    <col min="11561" max="11566" width="9" style="2"/>
    <col min="11567" max="11567" width="9.7265625" style="2" customWidth="1"/>
    <col min="11568" max="11569" width="9" style="2"/>
    <col min="11570" max="11570" width="10.26953125" style="2" customWidth="1"/>
    <col min="11571" max="11571" width="9.7265625" style="2" bestFit="1" customWidth="1"/>
    <col min="11572" max="11572" width="9.26953125" style="2" customWidth="1"/>
    <col min="11573" max="11573" width="9.453125" style="2" bestFit="1" customWidth="1"/>
    <col min="11574" max="11574" width="9.7265625" style="2" bestFit="1" customWidth="1"/>
    <col min="11575" max="11576" width="9" style="2"/>
    <col min="11577" max="11577" width="10" style="2" customWidth="1"/>
    <col min="11578" max="11579" width="11" style="2" customWidth="1"/>
    <col min="11580" max="11580" width="9" style="2"/>
    <col min="11581" max="11581" width="9.453125" style="2" bestFit="1" customWidth="1"/>
    <col min="11582" max="11582" width="10.26953125" style="2" customWidth="1"/>
    <col min="11583" max="11583" width="10" style="2" bestFit="1" customWidth="1"/>
    <col min="11584" max="11584" width="9.7265625" style="2" bestFit="1" customWidth="1"/>
    <col min="11585" max="11585" width="9" style="2" bestFit="1"/>
    <col min="11586" max="11586" width="10.26953125" style="2" bestFit="1" customWidth="1"/>
    <col min="11587" max="11587" width="10" style="2" customWidth="1"/>
    <col min="11588" max="11588" width="9.7265625" style="2" bestFit="1" customWidth="1"/>
    <col min="11589" max="11589" width="9.453125" style="2" bestFit="1" customWidth="1"/>
    <col min="11590" max="11590" width="10.26953125" style="2" bestFit="1" customWidth="1"/>
    <col min="11591" max="11591" width="10" style="2" bestFit="1" customWidth="1"/>
    <col min="11592" max="11592" width="9.7265625" style="2" bestFit="1" customWidth="1"/>
    <col min="11593" max="11593" width="9.453125" style="2" bestFit="1" customWidth="1"/>
    <col min="11594" max="11594" width="10.453125" style="2" customWidth="1"/>
    <col min="11595" max="11595" width="10" style="2" bestFit="1" customWidth="1"/>
    <col min="11596" max="11596" width="9.7265625" style="2" bestFit="1" customWidth="1"/>
    <col min="11597" max="11597" width="9.453125" style="2" customWidth="1"/>
    <col min="11598" max="11598" width="9.7265625" style="2" customWidth="1"/>
    <col min="11599" max="11599" width="10.7265625" style="2" customWidth="1"/>
    <col min="11600" max="11601" width="9.7265625" style="2" customWidth="1"/>
    <col min="11602" max="11602" width="10.453125" style="2" customWidth="1"/>
    <col min="11603" max="11603" width="10.26953125" style="2" customWidth="1"/>
    <col min="11604" max="11604" width="9.453125" style="2" customWidth="1"/>
    <col min="11605" max="11605" width="10" style="2" customWidth="1"/>
    <col min="11606" max="11606" width="10.26953125" style="2" customWidth="1"/>
    <col min="11607" max="11607" width="12" style="2" customWidth="1"/>
    <col min="11608" max="11608" width="10" style="2" customWidth="1"/>
    <col min="11609" max="11609" width="11.453125" style="2" customWidth="1"/>
    <col min="11610" max="11610" width="10.7265625" style="2" customWidth="1"/>
    <col min="11611" max="11775" width="9" style="2"/>
    <col min="11776" max="11776" width="19.7265625" style="2" customWidth="1"/>
    <col min="11777" max="11816" width="8.7265625" style="2" customWidth="1"/>
    <col min="11817" max="11822" width="9" style="2"/>
    <col min="11823" max="11823" width="9.7265625" style="2" customWidth="1"/>
    <col min="11824" max="11825" width="9" style="2"/>
    <col min="11826" max="11826" width="10.26953125" style="2" customWidth="1"/>
    <col min="11827" max="11827" width="9.7265625" style="2" bestFit="1" customWidth="1"/>
    <col min="11828" max="11828" width="9.26953125" style="2" customWidth="1"/>
    <col min="11829" max="11829" width="9.453125" style="2" bestFit="1" customWidth="1"/>
    <col min="11830" max="11830" width="9.7265625" style="2" bestFit="1" customWidth="1"/>
    <col min="11831" max="11832" width="9" style="2"/>
    <col min="11833" max="11833" width="10" style="2" customWidth="1"/>
    <col min="11834" max="11835" width="11" style="2" customWidth="1"/>
    <col min="11836" max="11836" width="9" style="2"/>
    <col min="11837" max="11837" width="9.453125" style="2" bestFit="1" customWidth="1"/>
    <col min="11838" max="11838" width="10.26953125" style="2" customWidth="1"/>
    <col min="11839" max="11839" width="10" style="2" bestFit="1" customWidth="1"/>
    <col min="11840" max="11840" width="9.7265625" style="2" bestFit="1" customWidth="1"/>
    <col min="11841" max="11841" width="9" style="2" bestFit="1"/>
    <col min="11842" max="11842" width="10.26953125" style="2" bestFit="1" customWidth="1"/>
    <col min="11843" max="11843" width="10" style="2" customWidth="1"/>
    <col min="11844" max="11844" width="9.7265625" style="2" bestFit="1" customWidth="1"/>
    <col min="11845" max="11845" width="9.453125" style="2" bestFit="1" customWidth="1"/>
    <col min="11846" max="11846" width="10.26953125" style="2" bestFit="1" customWidth="1"/>
    <col min="11847" max="11847" width="10" style="2" bestFit="1" customWidth="1"/>
    <col min="11848" max="11848" width="9.7265625" style="2" bestFit="1" customWidth="1"/>
    <col min="11849" max="11849" width="9.453125" style="2" bestFit="1" customWidth="1"/>
    <col min="11850" max="11850" width="10.453125" style="2" customWidth="1"/>
    <col min="11851" max="11851" width="10" style="2" bestFit="1" customWidth="1"/>
    <col min="11852" max="11852" width="9.7265625" style="2" bestFit="1" customWidth="1"/>
    <col min="11853" max="11853" width="9.453125" style="2" customWidth="1"/>
    <col min="11854" max="11854" width="9.7265625" style="2" customWidth="1"/>
    <col min="11855" max="11855" width="10.7265625" style="2" customWidth="1"/>
    <col min="11856" max="11857" width="9.7265625" style="2" customWidth="1"/>
    <col min="11858" max="11858" width="10.453125" style="2" customWidth="1"/>
    <col min="11859" max="11859" width="10.26953125" style="2" customWidth="1"/>
    <col min="11860" max="11860" width="9.453125" style="2" customWidth="1"/>
    <col min="11861" max="11861" width="10" style="2" customWidth="1"/>
    <col min="11862" max="11862" width="10.26953125" style="2" customWidth="1"/>
    <col min="11863" max="11863" width="12" style="2" customWidth="1"/>
    <col min="11864" max="11864" width="10" style="2" customWidth="1"/>
    <col min="11865" max="11865" width="11.453125" style="2" customWidth="1"/>
    <col min="11866" max="11866" width="10.7265625" style="2" customWidth="1"/>
    <col min="11867" max="12031" width="9" style="2"/>
    <col min="12032" max="12032" width="19.7265625" style="2" customWidth="1"/>
    <col min="12033" max="12072" width="8.7265625" style="2" customWidth="1"/>
    <col min="12073" max="12078" width="9" style="2"/>
    <col min="12079" max="12079" width="9.7265625" style="2" customWidth="1"/>
    <col min="12080" max="12081" width="9" style="2"/>
    <col min="12082" max="12082" width="10.26953125" style="2" customWidth="1"/>
    <col min="12083" max="12083" width="9.7265625" style="2" bestFit="1" customWidth="1"/>
    <col min="12084" max="12084" width="9.26953125" style="2" customWidth="1"/>
    <col min="12085" max="12085" width="9.453125" style="2" bestFit="1" customWidth="1"/>
    <col min="12086" max="12086" width="9.7265625" style="2" bestFit="1" customWidth="1"/>
    <col min="12087" max="12088" width="9" style="2"/>
    <col min="12089" max="12089" width="10" style="2" customWidth="1"/>
    <col min="12090" max="12091" width="11" style="2" customWidth="1"/>
    <col min="12092" max="12092" width="9" style="2"/>
    <col min="12093" max="12093" width="9.453125" style="2" bestFit="1" customWidth="1"/>
    <col min="12094" max="12094" width="10.26953125" style="2" customWidth="1"/>
    <col min="12095" max="12095" width="10" style="2" bestFit="1" customWidth="1"/>
    <col min="12096" max="12096" width="9.7265625" style="2" bestFit="1" customWidth="1"/>
    <col min="12097" max="12097" width="9" style="2" bestFit="1"/>
    <col min="12098" max="12098" width="10.26953125" style="2" bestFit="1" customWidth="1"/>
    <col min="12099" max="12099" width="10" style="2" customWidth="1"/>
    <col min="12100" max="12100" width="9.7265625" style="2" bestFit="1" customWidth="1"/>
    <col min="12101" max="12101" width="9.453125" style="2" bestFit="1" customWidth="1"/>
    <col min="12102" max="12102" width="10.26953125" style="2" bestFit="1" customWidth="1"/>
    <col min="12103" max="12103" width="10" style="2" bestFit="1" customWidth="1"/>
    <col min="12104" max="12104" width="9.7265625" style="2" bestFit="1" customWidth="1"/>
    <col min="12105" max="12105" width="9.453125" style="2" bestFit="1" customWidth="1"/>
    <col min="12106" max="12106" width="10.453125" style="2" customWidth="1"/>
    <col min="12107" max="12107" width="10" style="2" bestFit="1" customWidth="1"/>
    <col min="12108" max="12108" width="9.7265625" style="2" bestFit="1" customWidth="1"/>
    <col min="12109" max="12109" width="9.453125" style="2" customWidth="1"/>
    <col min="12110" max="12110" width="9.7265625" style="2" customWidth="1"/>
    <col min="12111" max="12111" width="10.7265625" style="2" customWidth="1"/>
    <col min="12112" max="12113" width="9.7265625" style="2" customWidth="1"/>
    <col min="12114" max="12114" width="10.453125" style="2" customWidth="1"/>
    <col min="12115" max="12115" width="10.26953125" style="2" customWidth="1"/>
    <col min="12116" max="12116" width="9.453125" style="2" customWidth="1"/>
    <col min="12117" max="12117" width="10" style="2" customWidth="1"/>
    <col min="12118" max="12118" width="10.26953125" style="2" customWidth="1"/>
    <col min="12119" max="12119" width="12" style="2" customWidth="1"/>
    <col min="12120" max="12120" width="10" style="2" customWidth="1"/>
    <col min="12121" max="12121" width="11.453125" style="2" customWidth="1"/>
    <col min="12122" max="12122" width="10.7265625" style="2" customWidth="1"/>
    <col min="12123" max="12287" width="9" style="2"/>
    <col min="12288" max="12288" width="19.7265625" style="2" customWidth="1"/>
    <col min="12289" max="12328" width="8.7265625" style="2" customWidth="1"/>
    <col min="12329" max="12334" width="9" style="2"/>
    <col min="12335" max="12335" width="9.7265625" style="2" customWidth="1"/>
    <col min="12336" max="12337" width="9" style="2"/>
    <col min="12338" max="12338" width="10.26953125" style="2" customWidth="1"/>
    <col min="12339" max="12339" width="9.7265625" style="2" bestFit="1" customWidth="1"/>
    <col min="12340" max="12340" width="9.26953125" style="2" customWidth="1"/>
    <col min="12341" max="12341" width="9.453125" style="2" bestFit="1" customWidth="1"/>
    <col min="12342" max="12342" width="9.7265625" style="2" bestFit="1" customWidth="1"/>
    <col min="12343" max="12344" width="9" style="2"/>
    <col min="12345" max="12345" width="10" style="2" customWidth="1"/>
    <col min="12346" max="12347" width="11" style="2" customWidth="1"/>
    <col min="12348" max="12348" width="9" style="2"/>
    <col min="12349" max="12349" width="9.453125" style="2" bestFit="1" customWidth="1"/>
    <col min="12350" max="12350" width="10.26953125" style="2" customWidth="1"/>
    <col min="12351" max="12351" width="10" style="2" bestFit="1" customWidth="1"/>
    <col min="12352" max="12352" width="9.7265625" style="2" bestFit="1" customWidth="1"/>
    <col min="12353" max="12353" width="9" style="2" bestFit="1"/>
    <col min="12354" max="12354" width="10.26953125" style="2" bestFit="1" customWidth="1"/>
    <col min="12355" max="12355" width="10" style="2" customWidth="1"/>
    <col min="12356" max="12356" width="9.7265625" style="2" bestFit="1" customWidth="1"/>
    <col min="12357" max="12357" width="9.453125" style="2" bestFit="1" customWidth="1"/>
    <col min="12358" max="12358" width="10.26953125" style="2" bestFit="1" customWidth="1"/>
    <col min="12359" max="12359" width="10" style="2" bestFit="1" customWidth="1"/>
    <col min="12360" max="12360" width="9.7265625" style="2" bestFit="1" customWidth="1"/>
    <col min="12361" max="12361" width="9.453125" style="2" bestFit="1" customWidth="1"/>
    <col min="12362" max="12362" width="10.453125" style="2" customWidth="1"/>
    <col min="12363" max="12363" width="10" style="2" bestFit="1" customWidth="1"/>
    <col min="12364" max="12364" width="9.7265625" style="2" bestFit="1" customWidth="1"/>
    <col min="12365" max="12365" width="9.453125" style="2" customWidth="1"/>
    <col min="12366" max="12366" width="9.7265625" style="2" customWidth="1"/>
    <col min="12367" max="12367" width="10.7265625" style="2" customWidth="1"/>
    <col min="12368" max="12369" width="9.7265625" style="2" customWidth="1"/>
    <col min="12370" max="12370" width="10.453125" style="2" customWidth="1"/>
    <col min="12371" max="12371" width="10.26953125" style="2" customWidth="1"/>
    <col min="12372" max="12372" width="9.453125" style="2" customWidth="1"/>
    <col min="12373" max="12373" width="10" style="2" customWidth="1"/>
    <col min="12374" max="12374" width="10.26953125" style="2" customWidth="1"/>
    <col min="12375" max="12375" width="12" style="2" customWidth="1"/>
    <col min="12376" max="12376" width="10" style="2" customWidth="1"/>
    <col min="12377" max="12377" width="11.453125" style="2" customWidth="1"/>
    <col min="12378" max="12378" width="10.7265625" style="2" customWidth="1"/>
    <col min="12379" max="12543" width="9" style="2"/>
    <col min="12544" max="12544" width="19.7265625" style="2" customWidth="1"/>
    <col min="12545" max="12584" width="8.7265625" style="2" customWidth="1"/>
    <col min="12585" max="12590" width="9" style="2"/>
    <col min="12591" max="12591" width="9.7265625" style="2" customWidth="1"/>
    <col min="12592" max="12593" width="9" style="2"/>
    <col min="12594" max="12594" width="10.26953125" style="2" customWidth="1"/>
    <col min="12595" max="12595" width="9.7265625" style="2" bestFit="1" customWidth="1"/>
    <col min="12596" max="12596" width="9.26953125" style="2" customWidth="1"/>
    <col min="12597" max="12597" width="9.453125" style="2" bestFit="1" customWidth="1"/>
    <col min="12598" max="12598" width="9.7265625" style="2" bestFit="1" customWidth="1"/>
    <col min="12599" max="12600" width="9" style="2"/>
    <col min="12601" max="12601" width="10" style="2" customWidth="1"/>
    <col min="12602" max="12603" width="11" style="2" customWidth="1"/>
    <col min="12604" max="12604" width="9" style="2"/>
    <col min="12605" max="12605" width="9.453125" style="2" bestFit="1" customWidth="1"/>
    <col min="12606" max="12606" width="10.26953125" style="2" customWidth="1"/>
    <col min="12607" max="12607" width="10" style="2" bestFit="1" customWidth="1"/>
    <col min="12608" max="12608" width="9.7265625" style="2" bestFit="1" customWidth="1"/>
    <col min="12609" max="12609" width="9" style="2" bestFit="1"/>
    <col min="12610" max="12610" width="10.26953125" style="2" bestFit="1" customWidth="1"/>
    <col min="12611" max="12611" width="10" style="2" customWidth="1"/>
    <col min="12612" max="12612" width="9.7265625" style="2" bestFit="1" customWidth="1"/>
    <col min="12613" max="12613" width="9.453125" style="2" bestFit="1" customWidth="1"/>
    <col min="12614" max="12614" width="10.26953125" style="2" bestFit="1" customWidth="1"/>
    <col min="12615" max="12615" width="10" style="2" bestFit="1" customWidth="1"/>
    <col min="12616" max="12616" width="9.7265625" style="2" bestFit="1" customWidth="1"/>
    <col min="12617" max="12617" width="9.453125" style="2" bestFit="1" customWidth="1"/>
    <col min="12618" max="12618" width="10.453125" style="2" customWidth="1"/>
    <col min="12619" max="12619" width="10" style="2" bestFit="1" customWidth="1"/>
    <col min="12620" max="12620" width="9.7265625" style="2" bestFit="1" customWidth="1"/>
    <col min="12621" max="12621" width="9.453125" style="2" customWidth="1"/>
    <col min="12622" max="12622" width="9.7265625" style="2" customWidth="1"/>
    <col min="12623" max="12623" width="10.7265625" style="2" customWidth="1"/>
    <col min="12624" max="12625" width="9.7265625" style="2" customWidth="1"/>
    <col min="12626" max="12626" width="10.453125" style="2" customWidth="1"/>
    <col min="12627" max="12627" width="10.26953125" style="2" customWidth="1"/>
    <col min="12628" max="12628" width="9.453125" style="2" customWidth="1"/>
    <col min="12629" max="12629" width="10" style="2" customWidth="1"/>
    <col min="12630" max="12630" width="10.26953125" style="2" customWidth="1"/>
    <col min="12631" max="12631" width="12" style="2" customWidth="1"/>
    <col min="12632" max="12632" width="10" style="2" customWidth="1"/>
    <col min="12633" max="12633" width="11.453125" style="2" customWidth="1"/>
    <col min="12634" max="12634" width="10.7265625" style="2" customWidth="1"/>
    <col min="12635" max="12799" width="9" style="2"/>
    <col min="12800" max="12800" width="19.7265625" style="2" customWidth="1"/>
    <col min="12801" max="12840" width="8.7265625" style="2" customWidth="1"/>
    <col min="12841" max="12846" width="9" style="2"/>
    <col min="12847" max="12847" width="9.7265625" style="2" customWidth="1"/>
    <col min="12848" max="12849" width="9" style="2"/>
    <col min="12850" max="12850" width="10.26953125" style="2" customWidth="1"/>
    <col min="12851" max="12851" width="9.7265625" style="2" bestFit="1" customWidth="1"/>
    <col min="12852" max="12852" width="9.26953125" style="2" customWidth="1"/>
    <col min="12853" max="12853" width="9.453125" style="2" bestFit="1" customWidth="1"/>
    <col min="12854" max="12854" width="9.7265625" style="2" bestFit="1" customWidth="1"/>
    <col min="12855" max="12856" width="9" style="2"/>
    <col min="12857" max="12857" width="10" style="2" customWidth="1"/>
    <col min="12858" max="12859" width="11" style="2" customWidth="1"/>
    <col min="12860" max="12860" width="9" style="2"/>
    <col min="12861" max="12861" width="9.453125" style="2" bestFit="1" customWidth="1"/>
    <col min="12862" max="12862" width="10.26953125" style="2" customWidth="1"/>
    <col min="12863" max="12863" width="10" style="2" bestFit="1" customWidth="1"/>
    <col min="12864" max="12864" width="9.7265625" style="2" bestFit="1" customWidth="1"/>
    <col min="12865" max="12865" width="9" style="2" bestFit="1"/>
    <col min="12866" max="12866" width="10.26953125" style="2" bestFit="1" customWidth="1"/>
    <col min="12867" max="12867" width="10" style="2" customWidth="1"/>
    <col min="12868" max="12868" width="9.7265625" style="2" bestFit="1" customWidth="1"/>
    <col min="12869" max="12869" width="9.453125" style="2" bestFit="1" customWidth="1"/>
    <col min="12870" max="12870" width="10.26953125" style="2" bestFit="1" customWidth="1"/>
    <col min="12871" max="12871" width="10" style="2" bestFit="1" customWidth="1"/>
    <col min="12872" max="12872" width="9.7265625" style="2" bestFit="1" customWidth="1"/>
    <col min="12873" max="12873" width="9.453125" style="2" bestFit="1" customWidth="1"/>
    <col min="12874" max="12874" width="10.453125" style="2" customWidth="1"/>
    <col min="12875" max="12875" width="10" style="2" bestFit="1" customWidth="1"/>
    <col min="12876" max="12876" width="9.7265625" style="2" bestFit="1" customWidth="1"/>
    <col min="12877" max="12877" width="9.453125" style="2" customWidth="1"/>
    <col min="12878" max="12878" width="9.7265625" style="2" customWidth="1"/>
    <col min="12879" max="12879" width="10.7265625" style="2" customWidth="1"/>
    <col min="12880" max="12881" width="9.7265625" style="2" customWidth="1"/>
    <col min="12882" max="12882" width="10.453125" style="2" customWidth="1"/>
    <col min="12883" max="12883" width="10.26953125" style="2" customWidth="1"/>
    <col min="12884" max="12884" width="9.453125" style="2" customWidth="1"/>
    <col min="12885" max="12885" width="10" style="2" customWidth="1"/>
    <col min="12886" max="12886" width="10.26953125" style="2" customWidth="1"/>
    <col min="12887" max="12887" width="12" style="2" customWidth="1"/>
    <col min="12888" max="12888" width="10" style="2" customWidth="1"/>
    <col min="12889" max="12889" width="11.453125" style="2" customWidth="1"/>
    <col min="12890" max="12890" width="10.7265625" style="2" customWidth="1"/>
    <col min="12891" max="13055" width="9" style="2"/>
    <col min="13056" max="13056" width="19.7265625" style="2" customWidth="1"/>
    <col min="13057" max="13096" width="8.7265625" style="2" customWidth="1"/>
    <col min="13097" max="13102" width="9" style="2"/>
    <col min="13103" max="13103" width="9.7265625" style="2" customWidth="1"/>
    <col min="13104" max="13105" width="9" style="2"/>
    <col min="13106" max="13106" width="10.26953125" style="2" customWidth="1"/>
    <col min="13107" max="13107" width="9.7265625" style="2" bestFit="1" customWidth="1"/>
    <col min="13108" max="13108" width="9.26953125" style="2" customWidth="1"/>
    <col min="13109" max="13109" width="9.453125" style="2" bestFit="1" customWidth="1"/>
    <col min="13110" max="13110" width="9.7265625" style="2" bestFit="1" customWidth="1"/>
    <col min="13111" max="13112" width="9" style="2"/>
    <col min="13113" max="13113" width="10" style="2" customWidth="1"/>
    <col min="13114" max="13115" width="11" style="2" customWidth="1"/>
    <col min="13116" max="13116" width="9" style="2"/>
    <col min="13117" max="13117" width="9.453125" style="2" bestFit="1" customWidth="1"/>
    <col min="13118" max="13118" width="10.26953125" style="2" customWidth="1"/>
    <col min="13119" max="13119" width="10" style="2" bestFit="1" customWidth="1"/>
    <col min="13120" max="13120" width="9.7265625" style="2" bestFit="1" customWidth="1"/>
    <col min="13121" max="13121" width="9" style="2" bestFit="1"/>
    <col min="13122" max="13122" width="10.26953125" style="2" bestFit="1" customWidth="1"/>
    <col min="13123" max="13123" width="10" style="2" customWidth="1"/>
    <col min="13124" max="13124" width="9.7265625" style="2" bestFit="1" customWidth="1"/>
    <col min="13125" max="13125" width="9.453125" style="2" bestFit="1" customWidth="1"/>
    <col min="13126" max="13126" width="10.26953125" style="2" bestFit="1" customWidth="1"/>
    <col min="13127" max="13127" width="10" style="2" bestFit="1" customWidth="1"/>
    <col min="13128" max="13128" width="9.7265625" style="2" bestFit="1" customWidth="1"/>
    <col min="13129" max="13129" width="9.453125" style="2" bestFit="1" customWidth="1"/>
    <col min="13130" max="13130" width="10.453125" style="2" customWidth="1"/>
    <col min="13131" max="13131" width="10" style="2" bestFit="1" customWidth="1"/>
    <col min="13132" max="13132" width="9.7265625" style="2" bestFit="1" customWidth="1"/>
    <col min="13133" max="13133" width="9.453125" style="2" customWidth="1"/>
    <col min="13134" max="13134" width="9.7265625" style="2" customWidth="1"/>
    <col min="13135" max="13135" width="10.7265625" style="2" customWidth="1"/>
    <col min="13136" max="13137" width="9.7265625" style="2" customWidth="1"/>
    <col min="13138" max="13138" width="10.453125" style="2" customWidth="1"/>
    <col min="13139" max="13139" width="10.26953125" style="2" customWidth="1"/>
    <col min="13140" max="13140" width="9.453125" style="2" customWidth="1"/>
    <col min="13141" max="13141" width="10" style="2" customWidth="1"/>
    <col min="13142" max="13142" width="10.26953125" style="2" customWidth="1"/>
    <col min="13143" max="13143" width="12" style="2" customWidth="1"/>
    <col min="13144" max="13144" width="10" style="2" customWidth="1"/>
    <col min="13145" max="13145" width="11.453125" style="2" customWidth="1"/>
    <col min="13146" max="13146" width="10.7265625" style="2" customWidth="1"/>
    <col min="13147" max="13311" width="9" style="2"/>
    <col min="13312" max="13312" width="19.7265625" style="2" customWidth="1"/>
    <col min="13313" max="13352" width="8.7265625" style="2" customWidth="1"/>
    <col min="13353" max="13358" width="9" style="2"/>
    <col min="13359" max="13359" width="9.7265625" style="2" customWidth="1"/>
    <col min="13360" max="13361" width="9" style="2"/>
    <col min="13362" max="13362" width="10.26953125" style="2" customWidth="1"/>
    <col min="13363" max="13363" width="9.7265625" style="2" bestFit="1" customWidth="1"/>
    <col min="13364" max="13364" width="9.26953125" style="2" customWidth="1"/>
    <col min="13365" max="13365" width="9.453125" style="2" bestFit="1" customWidth="1"/>
    <col min="13366" max="13366" width="9.7265625" style="2" bestFit="1" customWidth="1"/>
    <col min="13367" max="13368" width="9" style="2"/>
    <col min="13369" max="13369" width="10" style="2" customWidth="1"/>
    <col min="13370" max="13371" width="11" style="2" customWidth="1"/>
    <col min="13372" max="13372" width="9" style="2"/>
    <col min="13373" max="13373" width="9.453125" style="2" bestFit="1" customWidth="1"/>
    <col min="13374" max="13374" width="10.26953125" style="2" customWidth="1"/>
    <col min="13375" max="13375" width="10" style="2" bestFit="1" customWidth="1"/>
    <col min="13376" max="13376" width="9.7265625" style="2" bestFit="1" customWidth="1"/>
    <col min="13377" max="13377" width="9" style="2" bestFit="1"/>
    <col min="13378" max="13378" width="10.26953125" style="2" bestFit="1" customWidth="1"/>
    <col min="13379" max="13379" width="10" style="2" customWidth="1"/>
    <col min="13380" max="13380" width="9.7265625" style="2" bestFit="1" customWidth="1"/>
    <col min="13381" max="13381" width="9.453125" style="2" bestFit="1" customWidth="1"/>
    <col min="13382" max="13382" width="10.26953125" style="2" bestFit="1" customWidth="1"/>
    <col min="13383" max="13383" width="10" style="2" bestFit="1" customWidth="1"/>
    <col min="13384" max="13384" width="9.7265625" style="2" bestFit="1" customWidth="1"/>
    <col min="13385" max="13385" width="9.453125" style="2" bestFit="1" customWidth="1"/>
    <col min="13386" max="13386" width="10.453125" style="2" customWidth="1"/>
    <col min="13387" max="13387" width="10" style="2" bestFit="1" customWidth="1"/>
    <col min="13388" max="13388" width="9.7265625" style="2" bestFit="1" customWidth="1"/>
    <col min="13389" max="13389" width="9.453125" style="2" customWidth="1"/>
    <col min="13390" max="13390" width="9.7265625" style="2" customWidth="1"/>
    <col min="13391" max="13391" width="10.7265625" style="2" customWidth="1"/>
    <col min="13392" max="13393" width="9.7265625" style="2" customWidth="1"/>
    <col min="13394" max="13394" width="10.453125" style="2" customWidth="1"/>
    <col min="13395" max="13395" width="10.26953125" style="2" customWidth="1"/>
    <col min="13396" max="13396" width="9.453125" style="2" customWidth="1"/>
    <col min="13397" max="13397" width="10" style="2" customWidth="1"/>
    <col min="13398" max="13398" width="10.26953125" style="2" customWidth="1"/>
    <col min="13399" max="13399" width="12" style="2" customWidth="1"/>
    <col min="13400" max="13400" width="10" style="2" customWidth="1"/>
    <col min="13401" max="13401" width="11.453125" style="2" customWidth="1"/>
    <col min="13402" max="13402" width="10.7265625" style="2" customWidth="1"/>
    <col min="13403" max="13567" width="9" style="2"/>
    <col min="13568" max="13568" width="19.7265625" style="2" customWidth="1"/>
    <col min="13569" max="13608" width="8.7265625" style="2" customWidth="1"/>
    <col min="13609" max="13614" width="9" style="2"/>
    <col min="13615" max="13615" width="9.7265625" style="2" customWidth="1"/>
    <col min="13616" max="13617" width="9" style="2"/>
    <col min="13618" max="13618" width="10.26953125" style="2" customWidth="1"/>
    <col min="13619" max="13619" width="9.7265625" style="2" bestFit="1" customWidth="1"/>
    <col min="13620" max="13620" width="9.26953125" style="2" customWidth="1"/>
    <col min="13621" max="13621" width="9.453125" style="2" bestFit="1" customWidth="1"/>
    <col min="13622" max="13622" width="9.7265625" style="2" bestFit="1" customWidth="1"/>
    <col min="13623" max="13624" width="9" style="2"/>
    <col min="13625" max="13625" width="10" style="2" customWidth="1"/>
    <col min="13626" max="13627" width="11" style="2" customWidth="1"/>
    <col min="13628" max="13628" width="9" style="2"/>
    <col min="13629" max="13629" width="9.453125" style="2" bestFit="1" customWidth="1"/>
    <col min="13630" max="13630" width="10.26953125" style="2" customWidth="1"/>
    <col min="13631" max="13631" width="10" style="2" bestFit="1" customWidth="1"/>
    <col min="13632" max="13632" width="9.7265625" style="2" bestFit="1" customWidth="1"/>
    <col min="13633" max="13633" width="9" style="2" bestFit="1"/>
    <col min="13634" max="13634" width="10.26953125" style="2" bestFit="1" customWidth="1"/>
    <col min="13635" max="13635" width="10" style="2" customWidth="1"/>
    <col min="13636" max="13636" width="9.7265625" style="2" bestFit="1" customWidth="1"/>
    <col min="13637" max="13637" width="9.453125" style="2" bestFit="1" customWidth="1"/>
    <col min="13638" max="13638" width="10.26953125" style="2" bestFit="1" customWidth="1"/>
    <col min="13639" max="13639" width="10" style="2" bestFit="1" customWidth="1"/>
    <col min="13640" max="13640" width="9.7265625" style="2" bestFit="1" customWidth="1"/>
    <col min="13641" max="13641" width="9.453125" style="2" bestFit="1" customWidth="1"/>
    <col min="13642" max="13642" width="10.453125" style="2" customWidth="1"/>
    <col min="13643" max="13643" width="10" style="2" bestFit="1" customWidth="1"/>
    <col min="13644" max="13644" width="9.7265625" style="2" bestFit="1" customWidth="1"/>
    <col min="13645" max="13645" width="9.453125" style="2" customWidth="1"/>
    <col min="13646" max="13646" width="9.7265625" style="2" customWidth="1"/>
    <col min="13647" max="13647" width="10.7265625" style="2" customWidth="1"/>
    <col min="13648" max="13649" width="9.7265625" style="2" customWidth="1"/>
    <col min="13650" max="13650" width="10.453125" style="2" customWidth="1"/>
    <col min="13651" max="13651" width="10.26953125" style="2" customWidth="1"/>
    <col min="13652" max="13652" width="9.453125" style="2" customWidth="1"/>
    <col min="13653" max="13653" width="10" style="2" customWidth="1"/>
    <col min="13654" max="13654" width="10.26953125" style="2" customWidth="1"/>
    <col min="13655" max="13655" width="12" style="2" customWidth="1"/>
    <col min="13656" max="13656" width="10" style="2" customWidth="1"/>
    <col min="13657" max="13657" width="11.453125" style="2" customWidth="1"/>
    <col min="13658" max="13658" width="10.7265625" style="2" customWidth="1"/>
    <col min="13659" max="13823" width="9" style="2"/>
    <col min="13824" max="13824" width="19.7265625" style="2" customWidth="1"/>
    <col min="13825" max="13864" width="8.7265625" style="2" customWidth="1"/>
    <col min="13865" max="13870" width="9" style="2"/>
    <col min="13871" max="13871" width="9.7265625" style="2" customWidth="1"/>
    <col min="13872" max="13873" width="9" style="2"/>
    <col min="13874" max="13874" width="10.26953125" style="2" customWidth="1"/>
    <col min="13875" max="13875" width="9.7265625" style="2" bestFit="1" customWidth="1"/>
    <col min="13876" max="13876" width="9.26953125" style="2" customWidth="1"/>
    <col min="13877" max="13877" width="9.453125" style="2" bestFit="1" customWidth="1"/>
    <col min="13878" max="13878" width="9.7265625" style="2" bestFit="1" customWidth="1"/>
    <col min="13879" max="13880" width="9" style="2"/>
    <col min="13881" max="13881" width="10" style="2" customWidth="1"/>
    <col min="13882" max="13883" width="11" style="2" customWidth="1"/>
    <col min="13884" max="13884" width="9" style="2"/>
    <col min="13885" max="13885" width="9.453125" style="2" bestFit="1" customWidth="1"/>
    <col min="13886" max="13886" width="10.26953125" style="2" customWidth="1"/>
    <col min="13887" max="13887" width="10" style="2" bestFit="1" customWidth="1"/>
    <col min="13888" max="13888" width="9.7265625" style="2" bestFit="1" customWidth="1"/>
    <col min="13889" max="13889" width="9" style="2" bestFit="1"/>
    <col min="13890" max="13890" width="10.26953125" style="2" bestFit="1" customWidth="1"/>
    <col min="13891" max="13891" width="10" style="2" customWidth="1"/>
    <col min="13892" max="13892" width="9.7265625" style="2" bestFit="1" customWidth="1"/>
    <col min="13893" max="13893" width="9.453125" style="2" bestFit="1" customWidth="1"/>
    <col min="13894" max="13894" width="10.26953125" style="2" bestFit="1" customWidth="1"/>
    <col min="13895" max="13895" width="10" style="2" bestFit="1" customWidth="1"/>
    <col min="13896" max="13896" width="9.7265625" style="2" bestFit="1" customWidth="1"/>
    <col min="13897" max="13897" width="9.453125" style="2" bestFit="1" customWidth="1"/>
    <col min="13898" max="13898" width="10.453125" style="2" customWidth="1"/>
    <col min="13899" max="13899" width="10" style="2" bestFit="1" customWidth="1"/>
    <col min="13900" max="13900" width="9.7265625" style="2" bestFit="1" customWidth="1"/>
    <col min="13901" max="13901" width="9.453125" style="2" customWidth="1"/>
    <col min="13902" max="13902" width="9.7265625" style="2" customWidth="1"/>
    <col min="13903" max="13903" width="10.7265625" style="2" customWidth="1"/>
    <col min="13904" max="13905" width="9.7265625" style="2" customWidth="1"/>
    <col min="13906" max="13906" width="10.453125" style="2" customWidth="1"/>
    <col min="13907" max="13907" width="10.26953125" style="2" customWidth="1"/>
    <col min="13908" max="13908" width="9.453125" style="2" customWidth="1"/>
    <col min="13909" max="13909" width="10" style="2" customWidth="1"/>
    <col min="13910" max="13910" width="10.26953125" style="2" customWidth="1"/>
    <col min="13911" max="13911" width="12" style="2" customWidth="1"/>
    <col min="13912" max="13912" width="10" style="2" customWidth="1"/>
    <col min="13913" max="13913" width="11.453125" style="2" customWidth="1"/>
    <col min="13914" max="13914" width="10.7265625" style="2" customWidth="1"/>
    <col min="13915" max="14079" width="9" style="2"/>
    <col min="14080" max="14080" width="19.7265625" style="2" customWidth="1"/>
    <col min="14081" max="14120" width="8.7265625" style="2" customWidth="1"/>
    <col min="14121" max="14126" width="9" style="2"/>
    <col min="14127" max="14127" width="9.7265625" style="2" customWidth="1"/>
    <col min="14128" max="14129" width="9" style="2"/>
    <col min="14130" max="14130" width="10.26953125" style="2" customWidth="1"/>
    <col min="14131" max="14131" width="9.7265625" style="2" bestFit="1" customWidth="1"/>
    <col min="14132" max="14132" width="9.26953125" style="2" customWidth="1"/>
    <col min="14133" max="14133" width="9.453125" style="2" bestFit="1" customWidth="1"/>
    <col min="14134" max="14134" width="9.7265625" style="2" bestFit="1" customWidth="1"/>
    <col min="14135" max="14136" width="9" style="2"/>
    <col min="14137" max="14137" width="10" style="2" customWidth="1"/>
    <col min="14138" max="14139" width="11" style="2" customWidth="1"/>
    <col min="14140" max="14140" width="9" style="2"/>
    <col min="14141" max="14141" width="9.453125" style="2" bestFit="1" customWidth="1"/>
    <col min="14142" max="14142" width="10.26953125" style="2" customWidth="1"/>
    <col min="14143" max="14143" width="10" style="2" bestFit="1" customWidth="1"/>
    <col min="14144" max="14144" width="9.7265625" style="2" bestFit="1" customWidth="1"/>
    <col min="14145" max="14145" width="9" style="2" bestFit="1"/>
    <col min="14146" max="14146" width="10.26953125" style="2" bestFit="1" customWidth="1"/>
    <col min="14147" max="14147" width="10" style="2" customWidth="1"/>
    <col min="14148" max="14148" width="9.7265625" style="2" bestFit="1" customWidth="1"/>
    <col min="14149" max="14149" width="9.453125" style="2" bestFit="1" customWidth="1"/>
    <col min="14150" max="14150" width="10.26953125" style="2" bestFit="1" customWidth="1"/>
    <col min="14151" max="14151" width="10" style="2" bestFit="1" customWidth="1"/>
    <col min="14152" max="14152" width="9.7265625" style="2" bestFit="1" customWidth="1"/>
    <col min="14153" max="14153" width="9.453125" style="2" bestFit="1" customWidth="1"/>
    <col min="14154" max="14154" width="10.453125" style="2" customWidth="1"/>
    <col min="14155" max="14155" width="10" style="2" bestFit="1" customWidth="1"/>
    <col min="14156" max="14156" width="9.7265625" style="2" bestFit="1" customWidth="1"/>
    <col min="14157" max="14157" width="9.453125" style="2" customWidth="1"/>
    <col min="14158" max="14158" width="9.7265625" style="2" customWidth="1"/>
    <col min="14159" max="14159" width="10.7265625" style="2" customWidth="1"/>
    <col min="14160" max="14161" width="9.7265625" style="2" customWidth="1"/>
    <col min="14162" max="14162" width="10.453125" style="2" customWidth="1"/>
    <col min="14163" max="14163" width="10.26953125" style="2" customWidth="1"/>
    <col min="14164" max="14164" width="9.453125" style="2" customWidth="1"/>
    <col min="14165" max="14165" width="10" style="2" customWidth="1"/>
    <col min="14166" max="14166" width="10.26953125" style="2" customWidth="1"/>
    <col min="14167" max="14167" width="12" style="2" customWidth="1"/>
    <col min="14168" max="14168" width="10" style="2" customWidth="1"/>
    <col min="14169" max="14169" width="11.453125" style="2" customWidth="1"/>
    <col min="14170" max="14170" width="10.7265625" style="2" customWidth="1"/>
    <col min="14171" max="14335" width="9" style="2"/>
    <col min="14336" max="14336" width="19.7265625" style="2" customWidth="1"/>
    <col min="14337" max="14376" width="8.7265625" style="2" customWidth="1"/>
    <col min="14377" max="14382" width="9" style="2"/>
    <col min="14383" max="14383" width="9.7265625" style="2" customWidth="1"/>
    <col min="14384" max="14385" width="9" style="2"/>
    <col min="14386" max="14386" width="10.26953125" style="2" customWidth="1"/>
    <col min="14387" max="14387" width="9.7265625" style="2" bestFit="1" customWidth="1"/>
    <col min="14388" max="14388" width="9.26953125" style="2" customWidth="1"/>
    <col min="14389" max="14389" width="9.453125" style="2" bestFit="1" customWidth="1"/>
    <col min="14390" max="14390" width="9.7265625" style="2" bestFit="1" customWidth="1"/>
    <col min="14391" max="14392" width="9" style="2"/>
    <col min="14393" max="14393" width="10" style="2" customWidth="1"/>
    <col min="14394" max="14395" width="11" style="2" customWidth="1"/>
    <col min="14396" max="14396" width="9" style="2"/>
    <col min="14397" max="14397" width="9.453125" style="2" bestFit="1" customWidth="1"/>
    <col min="14398" max="14398" width="10.26953125" style="2" customWidth="1"/>
    <col min="14399" max="14399" width="10" style="2" bestFit="1" customWidth="1"/>
    <col min="14400" max="14400" width="9.7265625" style="2" bestFit="1" customWidth="1"/>
    <col min="14401" max="14401" width="9" style="2" bestFit="1"/>
    <col min="14402" max="14402" width="10.26953125" style="2" bestFit="1" customWidth="1"/>
    <col min="14403" max="14403" width="10" style="2" customWidth="1"/>
    <col min="14404" max="14404" width="9.7265625" style="2" bestFit="1" customWidth="1"/>
    <col min="14405" max="14405" width="9.453125" style="2" bestFit="1" customWidth="1"/>
    <col min="14406" max="14406" width="10.26953125" style="2" bestFit="1" customWidth="1"/>
    <col min="14407" max="14407" width="10" style="2" bestFit="1" customWidth="1"/>
    <col min="14408" max="14408" width="9.7265625" style="2" bestFit="1" customWidth="1"/>
    <col min="14409" max="14409" width="9.453125" style="2" bestFit="1" customWidth="1"/>
    <col min="14410" max="14410" width="10.453125" style="2" customWidth="1"/>
    <col min="14411" max="14411" width="10" style="2" bestFit="1" customWidth="1"/>
    <col min="14412" max="14412" width="9.7265625" style="2" bestFit="1" customWidth="1"/>
    <col min="14413" max="14413" width="9.453125" style="2" customWidth="1"/>
    <col min="14414" max="14414" width="9.7265625" style="2" customWidth="1"/>
    <col min="14415" max="14415" width="10.7265625" style="2" customWidth="1"/>
    <col min="14416" max="14417" width="9.7265625" style="2" customWidth="1"/>
    <col min="14418" max="14418" width="10.453125" style="2" customWidth="1"/>
    <col min="14419" max="14419" width="10.26953125" style="2" customWidth="1"/>
    <col min="14420" max="14420" width="9.453125" style="2" customWidth="1"/>
    <col min="14421" max="14421" width="10" style="2" customWidth="1"/>
    <col min="14422" max="14422" width="10.26953125" style="2" customWidth="1"/>
    <col min="14423" max="14423" width="12" style="2" customWidth="1"/>
    <col min="14424" max="14424" width="10" style="2" customWidth="1"/>
    <col min="14425" max="14425" width="11.453125" style="2" customWidth="1"/>
    <col min="14426" max="14426" width="10.7265625" style="2" customWidth="1"/>
    <col min="14427" max="14591" width="9" style="2"/>
    <col min="14592" max="14592" width="19.7265625" style="2" customWidth="1"/>
    <col min="14593" max="14632" width="8.7265625" style="2" customWidth="1"/>
    <col min="14633" max="14638" width="9" style="2"/>
    <col min="14639" max="14639" width="9.7265625" style="2" customWidth="1"/>
    <col min="14640" max="14641" width="9" style="2"/>
    <col min="14642" max="14642" width="10.26953125" style="2" customWidth="1"/>
    <col min="14643" max="14643" width="9.7265625" style="2" bestFit="1" customWidth="1"/>
    <col min="14644" max="14644" width="9.26953125" style="2" customWidth="1"/>
    <col min="14645" max="14645" width="9.453125" style="2" bestFit="1" customWidth="1"/>
    <col min="14646" max="14646" width="9.7265625" style="2" bestFit="1" customWidth="1"/>
    <col min="14647" max="14648" width="9" style="2"/>
    <col min="14649" max="14649" width="10" style="2" customWidth="1"/>
    <col min="14650" max="14651" width="11" style="2" customWidth="1"/>
    <col min="14652" max="14652" width="9" style="2"/>
    <col min="14653" max="14653" width="9.453125" style="2" bestFit="1" customWidth="1"/>
    <col min="14654" max="14654" width="10.26953125" style="2" customWidth="1"/>
    <col min="14655" max="14655" width="10" style="2" bestFit="1" customWidth="1"/>
    <col min="14656" max="14656" width="9.7265625" style="2" bestFit="1" customWidth="1"/>
    <col min="14657" max="14657" width="9" style="2" bestFit="1"/>
    <col min="14658" max="14658" width="10.26953125" style="2" bestFit="1" customWidth="1"/>
    <col min="14659" max="14659" width="10" style="2" customWidth="1"/>
    <col min="14660" max="14660" width="9.7265625" style="2" bestFit="1" customWidth="1"/>
    <col min="14661" max="14661" width="9.453125" style="2" bestFit="1" customWidth="1"/>
    <col min="14662" max="14662" width="10.26953125" style="2" bestFit="1" customWidth="1"/>
    <col min="14663" max="14663" width="10" style="2" bestFit="1" customWidth="1"/>
    <col min="14664" max="14664" width="9.7265625" style="2" bestFit="1" customWidth="1"/>
    <col min="14665" max="14665" width="9.453125" style="2" bestFit="1" customWidth="1"/>
    <col min="14666" max="14666" width="10.453125" style="2" customWidth="1"/>
    <col min="14667" max="14667" width="10" style="2" bestFit="1" customWidth="1"/>
    <col min="14668" max="14668" width="9.7265625" style="2" bestFit="1" customWidth="1"/>
    <col min="14669" max="14669" width="9.453125" style="2" customWidth="1"/>
    <col min="14670" max="14670" width="9.7265625" style="2" customWidth="1"/>
    <col min="14671" max="14671" width="10.7265625" style="2" customWidth="1"/>
    <col min="14672" max="14673" width="9.7265625" style="2" customWidth="1"/>
    <col min="14674" max="14674" width="10.453125" style="2" customWidth="1"/>
    <col min="14675" max="14675" width="10.26953125" style="2" customWidth="1"/>
    <col min="14676" max="14676" width="9.453125" style="2" customWidth="1"/>
    <col min="14677" max="14677" width="10" style="2" customWidth="1"/>
    <col min="14678" max="14678" width="10.26953125" style="2" customWidth="1"/>
    <col min="14679" max="14679" width="12" style="2" customWidth="1"/>
    <col min="14680" max="14680" width="10" style="2" customWidth="1"/>
    <col min="14681" max="14681" width="11.453125" style="2" customWidth="1"/>
    <col min="14682" max="14682" width="10.7265625" style="2" customWidth="1"/>
    <col min="14683" max="14847" width="9" style="2"/>
    <col min="14848" max="14848" width="19.7265625" style="2" customWidth="1"/>
    <col min="14849" max="14888" width="8.7265625" style="2" customWidth="1"/>
    <col min="14889" max="14894" width="9" style="2"/>
    <col min="14895" max="14895" width="9.7265625" style="2" customWidth="1"/>
    <col min="14896" max="14897" width="9" style="2"/>
    <col min="14898" max="14898" width="10.26953125" style="2" customWidth="1"/>
    <col min="14899" max="14899" width="9.7265625" style="2" bestFit="1" customWidth="1"/>
    <col min="14900" max="14900" width="9.26953125" style="2" customWidth="1"/>
    <col min="14901" max="14901" width="9.453125" style="2" bestFit="1" customWidth="1"/>
    <col min="14902" max="14902" width="9.7265625" style="2" bestFit="1" customWidth="1"/>
    <col min="14903" max="14904" width="9" style="2"/>
    <col min="14905" max="14905" width="10" style="2" customWidth="1"/>
    <col min="14906" max="14907" width="11" style="2" customWidth="1"/>
    <col min="14908" max="14908" width="9" style="2"/>
    <col min="14909" max="14909" width="9.453125" style="2" bestFit="1" customWidth="1"/>
    <col min="14910" max="14910" width="10.26953125" style="2" customWidth="1"/>
    <col min="14911" max="14911" width="10" style="2" bestFit="1" customWidth="1"/>
    <col min="14912" max="14912" width="9.7265625" style="2" bestFit="1" customWidth="1"/>
    <col min="14913" max="14913" width="9" style="2" bestFit="1"/>
    <col min="14914" max="14914" width="10.26953125" style="2" bestFit="1" customWidth="1"/>
    <col min="14915" max="14915" width="10" style="2" customWidth="1"/>
    <col min="14916" max="14916" width="9.7265625" style="2" bestFit="1" customWidth="1"/>
    <col min="14917" max="14917" width="9.453125" style="2" bestFit="1" customWidth="1"/>
    <col min="14918" max="14918" width="10.26953125" style="2" bestFit="1" customWidth="1"/>
    <col min="14919" max="14919" width="10" style="2" bestFit="1" customWidth="1"/>
    <col min="14920" max="14920" width="9.7265625" style="2" bestFit="1" customWidth="1"/>
    <col min="14921" max="14921" width="9.453125" style="2" bestFit="1" customWidth="1"/>
    <col min="14922" max="14922" width="10.453125" style="2" customWidth="1"/>
    <col min="14923" max="14923" width="10" style="2" bestFit="1" customWidth="1"/>
    <col min="14924" max="14924" width="9.7265625" style="2" bestFit="1" customWidth="1"/>
    <col min="14925" max="14925" width="9.453125" style="2" customWidth="1"/>
    <col min="14926" max="14926" width="9.7265625" style="2" customWidth="1"/>
    <col min="14927" max="14927" width="10.7265625" style="2" customWidth="1"/>
    <col min="14928" max="14929" width="9.7265625" style="2" customWidth="1"/>
    <col min="14930" max="14930" width="10.453125" style="2" customWidth="1"/>
    <col min="14931" max="14931" width="10.26953125" style="2" customWidth="1"/>
    <col min="14932" max="14932" width="9.453125" style="2" customWidth="1"/>
    <col min="14933" max="14933" width="10" style="2" customWidth="1"/>
    <col min="14934" max="14934" width="10.26953125" style="2" customWidth="1"/>
    <col min="14935" max="14935" width="12" style="2" customWidth="1"/>
    <col min="14936" max="14936" width="10" style="2" customWidth="1"/>
    <col min="14937" max="14937" width="11.453125" style="2" customWidth="1"/>
    <col min="14938" max="14938" width="10.7265625" style="2" customWidth="1"/>
    <col min="14939" max="15103" width="9" style="2"/>
    <col min="15104" max="15104" width="19.7265625" style="2" customWidth="1"/>
    <col min="15105" max="15144" width="8.7265625" style="2" customWidth="1"/>
    <col min="15145" max="15150" width="9" style="2"/>
    <col min="15151" max="15151" width="9.7265625" style="2" customWidth="1"/>
    <col min="15152" max="15153" width="9" style="2"/>
    <col min="15154" max="15154" width="10.26953125" style="2" customWidth="1"/>
    <col min="15155" max="15155" width="9.7265625" style="2" bestFit="1" customWidth="1"/>
    <col min="15156" max="15156" width="9.26953125" style="2" customWidth="1"/>
    <col min="15157" max="15157" width="9.453125" style="2" bestFit="1" customWidth="1"/>
    <col min="15158" max="15158" width="9.7265625" style="2" bestFit="1" customWidth="1"/>
    <col min="15159" max="15160" width="9" style="2"/>
    <col min="15161" max="15161" width="10" style="2" customWidth="1"/>
    <col min="15162" max="15163" width="11" style="2" customWidth="1"/>
    <col min="15164" max="15164" width="9" style="2"/>
    <col min="15165" max="15165" width="9.453125" style="2" bestFit="1" customWidth="1"/>
    <col min="15166" max="15166" width="10.26953125" style="2" customWidth="1"/>
    <col min="15167" max="15167" width="10" style="2" bestFit="1" customWidth="1"/>
    <col min="15168" max="15168" width="9.7265625" style="2" bestFit="1" customWidth="1"/>
    <col min="15169" max="15169" width="9" style="2" bestFit="1"/>
    <col min="15170" max="15170" width="10.26953125" style="2" bestFit="1" customWidth="1"/>
    <col min="15171" max="15171" width="10" style="2" customWidth="1"/>
    <col min="15172" max="15172" width="9.7265625" style="2" bestFit="1" customWidth="1"/>
    <col min="15173" max="15173" width="9.453125" style="2" bestFit="1" customWidth="1"/>
    <col min="15174" max="15174" width="10.26953125" style="2" bestFit="1" customWidth="1"/>
    <col min="15175" max="15175" width="10" style="2" bestFit="1" customWidth="1"/>
    <col min="15176" max="15176" width="9.7265625" style="2" bestFit="1" customWidth="1"/>
    <col min="15177" max="15177" width="9.453125" style="2" bestFit="1" customWidth="1"/>
    <col min="15178" max="15178" width="10.453125" style="2" customWidth="1"/>
    <col min="15179" max="15179" width="10" style="2" bestFit="1" customWidth="1"/>
    <col min="15180" max="15180" width="9.7265625" style="2" bestFit="1" customWidth="1"/>
    <col min="15181" max="15181" width="9.453125" style="2" customWidth="1"/>
    <col min="15182" max="15182" width="9.7265625" style="2" customWidth="1"/>
    <col min="15183" max="15183" width="10.7265625" style="2" customWidth="1"/>
    <col min="15184" max="15185" width="9.7265625" style="2" customWidth="1"/>
    <col min="15186" max="15186" width="10.453125" style="2" customWidth="1"/>
    <col min="15187" max="15187" width="10.26953125" style="2" customWidth="1"/>
    <col min="15188" max="15188" width="9.453125" style="2" customWidth="1"/>
    <col min="15189" max="15189" width="10" style="2" customWidth="1"/>
    <col min="15190" max="15190" width="10.26953125" style="2" customWidth="1"/>
    <col min="15191" max="15191" width="12" style="2" customWidth="1"/>
    <col min="15192" max="15192" width="10" style="2" customWidth="1"/>
    <col min="15193" max="15193" width="11.453125" style="2" customWidth="1"/>
    <col min="15194" max="15194" width="10.7265625" style="2" customWidth="1"/>
    <col min="15195" max="15359" width="9" style="2"/>
    <col min="15360" max="15360" width="19.7265625" style="2" customWidth="1"/>
    <col min="15361" max="15400" width="8.7265625" style="2" customWidth="1"/>
    <col min="15401" max="15406" width="9" style="2"/>
    <col min="15407" max="15407" width="9.7265625" style="2" customWidth="1"/>
    <col min="15408" max="15409" width="9" style="2"/>
    <col min="15410" max="15410" width="10.26953125" style="2" customWidth="1"/>
    <col min="15411" max="15411" width="9.7265625" style="2" bestFit="1" customWidth="1"/>
    <col min="15412" max="15412" width="9.26953125" style="2" customWidth="1"/>
    <col min="15413" max="15413" width="9.453125" style="2" bestFit="1" customWidth="1"/>
    <col min="15414" max="15414" width="9.7265625" style="2" bestFit="1" customWidth="1"/>
    <col min="15415" max="15416" width="9" style="2"/>
    <col min="15417" max="15417" width="10" style="2" customWidth="1"/>
    <col min="15418" max="15419" width="11" style="2" customWidth="1"/>
    <col min="15420" max="15420" width="9" style="2"/>
    <col min="15421" max="15421" width="9.453125" style="2" bestFit="1" customWidth="1"/>
    <col min="15422" max="15422" width="10.26953125" style="2" customWidth="1"/>
    <col min="15423" max="15423" width="10" style="2" bestFit="1" customWidth="1"/>
    <col min="15424" max="15424" width="9.7265625" style="2" bestFit="1" customWidth="1"/>
    <col min="15425" max="15425" width="9" style="2" bestFit="1"/>
    <col min="15426" max="15426" width="10.26953125" style="2" bestFit="1" customWidth="1"/>
    <col min="15427" max="15427" width="10" style="2" customWidth="1"/>
    <col min="15428" max="15428" width="9.7265625" style="2" bestFit="1" customWidth="1"/>
    <col min="15429" max="15429" width="9.453125" style="2" bestFit="1" customWidth="1"/>
    <col min="15430" max="15430" width="10.26953125" style="2" bestFit="1" customWidth="1"/>
    <col min="15431" max="15431" width="10" style="2" bestFit="1" customWidth="1"/>
    <col min="15432" max="15432" width="9.7265625" style="2" bestFit="1" customWidth="1"/>
    <col min="15433" max="15433" width="9.453125" style="2" bestFit="1" customWidth="1"/>
    <col min="15434" max="15434" width="10.453125" style="2" customWidth="1"/>
    <col min="15435" max="15435" width="10" style="2" bestFit="1" customWidth="1"/>
    <col min="15436" max="15436" width="9.7265625" style="2" bestFit="1" customWidth="1"/>
    <col min="15437" max="15437" width="9.453125" style="2" customWidth="1"/>
    <col min="15438" max="15438" width="9.7265625" style="2" customWidth="1"/>
    <col min="15439" max="15439" width="10.7265625" style="2" customWidth="1"/>
    <col min="15440" max="15441" width="9.7265625" style="2" customWidth="1"/>
    <col min="15442" max="15442" width="10.453125" style="2" customWidth="1"/>
    <col min="15443" max="15443" width="10.26953125" style="2" customWidth="1"/>
    <col min="15444" max="15444" width="9.453125" style="2" customWidth="1"/>
    <col min="15445" max="15445" width="10" style="2" customWidth="1"/>
    <col min="15446" max="15446" width="10.26953125" style="2" customWidth="1"/>
    <col min="15447" max="15447" width="12" style="2" customWidth="1"/>
    <col min="15448" max="15448" width="10" style="2" customWidth="1"/>
    <col min="15449" max="15449" width="11.453125" style="2" customWidth="1"/>
    <col min="15450" max="15450" width="10.7265625" style="2" customWidth="1"/>
    <col min="15451" max="15615" width="9" style="2"/>
    <col min="15616" max="15616" width="19.7265625" style="2" customWidth="1"/>
    <col min="15617" max="15656" width="8.7265625" style="2" customWidth="1"/>
    <col min="15657" max="15662" width="9" style="2"/>
    <col min="15663" max="15663" width="9.7265625" style="2" customWidth="1"/>
    <col min="15664" max="15665" width="9" style="2"/>
    <col min="15666" max="15666" width="10.26953125" style="2" customWidth="1"/>
    <col min="15667" max="15667" width="9.7265625" style="2" bestFit="1" customWidth="1"/>
    <col min="15668" max="15668" width="9.26953125" style="2" customWidth="1"/>
    <col min="15669" max="15669" width="9.453125" style="2" bestFit="1" customWidth="1"/>
    <col min="15670" max="15670" width="9.7265625" style="2" bestFit="1" customWidth="1"/>
    <col min="15671" max="15672" width="9" style="2"/>
    <col min="15673" max="15673" width="10" style="2" customWidth="1"/>
    <col min="15674" max="15675" width="11" style="2" customWidth="1"/>
    <col min="15676" max="15676" width="9" style="2"/>
    <col min="15677" max="15677" width="9.453125" style="2" bestFit="1" customWidth="1"/>
    <col min="15678" max="15678" width="10.26953125" style="2" customWidth="1"/>
    <col min="15679" max="15679" width="10" style="2" bestFit="1" customWidth="1"/>
    <col min="15680" max="15680" width="9.7265625" style="2" bestFit="1" customWidth="1"/>
    <col min="15681" max="15681" width="9" style="2" bestFit="1"/>
    <col min="15682" max="15682" width="10.26953125" style="2" bestFit="1" customWidth="1"/>
    <col min="15683" max="15683" width="10" style="2" customWidth="1"/>
    <col min="15684" max="15684" width="9.7265625" style="2" bestFit="1" customWidth="1"/>
    <col min="15685" max="15685" width="9.453125" style="2" bestFit="1" customWidth="1"/>
    <col min="15686" max="15686" width="10.26953125" style="2" bestFit="1" customWidth="1"/>
    <col min="15687" max="15687" width="10" style="2" bestFit="1" customWidth="1"/>
    <col min="15688" max="15688" width="9.7265625" style="2" bestFit="1" customWidth="1"/>
    <col min="15689" max="15689" width="9.453125" style="2" bestFit="1" customWidth="1"/>
    <col min="15690" max="15690" width="10.453125" style="2" customWidth="1"/>
    <col min="15691" max="15691" width="10" style="2" bestFit="1" customWidth="1"/>
    <col min="15692" max="15692" width="9.7265625" style="2" bestFit="1" customWidth="1"/>
    <col min="15693" max="15693" width="9.453125" style="2" customWidth="1"/>
    <col min="15694" max="15694" width="9.7265625" style="2" customWidth="1"/>
    <col min="15695" max="15695" width="10.7265625" style="2" customWidth="1"/>
    <col min="15696" max="15697" width="9.7265625" style="2" customWidth="1"/>
    <col min="15698" max="15698" width="10.453125" style="2" customWidth="1"/>
    <col min="15699" max="15699" width="10.26953125" style="2" customWidth="1"/>
    <col min="15700" max="15700" width="9.453125" style="2" customWidth="1"/>
    <col min="15701" max="15701" width="10" style="2" customWidth="1"/>
    <col min="15702" max="15702" width="10.26953125" style="2" customWidth="1"/>
    <col min="15703" max="15703" width="12" style="2" customWidth="1"/>
    <col min="15704" max="15704" width="10" style="2" customWidth="1"/>
    <col min="15705" max="15705" width="11.453125" style="2" customWidth="1"/>
    <col min="15706" max="15706" width="10.7265625" style="2" customWidth="1"/>
    <col min="15707" max="15871" width="9" style="2"/>
    <col min="15872" max="15872" width="19.7265625" style="2" customWidth="1"/>
    <col min="15873" max="15912" width="8.7265625" style="2" customWidth="1"/>
    <col min="15913" max="15918" width="9" style="2"/>
    <col min="15919" max="15919" width="9.7265625" style="2" customWidth="1"/>
    <col min="15920" max="15921" width="9" style="2"/>
    <col min="15922" max="15922" width="10.26953125" style="2" customWidth="1"/>
    <col min="15923" max="15923" width="9.7265625" style="2" bestFit="1" customWidth="1"/>
    <col min="15924" max="15924" width="9.26953125" style="2" customWidth="1"/>
    <col min="15925" max="15925" width="9.453125" style="2" bestFit="1" customWidth="1"/>
    <col min="15926" max="15926" width="9.7265625" style="2" bestFit="1" customWidth="1"/>
    <col min="15927" max="15928" width="9" style="2"/>
    <col min="15929" max="15929" width="10" style="2" customWidth="1"/>
    <col min="15930" max="15931" width="11" style="2" customWidth="1"/>
    <col min="15932" max="15932" width="9" style="2"/>
    <col min="15933" max="15933" width="9.453125" style="2" bestFit="1" customWidth="1"/>
    <col min="15934" max="15934" width="10.26953125" style="2" customWidth="1"/>
    <col min="15935" max="15935" width="10" style="2" bestFit="1" customWidth="1"/>
    <col min="15936" max="15936" width="9.7265625" style="2" bestFit="1" customWidth="1"/>
    <col min="15937" max="15937" width="9" style="2" bestFit="1"/>
    <col min="15938" max="15938" width="10.26953125" style="2" bestFit="1" customWidth="1"/>
    <col min="15939" max="15939" width="10" style="2" customWidth="1"/>
    <col min="15940" max="15940" width="9.7265625" style="2" bestFit="1" customWidth="1"/>
    <col min="15941" max="15941" width="9.453125" style="2" bestFit="1" customWidth="1"/>
    <col min="15942" max="15942" width="10.26953125" style="2" bestFit="1" customWidth="1"/>
    <col min="15943" max="15943" width="10" style="2" bestFit="1" customWidth="1"/>
    <col min="15944" max="15944" width="9.7265625" style="2" bestFit="1" customWidth="1"/>
    <col min="15945" max="15945" width="9.453125" style="2" bestFit="1" customWidth="1"/>
    <col min="15946" max="15946" width="10.453125" style="2" customWidth="1"/>
    <col min="15947" max="15947" width="10" style="2" bestFit="1" customWidth="1"/>
    <col min="15948" max="15948" width="9.7265625" style="2" bestFit="1" customWidth="1"/>
    <col min="15949" max="15949" width="9.453125" style="2" customWidth="1"/>
    <col min="15950" max="15950" width="9.7265625" style="2" customWidth="1"/>
    <col min="15951" max="15951" width="10.7265625" style="2" customWidth="1"/>
    <col min="15952" max="15953" width="9.7265625" style="2" customWidth="1"/>
    <col min="15954" max="15954" width="10.453125" style="2" customWidth="1"/>
    <col min="15955" max="15955" width="10.26953125" style="2" customWidth="1"/>
    <col min="15956" max="15956" width="9.453125" style="2" customWidth="1"/>
    <col min="15957" max="15957" width="10" style="2" customWidth="1"/>
    <col min="15958" max="15958" width="10.26953125" style="2" customWidth="1"/>
    <col min="15959" max="15959" width="12" style="2" customWidth="1"/>
    <col min="15960" max="15960" width="10" style="2" customWidth="1"/>
    <col min="15961" max="15961" width="11.453125" style="2" customWidth="1"/>
    <col min="15962" max="15962" width="10.7265625" style="2" customWidth="1"/>
    <col min="15963" max="16127" width="9" style="2"/>
    <col min="16128" max="16128" width="19.7265625" style="2" customWidth="1"/>
    <col min="16129" max="16168" width="8.7265625" style="2" customWidth="1"/>
    <col min="16169" max="16174" width="9" style="2"/>
    <col min="16175" max="16175" width="9.7265625" style="2" customWidth="1"/>
    <col min="16176" max="16177" width="9" style="2"/>
    <col min="16178" max="16178" width="10.26953125" style="2" customWidth="1"/>
    <col min="16179" max="16179" width="9.7265625" style="2" bestFit="1" customWidth="1"/>
    <col min="16180" max="16180" width="9.26953125" style="2" customWidth="1"/>
    <col min="16181" max="16181" width="9.453125" style="2" bestFit="1" customWidth="1"/>
    <col min="16182" max="16182" width="9.7265625" style="2" bestFit="1" customWidth="1"/>
    <col min="16183" max="16184" width="9" style="2"/>
    <col min="16185" max="16185" width="10" style="2" customWidth="1"/>
    <col min="16186" max="16187" width="11" style="2" customWidth="1"/>
    <col min="16188" max="16188" width="9" style="2"/>
    <col min="16189" max="16189" width="9.453125" style="2" bestFit="1" customWidth="1"/>
    <col min="16190" max="16190" width="10.26953125" style="2" customWidth="1"/>
    <col min="16191" max="16191" width="10" style="2" bestFit="1" customWidth="1"/>
    <col min="16192" max="16192" width="9.7265625" style="2" bestFit="1" customWidth="1"/>
    <col min="16193" max="16193" width="9" style="2" bestFit="1"/>
    <col min="16194" max="16194" width="10.26953125" style="2" bestFit="1" customWidth="1"/>
    <col min="16195" max="16195" width="10" style="2" customWidth="1"/>
    <col min="16196" max="16196" width="9.7265625" style="2" bestFit="1" customWidth="1"/>
    <col min="16197" max="16197" width="9.453125" style="2" bestFit="1" customWidth="1"/>
    <col min="16198" max="16198" width="10.26953125" style="2" bestFit="1" customWidth="1"/>
    <col min="16199" max="16199" width="10" style="2" bestFit="1" customWidth="1"/>
    <col min="16200" max="16200" width="9.7265625" style="2" bestFit="1" customWidth="1"/>
    <col min="16201" max="16201" width="9.453125" style="2" bestFit="1" customWidth="1"/>
    <col min="16202" max="16202" width="10.453125" style="2" customWidth="1"/>
    <col min="16203" max="16203" width="10" style="2" bestFit="1" customWidth="1"/>
    <col min="16204" max="16204" width="9.7265625" style="2" bestFit="1" customWidth="1"/>
    <col min="16205" max="16205" width="9.453125" style="2" customWidth="1"/>
    <col min="16206" max="16206" width="9.7265625" style="2" customWidth="1"/>
    <col min="16207" max="16207" width="10.7265625" style="2" customWidth="1"/>
    <col min="16208" max="16209" width="9.7265625" style="2" customWidth="1"/>
    <col min="16210" max="16210" width="10.453125" style="2" customWidth="1"/>
    <col min="16211" max="16211" width="10.26953125" style="2" customWidth="1"/>
    <col min="16212" max="16212" width="9.453125" style="2" customWidth="1"/>
    <col min="16213" max="16213" width="10" style="2" customWidth="1"/>
    <col min="16214" max="16214" width="10.26953125" style="2" customWidth="1"/>
    <col min="16215" max="16215" width="12" style="2" customWidth="1"/>
    <col min="16216" max="16216" width="10" style="2" customWidth="1"/>
    <col min="16217" max="16217" width="11.453125" style="2" customWidth="1"/>
    <col min="16218" max="16218" width="10.7265625" style="2" customWidth="1"/>
    <col min="16219" max="16384" width="9" style="2"/>
  </cols>
  <sheetData>
    <row r="1" spans="1:102" ht="45" customHeight="1" x14ac:dyDescent="0.35">
      <c r="A1" s="12" t="s">
        <v>185</v>
      </c>
    </row>
    <row r="2" spans="1:102" ht="20.25" customHeight="1" x14ac:dyDescent="0.35">
      <c r="A2" s="3" t="s">
        <v>22</v>
      </c>
    </row>
    <row r="3" spans="1:102" ht="20.25" customHeight="1" x14ac:dyDescent="0.35">
      <c r="A3" s="3" t="s">
        <v>86</v>
      </c>
    </row>
    <row r="4" spans="1:102" ht="20.25" customHeight="1" x14ac:dyDescent="0.35">
      <c r="A4" s="3" t="s">
        <v>168</v>
      </c>
    </row>
    <row r="5" spans="1:102" ht="60" customHeight="1" x14ac:dyDescent="0.35">
      <c r="A5" s="47" t="s">
        <v>73</v>
      </c>
      <c r="B5" s="25" t="s">
        <v>87</v>
      </c>
      <c r="C5" s="25" t="s">
        <v>88</v>
      </c>
      <c r="D5" s="25" t="s">
        <v>89</v>
      </c>
      <c r="E5" s="25" t="s">
        <v>90</v>
      </c>
      <c r="F5" s="25" t="s">
        <v>91</v>
      </c>
      <c r="G5" s="25" t="s">
        <v>92</v>
      </c>
      <c r="H5" s="25" t="s">
        <v>93</v>
      </c>
      <c r="I5" s="25" t="s">
        <v>94</v>
      </c>
      <c r="J5" s="25" t="s">
        <v>95</v>
      </c>
      <c r="K5" s="25" t="s">
        <v>96</v>
      </c>
      <c r="L5" s="25" t="s">
        <v>97</v>
      </c>
      <c r="M5" s="25" t="s">
        <v>98</v>
      </c>
      <c r="N5" s="25" t="s">
        <v>99</v>
      </c>
      <c r="O5" s="25" t="s">
        <v>100</v>
      </c>
      <c r="P5" s="25" t="s">
        <v>101</v>
      </c>
      <c r="Q5" s="25" t="s">
        <v>102</v>
      </c>
      <c r="R5" s="25" t="s">
        <v>103</v>
      </c>
      <c r="S5" s="25" t="s">
        <v>104</v>
      </c>
      <c r="T5" s="25" t="s">
        <v>105</v>
      </c>
      <c r="U5" s="25" t="s">
        <v>106</v>
      </c>
      <c r="V5" s="25" t="s">
        <v>107</v>
      </c>
      <c r="W5" s="25" t="s">
        <v>108</v>
      </c>
      <c r="X5" s="25" t="s">
        <v>109</v>
      </c>
      <c r="Y5" s="25" t="s">
        <v>110</v>
      </c>
      <c r="Z5" s="25" t="s">
        <v>111</v>
      </c>
      <c r="AA5" s="25" t="s">
        <v>112</v>
      </c>
      <c r="AB5" s="25" t="s">
        <v>113</v>
      </c>
      <c r="AC5" s="25" t="s">
        <v>114</v>
      </c>
      <c r="AD5" s="25" t="s">
        <v>115</v>
      </c>
      <c r="AE5" s="25" t="s">
        <v>116</v>
      </c>
      <c r="AF5" s="25" t="s">
        <v>117</v>
      </c>
      <c r="AG5" s="25" t="s">
        <v>118</v>
      </c>
      <c r="AH5" s="25" t="s">
        <v>119</v>
      </c>
      <c r="AI5" s="25" t="s">
        <v>120</v>
      </c>
      <c r="AJ5" s="25" t="s">
        <v>121</v>
      </c>
      <c r="AK5" s="25" t="s">
        <v>122</v>
      </c>
      <c r="AL5" s="25" t="s">
        <v>123</v>
      </c>
      <c r="AM5" s="25" t="s">
        <v>124</v>
      </c>
      <c r="AN5" s="25" t="s">
        <v>125</v>
      </c>
      <c r="AO5" s="25" t="s">
        <v>126</v>
      </c>
      <c r="AP5" s="25" t="s">
        <v>127</v>
      </c>
      <c r="AQ5" s="25" t="s">
        <v>128</v>
      </c>
      <c r="AR5" s="25" t="s">
        <v>129</v>
      </c>
      <c r="AS5" s="25" t="s">
        <v>130</v>
      </c>
      <c r="AT5" s="25" t="s">
        <v>131</v>
      </c>
      <c r="AU5" s="25" t="s">
        <v>132</v>
      </c>
      <c r="AV5" s="25" t="s">
        <v>133</v>
      </c>
      <c r="AW5" s="25" t="s">
        <v>134</v>
      </c>
      <c r="AX5" s="25" t="s">
        <v>135</v>
      </c>
      <c r="AY5" s="25" t="s">
        <v>136</v>
      </c>
      <c r="AZ5" s="25" t="s">
        <v>137</v>
      </c>
      <c r="BA5" s="25" t="s">
        <v>138</v>
      </c>
      <c r="BB5" s="25" t="s">
        <v>139</v>
      </c>
      <c r="BC5" s="25" t="s">
        <v>140</v>
      </c>
      <c r="BD5" s="25" t="s">
        <v>141</v>
      </c>
      <c r="BE5" s="25" t="s">
        <v>142</v>
      </c>
      <c r="BF5" s="25" t="s">
        <v>143</v>
      </c>
      <c r="BG5" s="25" t="s">
        <v>144</v>
      </c>
      <c r="BH5" s="25" t="s">
        <v>145</v>
      </c>
      <c r="BI5" s="25" t="s">
        <v>146</v>
      </c>
      <c r="BJ5" s="25" t="s">
        <v>147</v>
      </c>
      <c r="BK5" s="25" t="s">
        <v>148</v>
      </c>
      <c r="BL5" s="25" t="s">
        <v>149</v>
      </c>
      <c r="BM5" s="25" t="s">
        <v>150</v>
      </c>
      <c r="BN5" s="25" t="s">
        <v>151</v>
      </c>
      <c r="BO5" s="25" t="s">
        <v>152</v>
      </c>
      <c r="BP5" s="25" t="s">
        <v>153</v>
      </c>
      <c r="BQ5" s="25" t="s">
        <v>154</v>
      </c>
      <c r="BR5" s="25" t="s">
        <v>155</v>
      </c>
      <c r="BS5" s="25" t="s">
        <v>156</v>
      </c>
      <c r="BT5" s="25" t="s">
        <v>157</v>
      </c>
      <c r="BU5" s="25" t="s">
        <v>158</v>
      </c>
      <c r="BV5" s="25" t="s">
        <v>159</v>
      </c>
      <c r="BW5" s="25" t="s">
        <v>160</v>
      </c>
      <c r="BX5" s="25" t="s">
        <v>161</v>
      </c>
      <c r="BY5" s="25" t="s">
        <v>162</v>
      </c>
      <c r="BZ5" s="25" t="s">
        <v>163</v>
      </c>
      <c r="CA5" s="25" t="s">
        <v>164</v>
      </c>
      <c r="CB5" s="25" t="s">
        <v>165</v>
      </c>
      <c r="CC5" s="25" t="s">
        <v>166</v>
      </c>
      <c r="CD5" s="25" t="s">
        <v>167</v>
      </c>
      <c r="CE5" s="25" t="s">
        <v>77</v>
      </c>
      <c r="CF5" s="25" t="s">
        <v>78</v>
      </c>
      <c r="CG5" s="25" t="s">
        <v>79</v>
      </c>
      <c r="CH5" s="25" t="s">
        <v>80</v>
      </c>
      <c r="CI5" s="25" t="s">
        <v>81</v>
      </c>
      <c r="CJ5" s="25" t="s">
        <v>82</v>
      </c>
      <c r="CK5" s="25" t="s">
        <v>83</v>
      </c>
      <c r="CL5" s="25" t="s">
        <v>84</v>
      </c>
      <c r="CM5" s="25" t="s">
        <v>214</v>
      </c>
      <c r="CN5" s="25" t="s">
        <v>215</v>
      </c>
      <c r="CO5" s="25" t="s">
        <v>216</v>
      </c>
      <c r="CP5" s="25" t="s">
        <v>219</v>
      </c>
      <c r="CQ5" s="25" t="s">
        <v>220</v>
      </c>
      <c r="CR5" s="25" t="s">
        <v>231</v>
      </c>
      <c r="CS5" s="25" t="s">
        <v>232</v>
      </c>
    </row>
    <row r="6" spans="1:102" ht="20.25" customHeight="1" x14ac:dyDescent="0.35">
      <c r="A6" s="38" t="s">
        <v>66</v>
      </c>
      <c r="B6" s="44">
        <v>34382.559999999998</v>
      </c>
      <c r="C6" s="44">
        <v>33060.35</v>
      </c>
      <c r="D6" s="44">
        <v>34314.67</v>
      </c>
      <c r="E6" s="44">
        <v>35341.42</v>
      </c>
      <c r="F6" s="44">
        <v>34217.370000000003</v>
      </c>
      <c r="G6" s="44">
        <v>30802.13</v>
      </c>
      <c r="H6" s="44">
        <v>30427.07</v>
      </c>
      <c r="I6" s="44">
        <v>30798.43</v>
      </c>
      <c r="J6" s="44">
        <v>29196.34</v>
      </c>
      <c r="K6" s="44">
        <v>28340.07</v>
      </c>
      <c r="L6" s="44">
        <v>28328.32</v>
      </c>
      <c r="M6" s="44">
        <v>30813.65</v>
      </c>
      <c r="N6" s="44">
        <v>29652.43</v>
      </c>
      <c r="O6" s="44">
        <v>29527.45</v>
      </c>
      <c r="P6" s="44">
        <v>26481.83</v>
      </c>
      <c r="Q6" s="44">
        <v>30282.55</v>
      </c>
      <c r="R6" s="44">
        <v>28679.69</v>
      </c>
      <c r="S6" s="44">
        <v>26025.5</v>
      </c>
      <c r="T6" s="44">
        <v>24957.81</v>
      </c>
      <c r="U6" s="44">
        <v>26409.93</v>
      </c>
      <c r="V6" s="44">
        <v>25434.13</v>
      </c>
      <c r="W6" s="44">
        <v>24345.24</v>
      </c>
      <c r="X6" s="44">
        <v>22078.37</v>
      </c>
      <c r="Y6" s="44">
        <v>23516.04</v>
      </c>
      <c r="Z6" s="44">
        <v>22714.080000000002</v>
      </c>
      <c r="AA6" s="44">
        <v>21989.98</v>
      </c>
      <c r="AB6" s="44">
        <v>19307.509999999998</v>
      </c>
      <c r="AC6" s="44">
        <v>20709.57</v>
      </c>
      <c r="AD6" s="44">
        <v>20878.21</v>
      </c>
      <c r="AE6" s="44">
        <v>19151.3</v>
      </c>
      <c r="AF6" s="44">
        <v>17266.060000000001</v>
      </c>
      <c r="AG6" s="44">
        <v>19282.27</v>
      </c>
      <c r="AH6" s="44">
        <v>19967.650000000001</v>
      </c>
      <c r="AI6" s="44">
        <v>19744.77</v>
      </c>
      <c r="AJ6" s="44">
        <v>17398.73</v>
      </c>
      <c r="AK6" s="44">
        <v>19463.939999999999</v>
      </c>
      <c r="AL6" s="44">
        <v>18794.86</v>
      </c>
      <c r="AM6" s="44">
        <v>18615.57</v>
      </c>
      <c r="AN6" s="44">
        <v>16299.55</v>
      </c>
      <c r="AO6" s="44">
        <v>18078.86</v>
      </c>
      <c r="AP6" s="44">
        <v>18267.73</v>
      </c>
      <c r="AQ6" s="44">
        <v>17976.12</v>
      </c>
      <c r="AR6" s="44">
        <v>14936.37</v>
      </c>
      <c r="AS6" s="44">
        <v>17018.32</v>
      </c>
      <c r="AT6" s="44">
        <v>17197.330000000002</v>
      </c>
      <c r="AU6" s="44">
        <v>15984.51</v>
      </c>
      <c r="AV6" s="44">
        <v>14184.81</v>
      </c>
      <c r="AW6" s="44">
        <v>15594.96</v>
      </c>
      <c r="AX6" s="44">
        <v>14484.67</v>
      </c>
      <c r="AY6" s="44">
        <v>13422.62</v>
      </c>
      <c r="AZ6" s="44">
        <v>11116.55</v>
      </c>
      <c r="BA6" s="44">
        <v>12948.59</v>
      </c>
      <c r="BB6" s="44">
        <v>12603.85</v>
      </c>
      <c r="BC6" s="44">
        <v>11811.68</v>
      </c>
      <c r="BD6" s="44">
        <v>9751.07</v>
      </c>
      <c r="BE6" s="44">
        <v>10394.200000000001</v>
      </c>
      <c r="BF6" s="44">
        <v>10718.11</v>
      </c>
      <c r="BG6" s="44">
        <v>10496.19</v>
      </c>
      <c r="BH6" s="44">
        <v>9218.7000000000007</v>
      </c>
      <c r="BI6" s="44">
        <v>10667.8</v>
      </c>
      <c r="BJ6" s="44">
        <v>11163.92</v>
      </c>
      <c r="BK6" s="44">
        <v>10357.870000000001</v>
      </c>
      <c r="BL6" s="44">
        <v>8295.7000000000007</v>
      </c>
      <c r="BM6" s="44">
        <v>10510.27</v>
      </c>
      <c r="BN6" s="44">
        <v>10835.63</v>
      </c>
      <c r="BO6" s="44">
        <v>12141.02</v>
      </c>
      <c r="BP6" s="44">
        <v>10515.01</v>
      </c>
      <c r="BQ6" s="44">
        <v>12206.46</v>
      </c>
      <c r="BR6" s="44">
        <v>12715.78</v>
      </c>
      <c r="BS6" s="44">
        <v>12209.88</v>
      </c>
      <c r="BT6" s="44">
        <v>11376.66</v>
      </c>
      <c r="BU6" s="44">
        <v>11569.76</v>
      </c>
      <c r="BV6" s="44">
        <v>12126.83</v>
      </c>
      <c r="BW6" s="44">
        <v>11961.45</v>
      </c>
      <c r="BX6" s="44">
        <v>11324.38</v>
      </c>
      <c r="BY6" s="44">
        <v>11636.63</v>
      </c>
      <c r="BZ6" s="44">
        <v>12851.32</v>
      </c>
      <c r="CA6" s="44">
        <v>13498.96</v>
      </c>
      <c r="CB6" s="44">
        <v>11650.46</v>
      </c>
      <c r="CC6" s="44">
        <v>13549.99</v>
      </c>
      <c r="CD6" s="44">
        <v>13880.29</v>
      </c>
      <c r="CE6" s="44">
        <v>13159.31</v>
      </c>
      <c r="CF6" s="44">
        <v>12561.96</v>
      </c>
      <c r="CG6" s="44">
        <v>13254.64</v>
      </c>
      <c r="CH6" s="44">
        <v>13241.32</v>
      </c>
      <c r="CI6" s="44">
        <v>13024.81</v>
      </c>
      <c r="CJ6" s="44">
        <v>11092.15</v>
      </c>
      <c r="CK6" s="44">
        <v>12003.22</v>
      </c>
      <c r="CL6" s="44">
        <v>11698.39</v>
      </c>
      <c r="CM6" s="44">
        <v>8883.41</v>
      </c>
      <c r="CN6" s="44">
        <v>10269.049999999999</v>
      </c>
      <c r="CO6" s="44">
        <v>10311.620000000001</v>
      </c>
      <c r="CP6" s="44">
        <v>10440.540000000001</v>
      </c>
      <c r="CQ6" s="44">
        <v>9692.65</v>
      </c>
      <c r="CR6" s="44">
        <v>8635.9</v>
      </c>
      <c r="CS6" s="44">
        <v>9325.26</v>
      </c>
      <c r="CU6" s="66"/>
      <c r="CV6" s="66"/>
      <c r="CW6" s="66"/>
      <c r="CX6" s="66"/>
    </row>
    <row r="7" spans="1:102" ht="20.25" customHeight="1" x14ac:dyDescent="0.35">
      <c r="A7" s="32" t="s">
        <v>32</v>
      </c>
      <c r="B7" s="44">
        <v>32030.9</v>
      </c>
      <c r="C7" s="44">
        <v>31037.14</v>
      </c>
      <c r="D7" s="44">
        <v>32261.61</v>
      </c>
      <c r="E7" s="44">
        <v>32932.35</v>
      </c>
      <c r="F7" s="44">
        <v>31815.8</v>
      </c>
      <c r="G7" s="44">
        <v>28759.57</v>
      </c>
      <c r="H7" s="44">
        <v>28539.06</v>
      </c>
      <c r="I7" s="44">
        <v>28768.06</v>
      </c>
      <c r="J7" s="44">
        <v>27027.79</v>
      </c>
      <c r="K7" s="44">
        <v>26324.55</v>
      </c>
      <c r="L7" s="44">
        <v>26405.8</v>
      </c>
      <c r="M7" s="44">
        <v>28628.42</v>
      </c>
      <c r="N7" s="44">
        <v>27460.58</v>
      </c>
      <c r="O7" s="44">
        <v>27490.19</v>
      </c>
      <c r="P7" s="44">
        <v>24534.03</v>
      </c>
      <c r="Q7" s="44">
        <v>27945.39</v>
      </c>
      <c r="R7" s="44">
        <v>26339.360000000001</v>
      </c>
      <c r="S7" s="44">
        <v>23968.400000000001</v>
      </c>
      <c r="T7" s="44">
        <v>23103.24</v>
      </c>
      <c r="U7" s="44">
        <v>24423.919999999998</v>
      </c>
      <c r="V7" s="44">
        <v>23314.6</v>
      </c>
      <c r="W7" s="44">
        <v>22319.4</v>
      </c>
      <c r="X7" s="44">
        <v>20375.599999999999</v>
      </c>
      <c r="Y7" s="44">
        <v>21506.6</v>
      </c>
      <c r="Z7" s="44">
        <v>20545.93</v>
      </c>
      <c r="AA7" s="44">
        <v>20071.16</v>
      </c>
      <c r="AB7" s="44">
        <v>17662.68</v>
      </c>
      <c r="AC7" s="44">
        <v>18898.740000000002</v>
      </c>
      <c r="AD7" s="44">
        <v>19027.86</v>
      </c>
      <c r="AE7" s="44">
        <v>17389.96</v>
      </c>
      <c r="AF7" s="44">
        <v>15762.81</v>
      </c>
      <c r="AG7" s="44">
        <v>17484.009999999998</v>
      </c>
      <c r="AH7" s="44">
        <v>18177.59</v>
      </c>
      <c r="AI7" s="44">
        <v>18143.96</v>
      </c>
      <c r="AJ7" s="44">
        <v>16217.29</v>
      </c>
      <c r="AK7" s="44">
        <v>17818.189999999999</v>
      </c>
      <c r="AL7" s="44">
        <v>16978.669999999998</v>
      </c>
      <c r="AM7" s="44">
        <v>16970.259999999998</v>
      </c>
      <c r="AN7" s="44">
        <v>15049.23</v>
      </c>
      <c r="AO7" s="44">
        <v>16498.599999999999</v>
      </c>
      <c r="AP7" s="44">
        <v>16757.580000000002</v>
      </c>
      <c r="AQ7" s="44">
        <v>16502.330000000002</v>
      </c>
      <c r="AR7" s="44">
        <v>13869.81</v>
      </c>
      <c r="AS7" s="44">
        <v>15690.34</v>
      </c>
      <c r="AT7" s="44">
        <v>15815.98</v>
      </c>
      <c r="AU7" s="44">
        <v>14677.13</v>
      </c>
      <c r="AV7" s="44">
        <v>13106.1</v>
      </c>
      <c r="AW7" s="44">
        <v>14447.39</v>
      </c>
      <c r="AX7" s="44">
        <v>13503.76</v>
      </c>
      <c r="AY7" s="44">
        <v>12527.59</v>
      </c>
      <c r="AZ7" s="44">
        <v>10444.870000000001</v>
      </c>
      <c r="BA7" s="44">
        <v>12094.85</v>
      </c>
      <c r="BB7" s="44">
        <v>11763.83</v>
      </c>
      <c r="BC7" s="44">
        <v>11111</v>
      </c>
      <c r="BD7" s="44">
        <v>9361.18</v>
      </c>
      <c r="BE7" s="44">
        <v>9816.39</v>
      </c>
      <c r="BF7" s="44">
        <v>10006.35</v>
      </c>
      <c r="BG7" s="44">
        <v>9728.7000000000007</v>
      </c>
      <c r="BH7" s="44">
        <v>8646.83</v>
      </c>
      <c r="BI7" s="44">
        <v>10074.48</v>
      </c>
      <c r="BJ7" s="44">
        <v>10368.89</v>
      </c>
      <c r="BK7" s="44">
        <v>9634.48</v>
      </c>
      <c r="BL7" s="44">
        <v>7691.62</v>
      </c>
      <c r="BM7" s="44">
        <v>9779.2800000000007</v>
      </c>
      <c r="BN7" s="44">
        <v>10162.61</v>
      </c>
      <c r="BO7" s="44">
        <v>11363.61</v>
      </c>
      <c r="BP7" s="44">
        <v>9895.32</v>
      </c>
      <c r="BQ7" s="44">
        <v>11404.34</v>
      </c>
      <c r="BR7" s="44">
        <v>11815.93</v>
      </c>
      <c r="BS7" s="44">
        <v>11347.39</v>
      </c>
      <c r="BT7" s="44">
        <v>10559.62</v>
      </c>
      <c r="BU7" s="44">
        <v>10582.91</v>
      </c>
      <c r="BV7" s="44">
        <v>11100.11</v>
      </c>
      <c r="BW7" s="44">
        <v>10917.78</v>
      </c>
      <c r="BX7" s="44">
        <v>10459.65</v>
      </c>
      <c r="BY7" s="44">
        <v>10707.13</v>
      </c>
      <c r="BZ7" s="44">
        <v>11865.41</v>
      </c>
      <c r="CA7" s="44">
        <v>12562.13</v>
      </c>
      <c r="CB7" s="44">
        <v>10794.2</v>
      </c>
      <c r="CC7" s="44">
        <v>12626.57</v>
      </c>
      <c r="CD7" s="44">
        <v>12928.6</v>
      </c>
      <c r="CE7" s="44">
        <v>12264.69</v>
      </c>
      <c r="CF7" s="44">
        <v>11755.37</v>
      </c>
      <c r="CG7" s="44">
        <v>12395.44</v>
      </c>
      <c r="CH7" s="44">
        <v>12305.01</v>
      </c>
      <c r="CI7" s="44">
        <v>12062.68</v>
      </c>
      <c r="CJ7" s="44">
        <v>10288.629999999999</v>
      </c>
      <c r="CK7" s="44">
        <v>11001.75</v>
      </c>
      <c r="CL7" s="44">
        <v>10831.66</v>
      </c>
      <c r="CM7" s="44">
        <v>8367.86</v>
      </c>
      <c r="CN7" s="44">
        <v>9531.7199999999993</v>
      </c>
      <c r="CO7" s="44">
        <v>9507.2800000000007</v>
      </c>
      <c r="CP7" s="44">
        <v>9618.2800000000007</v>
      </c>
      <c r="CQ7" s="44">
        <v>8898.84</v>
      </c>
      <c r="CR7" s="44">
        <v>7878.45</v>
      </c>
      <c r="CS7" s="44">
        <v>8539.35</v>
      </c>
      <c r="CU7" s="66"/>
      <c r="CV7" s="66"/>
      <c r="CW7" s="66"/>
      <c r="CX7" s="66"/>
    </row>
    <row r="8" spans="1:102" ht="20.25" customHeight="1" x14ac:dyDescent="0.35">
      <c r="A8" s="32" t="s">
        <v>67</v>
      </c>
      <c r="B8" s="44">
        <v>2351.66</v>
      </c>
      <c r="C8" s="44">
        <v>2023.21</v>
      </c>
      <c r="D8" s="44">
        <v>2053.06</v>
      </c>
      <c r="E8" s="44">
        <v>2409.0700000000002</v>
      </c>
      <c r="F8" s="44">
        <v>2401.5700000000002</v>
      </c>
      <c r="G8" s="44">
        <v>2042.56</v>
      </c>
      <c r="H8" s="44">
        <v>1888.01</v>
      </c>
      <c r="I8" s="44">
        <v>2030.37</v>
      </c>
      <c r="J8" s="44">
        <v>2168.5500000000002</v>
      </c>
      <c r="K8" s="44">
        <v>2015.53</v>
      </c>
      <c r="L8" s="44">
        <v>1922.52</v>
      </c>
      <c r="M8" s="44">
        <v>2185.23</v>
      </c>
      <c r="N8" s="44">
        <v>2191.85</v>
      </c>
      <c r="O8" s="44">
        <v>2037.25</v>
      </c>
      <c r="P8" s="44">
        <v>1947.79</v>
      </c>
      <c r="Q8" s="44">
        <v>2337.16</v>
      </c>
      <c r="R8" s="44">
        <v>2340.33</v>
      </c>
      <c r="S8" s="44">
        <v>2057.1</v>
      </c>
      <c r="T8" s="44">
        <v>1854.57</v>
      </c>
      <c r="U8" s="44">
        <v>1986.01</v>
      </c>
      <c r="V8" s="44">
        <v>2119.5300000000002</v>
      </c>
      <c r="W8" s="44">
        <v>2025.84</v>
      </c>
      <c r="X8" s="44">
        <v>1702.77</v>
      </c>
      <c r="Y8" s="44">
        <v>2009.44</v>
      </c>
      <c r="Z8" s="44">
        <v>2168.15</v>
      </c>
      <c r="AA8" s="44">
        <v>1918.81</v>
      </c>
      <c r="AB8" s="44">
        <v>1644.83</v>
      </c>
      <c r="AC8" s="44">
        <v>1810.83</v>
      </c>
      <c r="AD8" s="44">
        <v>1850.36</v>
      </c>
      <c r="AE8" s="44">
        <v>1761.33</v>
      </c>
      <c r="AF8" s="44">
        <v>1503.25</v>
      </c>
      <c r="AG8" s="44">
        <v>1798.26</v>
      </c>
      <c r="AH8" s="44">
        <v>1790.06</v>
      </c>
      <c r="AI8" s="44">
        <v>1600.81</v>
      </c>
      <c r="AJ8" s="44">
        <v>1181.45</v>
      </c>
      <c r="AK8" s="44">
        <v>1645.75</v>
      </c>
      <c r="AL8" s="44">
        <v>1816.19</v>
      </c>
      <c r="AM8" s="44">
        <v>1645.32</v>
      </c>
      <c r="AN8" s="44">
        <v>1250.32</v>
      </c>
      <c r="AO8" s="44">
        <v>1580.25</v>
      </c>
      <c r="AP8" s="44">
        <v>1510.16</v>
      </c>
      <c r="AQ8" s="44">
        <v>1473.79</v>
      </c>
      <c r="AR8" s="44">
        <v>1066.56</v>
      </c>
      <c r="AS8" s="44">
        <v>1327.98</v>
      </c>
      <c r="AT8" s="44">
        <v>1381.35</v>
      </c>
      <c r="AU8" s="44">
        <v>1307.3800000000001</v>
      </c>
      <c r="AV8" s="44">
        <v>1078.71</v>
      </c>
      <c r="AW8" s="44">
        <v>1147.57</v>
      </c>
      <c r="AX8" s="44">
        <v>980.91</v>
      </c>
      <c r="AY8" s="44">
        <v>895.03</v>
      </c>
      <c r="AZ8" s="44">
        <v>671.68</v>
      </c>
      <c r="BA8" s="44">
        <v>853.74</v>
      </c>
      <c r="BB8" s="44">
        <v>840.03</v>
      </c>
      <c r="BC8" s="44">
        <v>700.68</v>
      </c>
      <c r="BD8" s="44">
        <v>389.89</v>
      </c>
      <c r="BE8" s="44">
        <v>577.82000000000005</v>
      </c>
      <c r="BF8" s="44">
        <v>594.12</v>
      </c>
      <c r="BG8" s="44">
        <v>668.25</v>
      </c>
      <c r="BH8" s="44">
        <v>461.27</v>
      </c>
      <c r="BI8" s="44">
        <v>466.4</v>
      </c>
      <c r="BJ8" s="44">
        <v>683.32</v>
      </c>
      <c r="BK8" s="44">
        <v>643.95000000000005</v>
      </c>
      <c r="BL8" s="44">
        <v>502.94</v>
      </c>
      <c r="BM8" s="44">
        <v>623.45000000000005</v>
      </c>
      <c r="BN8" s="44">
        <v>577.09</v>
      </c>
      <c r="BO8" s="44">
        <v>689.06</v>
      </c>
      <c r="BP8" s="44">
        <v>507.55</v>
      </c>
      <c r="BQ8" s="44">
        <v>688.14</v>
      </c>
      <c r="BR8" s="44">
        <v>783.68</v>
      </c>
      <c r="BS8" s="44">
        <v>757.42</v>
      </c>
      <c r="BT8" s="44">
        <v>717.04</v>
      </c>
      <c r="BU8" s="44">
        <v>880.6</v>
      </c>
      <c r="BV8" s="44">
        <v>911.01</v>
      </c>
      <c r="BW8" s="44">
        <v>940.38</v>
      </c>
      <c r="BX8" s="44">
        <v>764.35</v>
      </c>
      <c r="BY8" s="44">
        <v>829.93</v>
      </c>
      <c r="BZ8" s="44">
        <v>885.81</v>
      </c>
      <c r="CA8" s="44">
        <v>838.06</v>
      </c>
      <c r="CB8" s="44">
        <v>757.51</v>
      </c>
      <c r="CC8" s="44">
        <v>857.85</v>
      </c>
      <c r="CD8" s="44">
        <v>848.43</v>
      </c>
      <c r="CE8" s="44">
        <v>823.77</v>
      </c>
      <c r="CF8" s="44">
        <v>706.37</v>
      </c>
      <c r="CG8" s="44">
        <v>765.7</v>
      </c>
      <c r="CH8" s="44">
        <v>817.92</v>
      </c>
      <c r="CI8" s="44">
        <v>885.86</v>
      </c>
      <c r="CJ8" s="44">
        <v>735.05</v>
      </c>
      <c r="CK8" s="44">
        <v>888.35</v>
      </c>
      <c r="CL8" s="44">
        <v>781.19</v>
      </c>
      <c r="CM8" s="44">
        <v>440.47</v>
      </c>
      <c r="CN8" s="44">
        <v>668.89</v>
      </c>
      <c r="CO8" s="44">
        <v>734.65</v>
      </c>
      <c r="CP8" s="44">
        <v>743.35</v>
      </c>
      <c r="CQ8" s="44">
        <v>711.27</v>
      </c>
      <c r="CR8" s="44">
        <v>670.85</v>
      </c>
      <c r="CS8" s="44">
        <v>691.81</v>
      </c>
      <c r="CU8" s="66"/>
      <c r="CV8" s="66"/>
      <c r="CW8" s="66"/>
      <c r="CX8" s="66"/>
    </row>
    <row r="9" spans="1:102" ht="20.25" customHeight="1" x14ac:dyDescent="0.35">
      <c r="A9" s="32" t="s">
        <v>33</v>
      </c>
      <c r="B9" s="44">
        <v>0</v>
      </c>
      <c r="C9" s="44">
        <v>0</v>
      </c>
      <c r="D9" s="44">
        <v>0</v>
      </c>
      <c r="E9" s="44">
        <v>0</v>
      </c>
      <c r="F9" s="44">
        <v>0</v>
      </c>
      <c r="G9" s="44">
        <v>0</v>
      </c>
      <c r="H9" s="44">
        <v>0</v>
      </c>
      <c r="I9" s="44">
        <v>0</v>
      </c>
      <c r="J9" s="44">
        <v>0</v>
      </c>
      <c r="K9" s="44">
        <v>0</v>
      </c>
      <c r="L9" s="44">
        <v>0</v>
      </c>
      <c r="M9" s="44">
        <v>0</v>
      </c>
      <c r="N9" s="44">
        <v>0</v>
      </c>
      <c r="O9" s="44">
        <v>0</v>
      </c>
      <c r="P9" s="44">
        <v>0</v>
      </c>
      <c r="Q9" s="44">
        <v>0</v>
      </c>
      <c r="R9" s="44">
        <v>0</v>
      </c>
      <c r="S9" s="44">
        <v>0</v>
      </c>
      <c r="T9" s="44">
        <v>0</v>
      </c>
      <c r="U9" s="44">
        <v>0</v>
      </c>
      <c r="V9" s="44">
        <v>0</v>
      </c>
      <c r="W9" s="44">
        <v>0</v>
      </c>
      <c r="X9" s="44">
        <v>0</v>
      </c>
      <c r="Y9" s="44">
        <v>0</v>
      </c>
      <c r="Z9" s="44">
        <v>0</v>
      </c>
      <c r="AA9" s="44">
        <v>0</v>
      </c>
      <c r="AB9" s="44">
        <v>0</v>
      </c>
      <c r="AC9" s="44">
        <v>0</v>
      </c>
      <c r="AD9" s="44">
        <v>0</v>
      </c>
      <c r="AE9" s="44">
        <v>0</v>
      </c>
      <c r="AF9" s="44">
        <v>0</v>
      </c>
      <c r="AG9" s="44">
        <v>0</v>
      </c>
      <c r="AH9" s="44">
        <v>0</v>
      </c>
      <c r="AI9" s="44">
        <v>0</v>
      </c>
      <c r="AJ9" s="44">
        <v>0</v>
      </c>
      <c r="AK9" s="44">
        <v>0</v>
      </c>
      <c r="AL9" s="44">
        <v>0</v>
      </c>
      <c r="AM9" s="44">
        <v>0</v>
      </c>
      <c r="AN9" s="44">
        <v>0</v>
      </c>
      <c r="AO9" s="44">
        <v>0</v>
      </c>
      <c r="AP9" s="44">
        <v>0</v>
      </c>
      <c r="AQ9" s="44">
        <v>0</v>
      </c>
      <c r="AR9" s="44">
        <v>0</v>
      </c>
      <c r="AS9" s="44">
        <v>0</v>
      </c>
      <c r="AT9" s="44">
        <v>0</v>
      </c>
      <c r="AU9" s="44">
        <v>0</v>
      </c>
      <c r="AV9" s="44">
        <v>0</v>
      </c>
      <c r="AW9" s="44">
        <v>0</v>
      </c>
      <c r="AX9" s="44">
        <v>0</v>
      </c>
      <c r="AY9" s="44">
        <v>0</v>
      </c>
      <c r="AZ9" s="44">
        <v>0</v>
      </c>
      <c r="BA9" s="44">
        <v>0</v>
      </c>
      <c r="BB9" s="44">
        <v>0</v>
      </c>
      <c r="BC9" s="44">
        <v>0</v>
      </c>
      <c r="BD9" s="44">
        <v>0</v>
      </c>
      <c r="BE9" s="44">
        <v>0</v>
      </c>
      <c r="BF9" s="44">
        <v>117.65</v>
      </c>
      <c r="BG9" s="44">
        <v>99.25</v>
      </c>
      <c r="BH9" s="44">
        <v>110.59</v>
      </c>
      <c r="BI9" s="44">
        <v>126.92</v>
      </c>
      <c r="BJ9" s="44">
        <v>111.71</v>
      </c>
      <c r="BK9" s="44">
        <v>79.44</v>
      </c>
      <c r="BL9" s="44">
        <v>101.14</v>
      </c>
      <c r="BM9" s="44">
        <v>107.54</v>
      </c>
      <c r="BN9" s="44">
        <v>95.92</v>
      </c>
      <c r="BO9" s="44">
        <v>88.35</v>
      </c>
      <c r="BP9" s="44">
        <v>112.14</v>
      </c>
      <c r="BQ9" s="44">
        <v>113.97</v>
      </c>
      <c r="BR9" s="44">
        <v>116.17</v>
      </c>
      <c r="BS9" s="44">
        <v>105.07</v>
      </c>
      <c r="BT9" s="44">
        <v>99.99</v>
      </c>
      <c r="BU9" s="44">
        <v>106.25</v>
      </c>
      <c r="BV9" s="44">
        <v>115.72</v>
      </c>
      <c r="BW9" s="44">
        <v>103.29</v>
      </c>
      <c r="BX9" s="44">
        <v>100.38</v>
      </c>
      <c r="BY9" s="44">
        <v>99.58</v>
      </c>
      <c r="BZ9" s="44">
        <v>100.1</v>
      </c>
      <c r="CA9" s="44">
        <v>98.77</v>
      </c>
      <c r="CB9" s="44">
        <v>98.75</v>
      </c>
      <c r="CC9" s="44">
        <v>65.569999999999993</v>
      </c>
      <c r="CD9" s="44">
        <v>103.25</v>
      </c>
      <c r="CE9" s="44">
        <v>70.849999999999994</v>
      </c>
      <c r="CF9" s="44">
        <v>100.22</v>
      </c>
      <c r="CG9" s="44">
        <v>93.49</v>
      </c>
      <c r="CH9" s="44">
        <v>118.39</v>
      </c>
      <c r="CI9" s="44">
        <v>76.27</v>
      </c>
      <c r="CJ9" s="44">
        <v>68.459999999999994</v>
      </c>
      <c r="CK9" s="44">
        <v>113.12</v>
      </c>
      <c r="CL9" s="44">
        <v>85.53</v>
      </c>
      <c r="CM9" s="44">
        <v>75.08</v>
      </c>
      <c r="CN9" s="44">
        <v>68.45</v>
      </c>
      <c r="CO9" s="44">
        <v>69.69</v>
      </c>
      <c r="CP9" s="44">
        <v>78.91</v>
      </c>
      <c r="CQ9" s="44">
        <v>82.54</v>
      </c>
      <c r="CR9" s="44">
        <v>86.6</v>
      </c>
      <c r="CS9" s="44">
        <v>94.1</v>
      </c>
      <c r="CU9" s="66"/>
      <c r="CV9" s="66"/>
      <c r="CW9" s="66"/>
      <c r="CX9" s="66"/>
    </row>
    <row r="10" spans="1:102" ht="20.25" customHeight="1" x14ac:dyDescent="0.35">
      <c r="A10" s="27" t="s">
        <v>68</v>
      </c>
      <c r="B10" s="44">
        <v>10086.68</v>
      </c>
      <c r="C10" s="44">
        <v>10889.88</v>
      </c>
      <c r="D10" s="44">
        <v>11828.64</v>
      </c>
      <c r="E10" s="44">
        <v>12063.8</v>
      </c>
      <c r="F10" s="44">
        <v>13161.13</v>
      </c>
      <c r="G10" s="44">
        <v>13623.23</v>
      </c>
      <c r="H10" s="44">
        <v>14267.78</v>
      </c>
      <c r="I10" s="44">
        <v>13334.15</v>
      </c>
      <c r="J10" s="44">
        <v>12485.16</v>
      </c>
      <c r="K10" s="44">
        <v>11532.77</v>
      </c>
      <c r="L10" s="44">
        <v>14419.66</v>
      </c>
      <c r="M10" s="44">
        <v>15113.84</v>
      </c>
      <c r="N10" s="44">
        <v>13947.62</v>
      </c>
      <c r="O10" s="44">
        <v>17235.98</v>
      </c>
      <c r="P10" s="44">
        <v>13317.76</v>
      </c>
      <c r="Q10" s="44">
        <v>12466.56</v>
      </c>
      <c r="R10" s="44">
        <v>13604.71</v>
      </c>
      <c r="S10" s="44">
        <v>12997.09</v>
      </c>
      <c r="T10" s="44">
        <v>14235.32</v>
      </c>
      <c r="U10" s="44">
        <v>13340.21</v>
      </c>
      <c r="V10" s="44">
        <v>14963.47</v>
      </c>
      <c r="W10" s="44">
        <v>15665.53</v>
      </c>
      <c r="X10" s="44">
        <v>16439.68</v>
      </c>
      <c r="Y10" s="44">
        <v>15447.55</v>
      </c>
      <c r="Z10" s="44">
        <v>13693.84</v>
      </c>
      <c r="AA10" s="44">
        <v>15796.26</v>
      </c>
      <c r="AB10" s="44">
        <v>15551.58</v>
      </c>
      <c r="AC10" s="44">
        <v>13843.46</v>
      </c>
      <c r="AD10" s="44">
        <v>14157.74</v>
      </c>
      <c r="AE10" s="44">
        <v>15490.02</v>
      </c>
      <c r="AF10" s="44">
        <v>15413.99</v>
      </c>
      <c r="AG10" s="44">
        <v>14381.4</v>
      </c>
      <c r="AH10" s="44">
        <v>12861.29</v>
      </c>
      <c r="AI10" s="44">
        <v>13635.38</v>
      </c>
      <c r="AJ10" s="44">
        <v>16288.33</v>
      </c>
      <c r="AK10" s="44">
        <v>14571.74</v>
      </c>
      <c r="AL10" s="44">
        <v>14074.2</v>
      </c>
      <c r="AM10" s="44">
        <v>15615.04</v>
      </c>
      <c r="AN10" s="44">
        <v>16002.17</v>
      </c>
      <c r="AO10" s="44">
        <v>14643.46</v>
      </c>
      <c r="AP10" s="44">
        <v>13303.79</v>
      </c>
      <c r="AQ10" s="44">
        <v>13486.32</v>
      </c>
      <c r="AR10" s="44">
        <v>14630.91</v>
      </c>
      <c r="AS10" s="44">
        <v>13581.25</v>
      </c>
      <c r="AT10" s="44">
        <v>12555.09</v>
      </c>
      <c r="AU10" s="44">
        <v>14734.4</v>
      </c>
      <c r="AV10" s="44">
        <v>13659.78</v>
      </c>
      <c r="AW10" s="44">
        <v>14114.73</v>
      </c>
      <c r="AX10" s="44">
        <v>14088.54</v>
      </c>
      <c r="AY10" s="44">
        <v>13887.91</v>
      </c>
      <c r="AZ10" s="44">
        <v>15296.26</v>
      </c>
      <c r="BA10" s="44">
        <v>14819.59</v>
      </c>
      <c r="BB10" s="44">
        <v>15574.9</v>
      </c>
      <c r="BC10" s="44">
        <v>16203.91</v>
      </c>
      <c r="BD10" s="44">
        <v>15078.08</v>
      </c>
      <c r="BE10" s="44">
        <v>13618.82</v>
      </c>
      <c r="BF10" s="44">
        <v>14510.54</v>
      </c>
      <c r="BG10" s="44">
        <v>16344.48</v>
      </c>
      <c r="BH10" s="44">
        <v>15145.4</v>
      </c>
      <c r="BI10" s="44">
        <v>12966.32</v>
      </c>
      <c r="BJ10" s="44">
        <v>13017.95</v>
      </c>
      <c r="BK10" s="44">
        <v>12481.25</v>
      </c>
      <c r="BL10" s="44">
        <v>13963.97</v>
      </c>
      <c r="BM10" s="44">
        <v>14174.37</v>
      </c>
      <c r="BN10" s="44">
        <v>12037.06</v>
      </c>
      <c r="BO10" s="44">
        <v>12034.81</v>
      </c>
      <c r="BP10" s="44">
        <v>12979.05</v>
      </c>
      <c r="BQ10" s="44">
        <v>13548.09</v>
      </c>
      <c r="BR10" s="44">
        <v>11478.57</v>
      </c>
      <c r="BS10" s="44">
        <v>11846.32</v>
      </c>
      <c r="BT10" s="44">
        <v>12328.09</v>
      </c>
      <c r="BU10" s="44">
        <v>13136.07</v>
      </c>
      <c r="BV10" s="44">
        <v>12476.31</v>
      </c>
      <c r="BW10" s="44">
        <v>13703.33</v>
      </c>
      <c r="BX10" s="44">
        <v>13990.96</v>
      </c>
      <c r="BY10" s="44">
        <v>13120.2</v>
      </c>
      <c r="BZ10" s="44">
        <v>11280.55</v>
      </c>
      <c r="CA10" s="44">
        <v>13303.83</v>
      </c>
      <c r="CB10" s="44">
        <v>13696.2</v>
      </c>
      <c r="CC10" s="44">
        <v>14002.36</v>
      </c>
      <c r="CD10" s="44">
        <v>12977.07</v>
      </c>
      <c r="CE10" s="44">
        <v>13055.67</v>
      </c>
      <c r="CF10" s="44">
        <v>12455.19</v>
      </c>
      <c r="CG10" s="44">
        <v>13060.99</v>
      </c>
      <c r="CH10" s="44">
        <v>11675.15</v>
      </c>
      <c r="CI10" s="44">
        <v>7850.43</v>
      </c>
      <c r="CJ10" s="44">
        <v>9821.7999999999993</v>
      </c>
      <c r="CK10" s="44">
        <v>10226.07</v>
      </c>
      <c r="CL10" s="44">
        <v>7322.32</v>
      </c>
      <c r="CM10" s="44">
        <v>10822.61</v>
      </c>
      <c r="CN10" s="44">
        <v>11289.28</v>
      </c>
      <c r="CO10" s="44">
        <v>12297.17</v>
      </c>
      <c r="CP10" s="44">
        <v>11870.44</v>
      </c>
      <c r="CQ10" s="44">
        <v>11197.28</v>
      </c>
      <c r="CR10" s="44">
        <v>11952.01</v>
      </c>
      <c r="CS10" s="44">
        <v>11473.04</v>
      </c>
      <c r="CU10" s="66"/>
      <c r="CV10" s="66"/>
      <c r="CW10" s="66"/>
      <c r="CX10" s="66"/>
    </row>
    <row r="11" spans="1:102" ht="20.25" customHeight="1" x14ac:dyDescent="0.35">
      <c r="A11" s="32" t="s">
        <v>34</v>
      </c>
      <c r="B11" s="44">
        <v>8937.42</v>
      </c>
      <c r="C11" s="44">
        <v>9397.8799999999992</v>
      </c>
      <c r="D11" s="44">
        <v>10350.26</v>
      </c>
      <c r="E11" s="44">
        <v>10635.45</v>
      </c>
      <c r="F11" s="44">
        <v>11813.79</v>
      </c>
      <c r="G11" s="44">
        <v>11981.42</v>
      </c>
      <c r="H11" s="44">
        <v>12900.9</v>
      </c>
      <c r="I11" s="44">
        <v>12171.58</v>
      </c>
      <c r="J11" s="44">
        <v>11638.03</v>
      </c>
      <c r="K11" s="44">
        <v>10597.78</v>
      </c>
      <c r="L11" s="44">
        <v>12922.38</v>
      </c>
      <c r="M11" s="44">
        <v>13834.09</v>
      </c>
      <c r="N11" s="44">
        <v>13091.31</v>
      </c>
      <c r="O11" s="44">
        <v>15936.11</v>
      </c>
      <c r="P11" s="44">
        <v>11743.78</v>
      </c>
      <c r="Q11" s="44">
        <v>11270.34</v>
      </c>
      <c r="R11" s="44">
        <v>12247.22</v>
      </c>
      <c r="S11" s="44">
        <v>11393.84</v>
      </c>
      <c r="T11" s="44">
        <v>12883.1</v>
      </c>
      <c r="U11" s="44">
        <v>12064.76</v>
      </c>
      <c r="V11" s="44">
        <v>13357.12</v>
      </c>
      <c r="W11" s="44">
        <v>14064.01</v>
      </c>
      <c r="X11" s="44">
        <v>14445.68</v>
      </c>
      <c r="Y11" s="44">
        <v>13990.72</v>
      </c>
      <c r="Z11" s="44">
        <v>12468.67</v>
      </c>
      <c r="AA11" s="44">
        <v>13896.03</v>
      </c>
      <c r="AB11" s="44">
        <v>13655.79</v>
      </c>
      <c r="AC11" s="44">
        <v>12190</v>
      </c>
      <c r="AD11" s="44">
        <v>12385.74</v>
      </c>
      <c r="AE11" s="44">
        <v>13336.78</v>
      </c>
      <c r="AF11" s="44">
        <v>13656.53</v>
      </c>
      <c r="AG11" s="44">
        <v>12067.33</v>
      </c>
      <c r="AH11" s="44">
        <v>11315.07</v>
      </c>
      <c r="AI11" s="44">
        <v>11465.43</v>
      </c>
      <c r="AJ11" s="44">
        <v>14161.54</v>
      </c>
      <c r="AK11" s="44">
        <v>13208.55</v>
      </c>
      <c r="AL11" s="44">
        <v>11868.76</v>
      </c>
      <c r="AM11" s="44">
        <v>13539.34</v>
      </c>
      <c r="AN11" s="44">
        <v>14033.99</v>
      </c>
      <c r="AO11" s="44">
        <v>12966.83</v>
      </c>
      <c r="AP11" s="44">
        <v>11557.27</v>
      </c>
      <c r="AQ11" s="44">
        <v>11811.48</v>
      </c>
      <c r="AR11" s="44">
        <v>12674.32</v>
      </c>
      <c r="AS11" s="44">
        <v>12188.33</v>
      </c>
      <c r="AT11" s="44">
        <v>11192.18</v>
      </c>
      <c r="AU11" s="44">
        <v>13086.98</v>
      </c>
      <c r="AV11" s="44">
        <v>12047.38</v>
      </c>
      <c r="AW11" s="44">
        <v>12104.31</v>
      </c>
      <c r="AX11" s="44">
        <v>12110.47</v>
      </c>
      <c r="AY11" s="44">
        <v>12195.84</v>
      </c>
      <c r="AZ11" s="44">
        <v>13298.01</v>
      </c>
      <c r="BA11" s="44">
        <v>13349.36</v>
      </c>
      <c r="BB11" s="44">
        <v>14089.86</v>
      </c>
      <c r="BC11" s="44">
        <v>14629.47</v>
      </c>
      <c r="BD11" s="44">
        <v>13822.64</v>
      </c>
      <c r="BE11" s="44">
        <v>12798.3</v>
      </c>
      <c r="BF11" s="44">
        <v>12880.13</v>
      </c>
      <c r="BG11" s="44">
        <v>14773.1</v>
      </c>
      <c r="BH11" s="44">
        <v>13532.9</v>
      </c>
      <c r="BI11" s="44">
        <v>11283.77</v>
      </c>
      <c r="BJ11" s="44">
        <v>11618.87</v>
      </c>
      <c r="BK11" s="44">
        <v>11339.56</v>
      </c>
      <c r="BL11" s="44">
        <v>12830.99</v>
      </c>
      <c r="BM11" s="44">
        <v>13100.73</v>
      </c>
      <c r="BN11" s="44">
        <v>10952.44</v>
      </c>
      <c r="BO11" s="44">
        <v>10931.07</v>
      </c>
      <c r="BP11" s="44">
        <v>11395.85</v>
      </c>
      <c r="BQ11" s="44">
        <v>12001.45</v>
      </c>
      <c r="BR11" s="44">
        <v>9840.92</v>
      </c>
      <c r="BS11" s="44">
        <v>10172.4</v>
      </c>
      <c r="BT11" s="44">
        <v>10673.66</v>
      </c>
      <c r="BU11" s="44">
        <v>11718.82</v>
      </c>
      <c r="BV11" s="44">
        <v>10989.57</v>
      </c>
      <c r="BW11" s="44">
        <v>11720.03</v>
      </c>
      <c r="BX11" s="44">
        <v>12385.59</v>
      </c>
      <c r="BY11" s="44">
        <v>11528.41</v>
      </c>
      <c r="BZ11" s="44">
        <v>9651.92</v>
      </c>
      <c r="CA11" s="44">
        <v>11747.7</v>
      </c>
      <c r="CB11" s="44">
        <v>11865.68</v>
      </c>
      <c r="CC11" s="44">
        <v>12384.95</v>
      </c>
      <c r="CD11" s="44">
        <v>11349.54</v>
      </c>
      <c r="CE11" s="44">
        <v>11533.44</v>
      </c>
      <c r="CF11" s="44">
        <v>10888.67</v>
      </c>
      <c r="CG11" s="44">
        <v>11841.71</v>
      </c>
      <c r="CH11" s="44">
        <v>11180.48</v>
      </c>
      <c r="CI11" s="44">
        <v>7345.38</v>
      </c>
      <c r="CJ11" s="44">
        <v>9072.4500000000007</v>
      </c>
      <c r="CK11" s="44">
        <v>9366.94</v>
      </c>
      <c r="CL11" s="44">
        <v>6589.99</v>
      </c>
      <c r="CM11" s="44">
        <v>9804.33</v>
      </c>
      <c r="CN11" s="44">
        <v>10364.030000000001</v>
      </c>
      <c r="CO11" s="44">
        <v>11302.46</v>
      </c>
      <c r="CP11" s="44">
        <v>10832.16</v>
      </c>
      <c r="CQ11" s="44">
        <v>10344.700000000001</v>
      </c>
      <c r="CR11" s="44">
        <v>11296.25</v>
      </c>
      <c r="CS11" s="44">
        <v>10607.82</v>
      </c>
      <c r="CU11" s="66"/>
      <c r="CV11" s="66"/>
      <c r="CW11" s="66"/>
      <c r="CX11" s="66"/>
    </row>
    <row r="12" spans="1:102" ht="20.25" customHeight="1" x14ac:dyDescent="0.35">
      <c r="A12" s="32" t="s">
        <v>33</v>
      </c>
      <c r="B12" s="44">
        <v>1149.26</v>
      </c>
      <c r="C12" s="44">
        <v>1492.01</v>
      </c>
      <c r="D12" s="44">
        <v>1478.38</v>
      </c>
      <c r="E12" s="44">
        <v>1428.35</v>
      </c>
      <c r="F12" s="44">
        <v>1347.34</v>
      </c>
      <c r="G12" s="44">
        <v>1641.81</v>
      </c>
      <c r="H12" s="44">
        <v>1366.89</v>
      </c>
      <c r="I12" s="44">
        <v>1162.57</v>
      </c>
      <c r="J12" s="44">
        <v>847.14</v>
      </c>
      <c r="K12" s="44">
        <v>934.99</v>
      </c>
      <c r="L12" s="44">
        <v>1497.28</v>
      </c>
      <c r="M12" s="44">
        <v>1279.76</v>
      </c>
      <c r="N12" s="44">
        <v>856.31</v>
      </c>
      <c r="O12" s="44">
        <v>1299.8699999999999</v>
      </c>
      <c r="P12" s="44">
        <v>1573.99</v>
      </c>
      <c r="Q12" s="44">
        <v>1196.22</v>
      </c>
      <c r="R12" s="44">
        <v>1357.49</v>
      </c>
      <c r="S12" s="44">
        <v>1603.25</v>
      </c>
      <c r="T12" s="44">
        <v>1352.22</v>
      </c>
      <c r="U12" s="44">
        <v>1275.45</v>
      </c>
      <c r="V12" s="44">
        <v>1606.35</v>
      </c>
      <c r="W12" s="44">
        <v>1601.52</v>
      </c>
      <c r="X12" s="44">
        <v>1994</v>
      </c>
      <c r="Y12" s="44">
        <v>1456.84</v>
      </c>
      <c r="Z12" s="44">
        <v>1225.1600000000001</v>
      </c>
      <c r="AA12" s="44">
        <v>1900.23</v>
      </c>
      <c r="AB12" s="44">
        <v>1895.79</v>
      </c>
      <c r="AC12" s="44">
        <v>1653.46</v>
      </c>
      <c r="AD12" s="44">
        <v>1772</v>
      </c>
      <c r="AE12" s="44">
        <v>2153.2399999999998</v>
      </c>
      <c r="AF12" s="44">
        <v>1757.46</v>
      </c>
      <c r="AG12" s="44">
        <v>2314.08</v>
      </c>
      <c r="AH12" s="44">
        <v>1546.22</v>
      </c>
      <c r="AI12" s="44">
        <v>2169.94</v>
      </c>
      <c r="AJ12" s="44">
        <v>2126.7800000000002</v>
      </c>
      <c r="AK12" s="44">
        <v>1363.19</v>
      </c>
      <c r="AL12" s="44">
        <v>2205.44</v>
      </c>
      <c r="AM12" s="44">
        <v>2075.6999999999998</v>
      </c>
      <c r="AN12" s="44">
        <v>1968.18</v>
      </c>
      <c r="AO12" s="44">
        <v>1676.62</v>
      </c>
      <c r="AP12" s="44">
        <v>1746.52</v>
      </c>
      <c r="AQ12" s="44">
        <v>1674.84</v>
      </c>
      <c r="AR12" s="44">
        <v>1956.59</v>
      </c>
      <c r="AS12" s="44">
        <v>1392.92</v>
      </c>
      <c r="AT12" s="44">
        <v>1362.91</v>
      </c>
      <c r="AU12" s="44">
        <v>1647.42</v>
      </c>
      <c r="AV12" s="44">
        <v>1612.41</v>
      </c>
      <c r="AW12" s="44">
        <v>2010.43</v>
      </c>
      <c r="AX12" s="44">
        <v>1978.07</v>
      </c>
      <c r="AY12" s="44">
        <v>1692.07</v>
      </c>
      <c r="AZ12" s="44">
        <v>1998.26</v>
      </c>
      <c r="BA12" s="44">
        <v>1470.23</v>
      </c>
      <c r="BB12" s="44">
        <v>1485.04</v>
      </c>
      <c r="BC12" s="44">
        <v>1574.44</v>
      </c>
      <c r="BD12" s="44">
        <v>1255.43</v>
      </c>
      <c r="BE12" s="44">
        <v>820.52</v>
      </c>
      <c r="BF12" s="44">
        <v>1630.41</v>
      </c>
      <c r="BG12" s="44">
        <v>1571.38</v>
      </c>
      <c r="BH12" s="44">
        <v>1612.5</v>
      </c>
      <c r="BI12" s="44">
        <v>1682.56</v>
      </c>
      <c r="BJ12" s="44">
        <v>1399.08</v>
      </c>
      <c r="BK12" s="44">
        <v>1141.69</v>
      </c>
      <c r="BL12" s="44">
        <v>1132.99</v>
      </c>
      <c r="BM12" s="44">
        <v>1073.6400000000001</v>
      </c>
      <c r="BN12" s="44">
        <v>1084.6099999999999</v>
      </c>
      <c r="BO12" s="44">
        <v>1103.74</v>
      </c>
      <c r="BP12" s="44">
        <v>1583.2</v>
      </c>
      <c r="BQ12" s="44">
        <v>1546.64</v>
      </c>
      <c r="BR12" s="44">
        <v>1637.65</v>
      </c>
      <c r="BS12" s="44">
        <v>1673.92</v>
      </c>
      <c r="BT12" s="44">
        <v>1654.44</v>
      </c>
      <c r="BU12" s="44">
        <v>1417.25</v>
      </c>
      <c r="BV12" s="44">
        <v>1486.74</v>
      </c>
      <c r="BW12" s="44">
        <v>1983.31</v>
      </c>
      <c r="BX12" s="44">
        <v>1605.37</v>
      </c>
      <c r="BY12" s="44">
        <v>1591.8</v>
      </c>
      <c r="BZ12" s="44">
        <v>1628.62</v>
      </c>
      <c r="CA12" s="44">
        <v>1556.13</v>
      </c>
      <c r="CB12" s="44">
        <v>1830.51</v>
      </c>
      <c r="CC12" s="44">
        <v>1617.41</v>
      </c>
      <c r="CD12" s="44">
        <v>1627.54</v>
      </c>
      <c r="CE12" s="44">
        <v>1522.23</v>
      </c>
      <c r="CF12" s="44">
        <v>1566.51</v>
      </c>
      <c r="CG12" s="44">
        <v>1219.27</v>
      </c>
      <c r="CH12" s="44">
        <v>494.67</v>
      </c>
      <c r="CI12" s="44">
        <v>505.05</v>
      </c>
      <c r="CJ12" s="44">
        <v>749.35</v>
      </c>
      <c r="CK12" s="44">
        <v>859.13</v>
      </c>
      <c r="CL12" s="44">
        <v>732.34</v>
      </c>
      <c r="CM12" s="44">
        <v>1018.29</v>
      </c>
      <c r="CN12" s="44">
        <v>925.24</v>
      </c>
      <c r="CO12" s="44">
        <v>994.71</v>
      </c>
      <c r="CP12" s="44">
        <v>1038.28</v>
      </c>
      <c r="CQ12" s="44">
        <v>852.58</v>
      </c>
      <c r="CR12" s="44">
        <v>655.76</v>
      </c>
      <c r="CS12" s="44">
        <v>865.22</v>
      </c>
      <c r="CU12" s="66"/>
      <c r="CV12" s="66"/>
      <c r="CW12" s="66"/>
      <c r="CX12" s="66"/>
    </row>
    <row r="13" spans="1:102" ht="20.25" customHeight="1" x14ac:dyDescent="0.35">
      <c r="A13" s="27" t="s">
        <v>69</v>
      </c>
      <c r="B13" s="44">
        <v>20743.41</v>
      </c>
      <c r="C13" s="44">
        <v>21341.24</v>
      </c>
      <c r="D13" s="44">
        <v>24225.48</v>
      </c>
      <c r="E13" s="44">
        <v>25486.880000000001</v>
      </c>
      <c r="F13" s="44">
        <v>24609.94</v>
      </c>
      <c r="G13" s="44">
        <v>23894.54</v>
      </c>
      <c r="H13" s="44">
        <v>22303.95</v>
      </c>
      <c r="I13" s="44">
        <v>22108.75</v>
      </c>
      <c r="J13" s="44">
        <v>20832.07</v>
      </c>
      <c r="K13" s="44">
        <v>22302.89</v>
      </c>
      <c r="L13" s="44">
        <v>20889.8</v>
      </c>
      <c r="M13" s="44">
        <v>22904.98</v>
      </c>
      <c r="N13" s="44">
        <v>22465.06</v>
      </c>
      <c r="O13" s="44">
        <v>24548.13</v>
      </c>
      <c r="P13" s="44">
        <v>18303.46</v>
      </c>
      <c r="Q13" s="44">
        <v>21827.07</v>
      </c>
      <c r="R13" s="44">
        <v>20280.84</v>
      </c>
      <c r="S13" s="44">
        <v>17415.240000000002</v>
      </c>
      <c r="T13" s="44">
        <v>18839.419999999998</v>
      </c>
      <c r="U13" s="44">
        <v>18362.259999999998</v>
      </c>
      <c r="V13" s="44">
        <v>17758.240000000002</v>
      </c>
      <c r="W13" s="44">
        <v>16618.97</v>
      </c>
      <c r="X13" s="44">
        <v>15075.18</v>
      </c>
      <c r="Y13" s="44">
        <v>15051.62</v>
      </c>
      <c r="Z13" s="44">
        <v>14553.09</v>
      </c>
      <c r="AA13" s="44">
        <v>15342.83</v>
      </c>
      <c r="AB13" s="44">
        <v>11405.72</v>
      </c>
      <c r="AC13" s="44">
        <v>12797.08</v>
      </c>
      <c r="AD13" s="44">
        <v>13835.97</v>
      </c>
      <c r="AE13" s="44">
        <v>13094.5</v>
      </c>
      <c r="AF13" s="44">
        <v>11350.59</v>
      </c>
      <c r="AG13" s="44">
        <v>11913.57</v>
      </c>
      <c r="AH13" s="44">
        <v>12254.08</v>
      </c>
      <c r="AI13" s="44">
        <v>12580.49</v>
      </c>
      <c r="AJ13" s="44">
        <v>12698.73</v>
      </c>
      <c r="AK13" s="44">
        <v>13466.06</v>
      </c>
      <c r="AL13" s="44">
        <v>12258.07</v>
      </c>
      <c r="AM13" s="44">
        <v>12343.31</v>
      </c>
      <c r="AN13" s="44">
        <v>11181.22</v>
      </c>
      <c r="AO13" s="44">
        <v>12452.76</v>
      </c>
      <c r="AP13" s="44">
        <v>11173.68</v>
      </c>
      <c r="AQ13" s="44">
        <v>12611.71</v>
      </c>
      <c r="AR13" s="44">
        <v>9824.91</v>
      </c>
      <c r="AS13" s="44">
        <v>11740.44</v>
      </c>
      <c r="AT13" s="44">
        <v>11448.98</v>
      </c>
      <c r="AU13" s="44">
        <v>11133.12</v>
      </c>
      <c r="AV13" s="44">
        <v>8708.25</v>
      </c>
      <c r="AW13" s="44">
        <v>10773.8</v>
      </c>
      <c r="AX13" s="44">
        <v>9239.4599999999991</v>
      </c>
      <c r="AY13" s="44">
        <v>8279.08</v>
      </c>
      <c r="AZ13" s="44">
        <v>7039.58</v>
      </c>
      <c r="BA13" s="44">
        <v>9066.56</v>
      </c>
      <c r="BB13" s="44">
        <v>7926.96</v>
      </c>
      <c r="BC13" s="44">
        <v>7976.63</v>
      </c>
      <c r="BD13" s="44">
        <v>7135.95</v>
      </c>
      <c r="BE13" s="44">
        <v>7906.69</v>
      </c>
      <c r="BF13" s="44">
        <v>8685.58</v>
      </c>
      <c r="BG13" s="44">
        <v>8649.4</v>
      </c>
      <c r="BH13" s="44">
        <v>7452.04</v>
      </c>
      <c r="BI13" s="44">
        <v>8318.14</v>
      </c>
      <c r="BJ13" s="44">
        <v>8001.18</v>
      </c>
      <c r="BK13" s="44">
        <v>7446.45</v>
      </c>
      <c r="BL13" s="44">
        <v>6906.21</v>
      </c>
      <c r="BM13" s="44">
        <v>8515.06</v>
      </c>
      <c r="BN13" s="44">
        <v>8095.88</v>
      </c>
      <c r="BO13" s="44">
        <v>9309.1</v>
      </c>
      <c r="BP13" s="44">
        <v>7908.26</v>
      </c>
      <c r="BQ13" s="44">
        <v>8396.19</v>
      </c>
      <c r="BR13" s="44">
        <v>10089.94</v>
      </c>
      <c r="BS13" s="44">
        <v>7976.12</v>
      </c>
      <c r="BT13" s="44">
        <v>8224.57</v>
      </c>
      <c r="BU13" s="44">
        <v>8565.15</v>
      </c>
      <c r="BV13" s="44">
        <v>9823.5499999999993</v>
      </c>
      <c r="BW13" s="44">
        <v>9692.2999999999993</v>
      </c>
      <c r="BX13" s="44">
        <v>9635.82</v>
      </c>
      <c r="BY13" s="44">
        <v>9167.17</v>
      </c>
      <c r="BZ13" s="44">
        <v>10868.01</v>
      </c>
      <c r="CA13" s="44">
        <v>11376.53</v>
      </c>
      <c r="CB13" s="44">
        <v>10113.040000000001</v>
      </c>
      <c r="CC13" s="44">
        <v>12150.33</v>
      </c>
      <c r="CD13" s="44">
        <v>11186.95</v>
      </c>
      <c r="CE13" s="44">
        <v>12007.39</v>
      </c>
      <c r="CF13" s="44">
        <v>11047.16</v>
      </c>
      <c r="CG13" s="44">
        <v>10697.88</v>
      </c>
      <c r="CH13" s="44">
        <v>10680.12</v>
      </c>
      <c r="CI13" s="44">
        <v>9949.32</v>
      </c>
      <c r="CJ13" s="44">
        <v>9645.11</v>
      </c>
      <c r="CK13" s="44">
        <v>9640.17</v>
      </c>
      <c r="CL13" s="44">
        <v>9244.6</v>
      </c>
      <c r="CM13" s="44">
        <v>7549.21</v>
      </c>
      <c r="CN13" s="44">
        <v>8458.86</v>
      </c>
      <c r="CO13" s="44">
        <v>9228.82</v>
      </c>
      <c r="CP13" s="44">
        <v>8627.9599999999991</v>
      </c>
      <c r="CQ13" s="44">
        <v>7354.98</v>
      </c>
      <c r="CR13" s="44">
        <v>6643.99</v>
      </c>
      <c r="CS13" s="44">
        <v>8301.84</v>
      </c>
      <c r="CU13" s="66"/>
      <c r="CV13" s="66"/>
      <c r="CW13" s="66"/>
      <c r="CX13" s="66"/>
    </row>
    <row r="14" spans="1:102" ht="20.25" customHeight="1" x14ac:dyDescent="0.35">
      <c r="A14" s="32" t="s">
        <v>35</v>
      </c>
      <c r="B14" s="44">
        <v>19890.75</v>
      </c>
      <c r="C14" s="44">
        <v>20758.259999999998</v>
      </c>
      <c r="D14" s="44">
        <v>23590.02</v>
      </c>
      <c r="E14" s="44">
        <v>24682.97</v>
      </c>
      <c r="F14" s="44">
        <v>23952.26</v>
      </c>
      <c r="G14" s="44">
        <v>23224.01</v>
      </c>
      <c r="H14" s="44">
        <v>21607.51</v>
      </c>
      <c r="I14" s="44">
        <v>21297.59</v>
      </c>
      <c r="J14" s="44">
        <v>20110.32</v>
      </c>
      <c r="K14" s="44">
        <v>21644.5</v>
      </c>
      <c r="L14" s="44">
        <v>20386.36</v>
      </c>
      <c r="M14" s="44">
        <v>22299.56</v>
      </c>
      <c r="N14" s="44">
        <v>22074.49</v>
      </c>
      <c r="O14" s="44">
        <v>23968.83</v>
      </c>
      <c r="P14" s="44">
        <v>17690.09</v>
      </c>
      <c r="Q14" s="44">
        <v>21294.69</v>
      </c>
      <c r="R14" s="44">
        <v>19719.96</v>
      </c>
      <c r="S14" s="44">
        <v>16785.91</v>
      </c>
      <c r="T14" s="44">
        <v>18151.689999999999</v>
      </c>
      <c r="U14" s="44">
        <v>17868.63</v>
      </c>
      <c r="V14" s="44">
        <v>17373.73</v>
      </c>
      <c r="W14" s="44">
        <v>16387.45</v>
      </c>
      <c r="X14" s="44">
        <v>14793.61</v>
      </c>
      <c r="Y14" s="44">
        <v>14858.07</v>
      </c>
      <c r="Z14" s="44">
        <v>14045.36</v>
      </c>
      <c r="AA14" s="44">
        <v>15036.48</v>
      </c>
      <c r="AB14" s="44">
        <v>10901.45</v>
      </c>
      <c r="AC14" s="44">
        <v>12123.62</v>
      </c>
      <c r="AD14" s="44">
        <v>13259.96</v>
      </c>
      <c r="AE14" s="44">
        <v>12270.84</v>
      </c>
      <c r="AF14" s="44">
        <v>10770.99</v>
      </c>
      <c r="AG14" s="44">
        <v>11249.65</v>
      </c>
      <c r="AH14" s="44">
        <v>11469.77</v>
      </c>
      <c r="AI14" s="44">
        <v>11876.46</v>
      </c>
      <c r="AJ14" s="44">
        <v>11919.8</v>
      </c>
      <c r="AK14" s="44">
        <v>12446.62</v>
      </c>
      <c r="AL14" s="44">
        <v>11402.23</v>
      </c>
      <c r="AM14" s="44">
        <v>11502</v>
      </c>
      <c r="AN14" s="44">
        <v>10058.33</v>
      </c>
      <c r="AO14" s="44">
        <v>11414.86</v>
      </c>
      <c r="AP14" s="44">
        <v>10437.23</v>
      </c>
      <c r="AQ14" s="44">
        <v>12014.53</v>
      </c>
      <c r="AR14" s="44">
        <v>8723.09</v>
      </c>
      <c r="AS14" s="44">
        <v>10534.81</v>
      </c>
      <c r="AT14" s="44">
        <v>10749.41</v>
      </c>
      <c r="AU14" s="44">
        <v>10310.06</v>
      </c>
      <c r="AV14" s="44">
        <v>8005.57</v>
      </c>
      <c r="AW14" s="44">
        <v>10042.11</v>
      </c>
      <c r="AX14" s="44">
        <v>8276.9599999999991</v>
      </c>
      <c r="AY14" s="44">
        <v>7335.91</v>
      </c>
      <c r="AZ14" s="44">
        <v>5968.44</v>
      </c>
      <c r="BA14" s="44">
        <v>8135.08</v>
      </c>
      <c r="BB14" s="44">
        <v>7595.11</v>
      </c>
      <c r="BC14" s="44">
        <v>7739.52</v>
      </c>
      <c r="BD14" s="44">
        <v>6792.28</v>
      </c>
      <c r="BE14" s="44">
        <v>7699.4</v>
      </c>
      <c r="BF14" s="44">
        <v>8289.61</v>
      </c>
      <c r="BG14" s="44">
        <v>8287.02</v>
      </c>
      <c r="BH14" s="44">
        <v>7028.12</v>
      </c>
      <c r="BI14" s="44">
        <v>8064.92</v>
      </c>
      <c r="BJ14" s="44">
        <v>7780.47</v>
      </c>
      <c r="BK14" s="44">
        <v>7164.18</v>
      </c>
      <c r="BL14" s="44">
        <v>6633.57</v>
      </c>
      <c r="BM14" s="44">
        <v>8231.1200000000008</v>
      </c>
      <c r="BN14" s="44">
        <v>7611.76</v>
      </c>
      <c r="BO14" s="44">
        <v>8846.27</v>
      </c>
      <c r="BP14" s="44">
        <v>7278.66</v>
      </c>
      <c r="BQ14" s="44">
        <v>8083.13</v>
      </c>
      <c r="BR14" s="44">
        <v>9459.82</v>
      </c>
      <c r="BS14" s="44">
        <v>7543.5</v>
      </c>
      <c r="BT14" s="44">
        <v>7930.83</v>
      </c>
      <c r="BU14" s="44">
        <v>8312.42</v>
      </c>
      <c r="BV14" s="44">
        <v>9470.19</v>
      </c>
      <c r="BW14" s="44">
        <v>9366.91</v>
      </c>
      <c r="BX14" s="44">
        <v>9194.89</v>
      </c>
      <c r="BY14" s="44">
        <v>8830.75</v>
      </c>
      <c r="BZ14" s="44">
        <v>10625.92</v>
      </c>
      <c r="CA14" s="44">
        <v>10900.93</v>
      </c>
      <c r="CB14" s="44">
        <v>9666.2900000000009</v>
      </c>
      <c r="CC14" s="44">
        <v>11388.98</v>
      </c>
      <c r="CD14" s="44">
        <v>10860.25</v>
      </c>
      <c r="CE14" s="44">
        <v>11462.9</v>
      </c>
      <c r="CF14" s="44">
        <v>10368.969999999999</v>
      </c>
      <c r="CG14" s="44">
        <v>10150.530000000001</v>
      </c>
      <c r="CH14" s="44">
        <v>10030.98</v>
      </c>
      <c r="CI14" s="44">
        <v>9462.24</v>
      </c>
      <c r="CJ14" s="44">
        <v>9408.09</v>
      </c>
      <c r="CK14" s="44">
        <v>9444.67</v>
      </c>
      <c r="CL14" s="44">
        <v>8938.8799999999992</v>
      </c>
      <c r="CM14" s="44">
        <v>7007.27</v>
      </c>
      <c r="CN14" s="44">
        <v>8095.42</v>
      </c>
      <c r="CO14" s="44">
        <v>8643.65</v>
      </c>
      <c r="CP14" s="44">
        <v>8147.79</v>
      </c>
      <c r="CQ14" s="44">
        <v>6945.2</v>
      </c>
      <c r="CR14" s="44">
        <v>6205.05</v>
      </c>
      <c r="CS14" s="44">
        <v>7305.85</v>
      </c>
      <c r="CU14" s="66"/>
      <c r="CV14" s="66"/>
      <c r="CW14" s="66"/>
      <c r="CX14" s="66"/>
    </row>
    <row r="15" spans="1:102" ht="20.25" customHeight="1" x14ac:dyDescent="0.35">
      <c r="A15" s="32" t="s">
        <v>33</v>
      </c>
      <c r="B15" s="44">
        <v>852.66</v>
      </c>
      <c r="C15" s="44">
        <v>582.97</v>
      </c>
      <c r="D15" s="44">
        <v>635.45000000000005</v>
      </c>
      <c r="E15" s="44">
        <v>803.92</v>
      </c>
      <c r="F15" s="44">
        <v>657.68</v>
      </c>
      <c r="G15" s="44">
        <v>670.53</v>
      </c>
      <c r="H15" s="44">
        <v>696.45</v>
      </c>
      <c r="I15" s="44">
        <v>811.16</v>
      </c>
      <c r="J15" s="44">
        <v>721.75</v>
      </c>
      <c r="K15" s="44">
        <v>658.39</v>
      </c>
      <c r="L15" s="44">
        <v>503.44</v>
      </c>
      <c r="M15" s="44">
        <v>605.41999999999996</v>
      </c>
      <c r="N15" s="44">
        <v>390.56</v>
      </c>
      <c r="O15" s="44">
        <v>579.29999999999995</v>
      </c>
      <c r="P15" s="44">
        <v>613.37</v>
      </c>
      <c r="Q15" s="44">
        <v>532.38</v>
      </c>
      <c r="R15" s="44">
        <v>560.88</v>
      </c>
      <c r="S15" s="44">
        <v>629.33000000000004</v>
      </c>
      <c r="T15" s="44">
        <v>687.73</v>
      </c>
      <c r="U15" s="44">
        <v>493.63</v>
      </c>
      <c r="V15" s="44">
        <v>384.51</v>
      </c>
      <c r="W15" s="44">
        <v>231.53</v>
      </c>
      <c r="X15" s="44">
        <v>281.57</v>
      </c>
      <c r="Y15" s="44">
        <v>193.56</v>
      </c>
      <c r="Z15" s="44">
        <v>507.73</v>
      </c>
      <c r="AA15" s="44">
        <v>306.35000000000002</v>
      </c>
      <c r="AB15" s="44">
        <v>504.27</v>
      </c>
      <c r="AC15" s="44">
        <v>673.46</v>
      </c>
      <c r="AD15" s="44">
        <v>576.01</v>
      </c>
      <c r="AE15" s="44">
        <v>823.66</v>
      </c>
      <c r="AF15" s="44">
        <v>579.6</v>
      </c>
      <c r="AG15" s="44">
        <v>663.92</v>
      </c>
      <c r="AH15" s="44">
        <v>784.31</v>
      </c>
      <c r="AI15" s="44">
        <v>704.04</v>
      </c>
      <c r="AJ15" s="44">
        <v>778.94</v>
      </c>
      <c r="AK15" s="44">
        <v>1019.44</v>
      </c>
      <c r="AL15" s="44">
        <v>855.83</v>
      </c>
      <c r="AM15" s="44">
        <v>841.31</v>
      </c>
      <c r="AN15" s="44">
        <v>1122.9000000000001</v>
      </c>
      <c r="AO15" s="44">
        <v>1037.9100000000001</v>
      </c>
      <c r="AP15" s="44">
        <v>736.45</v>
      </c>
      <c r="AQ15" s="44">
        <v>597.17999999999995</v>
      </c>
      <c r="AR15" s="44">
        <v>1101.82</v>
      </c>
      <c r="AS15" s="44">
        <v>1205.6300000000001</v>
      </c>
      <c r="AT15" s="44">
        <v>699.58</v>
      </c>
      <c r="AU15" s="44">
        <v>823.06</v>
      </c>
      <c r="AV15" s="44">
        <v>702.68</v>
      </c>
      <c r="AW15" s="44">
        <v>731.69</v>
      </c>
      <c r="AX15" s="44">
        <v>962.51</v>
      </c>
      <c r="AY15" s="44">
        <v>943.17</v>
      </c>
      <c r="AZ15" s="44">
        <v>1071.1300000000001</v>
      </c>
      <c r="BA15" s="44">
        <v>931.48</v>
      </c>
      <c r="BB15" s="44">
        <v>331.85</v>
      </c>
      <c r="BC15" s="44">
        <v>237.11</v>
      </c>
      <c r="BD15" s="44">
        <v>343.67</v>
      </c>
      <c r="BE15" s="44">
        <v>207.29</v>
      </c>
      <c r="BF15" s="44">
        <v>395.98</v>
      </c>
      <c r="BG15" s="44">
        <v>362.38</v>
      </c>
      <c r="BH15" s="44">
        <v>423.93</v>
      </c>
      <c r="BI15" s="44">
        <v>253.22</v>
      </c>
      <c r="BJ15" s="44">
        <v>220.71</v>
      </c>
      <c r="BK15" s="44">
        <v>282.27</v>
      </c>
      <c r="BL15" s="44">
        <v>272.63</v>
      </c>
      <c r="BM15" s="44">
        <v>283.95</v>
      </c>
      <c r="BN15" s="44">
        <v>484.11</v>
      </c>
      <c r="BO15" s="44">
        <v>462.84</v>
      </c>
      <c r="BP15" s="44">
        <v>629.6</v>
      </c>
      <c r="BQ15" s="44">
        <v>313.06</v>
      </c>
      <c r="BR15" s="44">
        <v>630.12</v>
      </c>
      <c r="BS15" s="44">
        <v>432.62</v>
      </c>
      <c r="BT15" s="44">
        <v>293.74</v>
      </c>
      <c r="BU15" s="44">
        <v>252.73</v>
      </c>
      <c r="BV15" s="44">
        <v>353.36</v>
      </c>
      <c r="BW15" s="44">
        <v>325.39</v>
      </c>
      <c r="BX15" s="44">
        <v>440.93</v>
      </c>
      <c r="BY15" s="44">
        <v>336.42</v>
      </c>
      <c r="BZ15" s="44">
        <v>242.09</v>
      </c>
      <c r="CA15" s="44">
        <v>475.6</v>
      </c>
      <c r="CB15" s="44">
        <v>446.75</v>
      </c>
      <c r="CC15" s="44">
        <v>761.35</v>
      </c>
      <c r="CD15" s="44">
        <v>326.7</v>
      </c>
      <c r="CE15" s="44">
        <v>544.49</v>
      </c>
      <c r="CF15" s="44">
        <v>678.19</v>
      </c>
      <c r="CG15" s="44">
        <v>547.36</v>
      </c>
      <c r="CH15" s="44">
        <v>649.14</v>
      </c>
      <c r="CI15" s="44">
        <v>487.08</v>
      </c>
      <c r="CJ15" s="44">
        <v>237.02</v>
      </c>
      <c r="CK15" s="44">
        <v>195.5</v>
      </c>
      <c r="CL15" s="44">
        <v>305.72000000000003</v>
      </c>
      <c r="CM15" s="44">
        <v>541.94000000000005</v>
      </c>
      <c r="CN15" s="44">
        <v>363.44</v>
      </c>
      <c r="CO15" s="44">
        <v>585.17999999999995</v>
      </c>
      <c r="CP15" s="44">
        <v>480.17</v>
      </c>
      <c r="CQ15" s="44">
        <v>409.78</v>
      </c>
      <c r="CR15" s="44">
        <v>438.93</v>
      </c>
      <c r="CS15" s="44">
        <v>995.99</v>
      </c>
      <c r="CU15" s="66"/>
      <c r="CV15" s="66"/>
      <c r="CW15" s="66"/>
      <c r="CX15" s="66"/>
    </row>
    <row r="16" spans="1:102" ht="20.25" customHeight="1" x14ac:dyDescent="0.35">
      <c r="A16" s="27" t="s">
        <v>70</v>
      </c>
      <c r="B16" s="44">
        <v>238.41</v>
      </c>
      <c r="C16" s="44">
        <v>460.68</v>
      </c>
      <c r="D16" s="44">
        <v>-427.93</v>
      </c>
      <c r="E16" s="44">
        <v>-468.72</v>
      </c>
      <c r="F16" s="44">
        <v>5.83</v>
      </c>
      <c r="G16" s="44">
        <v>850.66</v>
      </c>
      <c r="H16" s="44">
        <v>-264.86</v>
      </c>
      <c r="I16" s="44">
        <v>506.39</v>
      </c>
      <c r="J16" s="44">
        <v>-628.04999999999995</v>
      </c>
      <c r="K16" s="44">
        <v>674.24</v>
      </c>
      <c r="L16" s="44">
        <v>139.78</v>
      </c>
      <c r="M16" s="44">
        <v>-800.3</v>
      </c>
      <c r="N16" s="44">
        <v>389.16</v>
      </c>
      <c r="O16" s="44">
        <v>-744.24</v>
      </c>
      <c r="P16" s="44">
        <v>708.02</v>
      </c>
      <c r="Q16" s="44">
        <v>-210.33</v>
      </c>
      <c r="R16" s="44">
        <v>-370.67</v>
      </c>
      <c r="S16" s="44">
        <v>771.85</v>
      </c>
      <c r="T16" s="44">
        <v>358.14</v>
      </c>
      <c r="U16" s="44">
        <v>-290.11</v>
      </c>
      <c r="V16" s="44">
        <v>-381.21</v>
      </c>
      <c r="W16" s="44">
        <v>-335.41</v>
      </c>
      <c r="X16" s="44">
        <v>254.59</v>
      </c>
      <c r="Y16" s="44">
        <v>328.76</v>
      </c>
      <c r="Z16" s="44">
        <v>-329.36</v>
      </c>
      <c r="AA16" s="44">
        <v>-376.13</v>
      </c>
      <c r="AB16" s="44">
        <v>-245.75</v>
      </c>
      <c r="AC16" s="44">
        <v>566.66</v>
      </c>
      <c r="AD16" s="44">
        <v>-593.46</v>
      </c>
      <c r="AE16" s="44">
        <v>9.5399999999999991</v>
      </c>
      <c r="AF16" s="44">
        <v>897.72</v>
      </c>
      <c r="AG16" s="44">
        <v>-669.1</v>
      </c>
      <c r="AH16" s="44">
        <v>-850.3</v>
      </c>
      <c r="AI16" s="44">
        <v>896.77</v>
      </c>
      <c r="AJ16" s="44">
        <v>777.42</v>
      </c>
      <c r="AK16" s="44">
        <v>-39.97</v>
      </c>
      <c r="AL16" s="44">
        <v>-599.37</v>
      </c>
      <c r="AM16" s="44">
        <v>-106.68</v>
      </c>
      <c r="AN16" s="44">
        <v>612.77</v>
      </c>
      <c r="AO16" s="44">
        <v>156.34</v>
      </c>
      <c r="AP16" s="44">
        <v>-165.62</v>
      </c>
      <c r="AQ16" s="44">
        <v>478.44</v>
      </c>
      <c r="AR16" s="44">
        <v>31.21</v>
      </c>
      <c r="AS16" s="44">
        <v>201.31</v>
      </c>
      <c r="AT16" s="44">
        <v>-95.45</v>
      </c>
      <c r="AU16" s="44">
        <v>-553.41999999999996</v>
      </c>
      <c r="AV16" s="44">
        <v>184.01</v>
      </c>
      <c r="AW16" s="44">
        <v>425.85</v>
      </c>
      <c r="AX16" s="44">
        <v>-653.75</v>
      </c>
      <c r="AY16" s="44">
        <v>814.59</v>
      </c>
      <c r="AZ16" s="44">
        <v>364.7</v>
      </c>
      <c r="BA16" s="44">
        <v>85.13</v>
      </c>
      <c r="BB16" s="44">
        <v>-196.83</v>
      </c>
      <c r="BC16" s="44">
        <v>-223.07</v>
      </c>
      <c r="BD16" s="44">
        <v>673.06</v>
      </c>
      <c r="BE16" s="44">
        <v>-739.55</v>
      </c>
      <c r="BF16" s="44">
        <v>555.45000000000005</v>
      </c>
      <c r="BG16" s="44">
        <v>-222.44</v>
      </c>
      <c r="BH16" s="44">
        <v>615.45000000000005</v>
      </c>
      <c r="BI16" s="44">
        <v>-224.48</v>
      </c>
      <c r="BJ16" s="44">
        <v>-288.02999999999997</v>
      </c>
      <c r="BK16" s="44">
        <v>63.03</v>
      </c>
      <c r="BL16" s="44">
        <v>198.87</v>
      </c>
      <c r="BM16" s="44">
        <v>-565.70000000000005</v>
      </c>
      <c r="BN16" s="44">
        <v>-58.85</v>
      </c>
      <c r="BO16" s="44">
        <v>-384.1</v>
      </c>
      <c r="BP16" s="44">
        <v>970.49</v>
      </c>
      <c r="BQ16" s="44">
        <v>-625.66</v>
      </c>
      <c r="BR16" s="44">
        <v>355.08</v>
      </c>
      <c r="BS16" s="44">
        <v>-492.45</v>
      </c>
      <c r="BT16" s="44">
        <v>95.31</v>
      </c>
      <c r="BU16" s="44">
        <v>-82.7</v>
      </c>
      <c r="BV16" s="44">
        <v>413.66</v>
      </c>
      <c r="BW16" s="44">
        <v>-93.66</v>
      </c>
      <c r="BX16" s="44">
        <v>191.42</v>
      </c>
      <c r="BY16" s="44">
        <v>-181.46</v>
      </c>
      <c r="BZ16" s="44">
        <v>174.62</v>
      </c>
      <c r="CA16" s="44">
        <v>-930.78</v>
      </c>
      <c r="CB16" s="44">
        <v>800.59</v>
      </c>
      <c r="CC16" s="44">
        <v>94.35</v>
      </c>
      <c r="CD16" s="44">
        <v>-564.6</v>
      </c>
      <c r="CE16" s="44">
        <v>4.79</v>
      </c>
      <c r="CF16" s="44">
        <v>635.76</v>
      </c>
      <c r="CG16" s="44">
        <v>-166.82</v>
      </c>
      <c r="CH16" s="44">
        <v>-49.61</v>
      </c>
      <c r="CI16" s="44">
        <v>-422.12</v>
      </c>
      <c r="CJ16" s="44">
        <v>608.22</v>
      </c>
      <c r="CK16" s="44">
        <v>25.76</v>
      </c>
      <c r="CL16" s="44">
        <v>136.72999999999999</v>
      </c>
      <c r="CM16" s="44">
        <v>-142.91</v>
      </c>
      <c r="CN16" s="44">
        <v>312.58</v>
      </c>
      <c r="CO16" s="44">
        <v>-158.78</v>
      </c>
      <c r="CP16" s="44">
        <v>8.68</v>
      </c>
      <c r="CQ16" s="44">
        <v>417.29</v>
      </c>
      <c r="CR16" s="44">
        <v>-627.44000000000005</v>
      </c>
      <c r="CS16" s="44">
        <v>617.09</v>
      </c>
      <c r="CU16" s="66"/>
      <c r="CV16" s="66"/>
      <c r="CW16" s="66"/>
      <c r="CX16" s="66"/>
    </row>
    <row r="17" spans="1:102" ht="20.25" customHeight="1" x14ac:dyDescent="0.35">
      <c r="A17" s="27" t="s">
        <v>71</v>
      </c>
      <c r="B17" s="44">
        <v>-369.87</v>
      </c>
      <c r="C17" s="44">
        <v>-472.96</v>
      </c>
      <c r="D17" s="44">
        <v>-207.64</v>
      </c>
      <c r="E17" s="44">
        <v>-167.53</v>
      </c>
      <c r="F17" s="44">
        <v>-76.22</v>
      </c>
      <c r="G17" s="44">
        <v>48.68</v>
      </c>
      <c r="H17" s="44">
        <v>-26.36</v>
      </c>
      <c r="I17" s="44">
        <v>163.49</v>
      </c>
      <c r="J17" s="44">
        <v>655.33000000000004</v>
      </c>
      <c r="K17" s="44">
        <v>78.98</v>
      </c>
      <c r="L17" s="44">
        <v>8.7200000000000006</v>
      </c>
      <c r="M17" s="44">
        <v>9.65</v>
      </c>
      <c r="N17" s="44">
        <v>-427.3</v>
      </c>
      <c r="O17" s="44">
        <v>-305.05</v>
      </c>
      <c r="P17" s="44">
        <v>-453.17</v>
      </c>
      <c r="Q17" s="44">
        <v>-369.78</v>
      </c>
      <c r="R17" s="44">
        <v>-307.76</v>
      </c>
      <c r="S17" s="44">
        <v>-322.44</v>
      </c>
      <c r="T17" s="44">
        <v>-51.82</v>
      </c>
      <c r="U17" s="44">
        <v>-325.61</v>
      </c>
      <c r="V17" s="44">
        <v>-984.33</v>
      </c>
      <c r="W17" s="44">
        <v>-870.85</v>
      </c>
      <c r="X17" s="44">
        <v>-759.17</v>
      </c>
      <c r="Y17" s="44">
        <v>-928.76</v>
      </c>
      <c r="Z17" s="44">
        <v>-637.17999999999995</v>
      </c>
      <c r="AA17" s="44">
        <v>-866.16</v>
      </c>
      <c r="AB17" s="44">
        <v>-584.26</v>
      </c>
      <c r="AC17" s="44">
        <v>-966.51</v>
      </c>
      <c r="AD17" s="44">
        <v>-577.08000000000004</v>
      </c>
      <c r="AE17" s="44">
        <v>-649.4</v>
      </c>
      <c r="AF17" s="44">
        <v>-571.66</v>
      </c>
      <c r="AG17" s="44">
        <v>-542.76</v>
      </c>
      <c r="AH17" s="44">
        <v>-645.42999999999995</v>
      </c>
      <c r="AI17" s="44">
        <v>-548.48</v>
      </c>
      <c r="AJ17" s="44">
        <v>-543.48</v>
      </c>
      <c r="AK17" s="44">
        <v>-469.8</v>
      </c>
      <c r="AL17" s="44">
        <v>-821.8</v>
      </c>
      <c r="AM17" s="44">
        <v>-824.53</v>
      </c>
      <c r="AN17" s="44">
        <v>-573.26</v>
      </c>
      <c r="AO17" s="44">
        <v>-537.94000000000005</v>
      </c>
      <c r="AP17" s="44">
        <v>-623.64</v>
      </c>
      <c r="AQ17" s="44">
        <v>-818.26</v>
      </c>
      <c r="AR17" s="44">
        <v>-636.46</v>
      </c>
      <c r="AS17" s="44">
        <v>-631.62</v>
      </c>
      <c r="AT17" s="44">
        <v>-568.83000000000004</v>
      </c>
      <c r="AU17" s="44">
        <v>-713.37</v>
      </c>
      <c r="AV17" s="44">
        <v>-531.04999999999995</v>
      </c>
      <c r="AW17" s="44">
        <v>-556.41</v>
      </c>
      <c r="AX17" s="44">
        <v>-567.47</v>
      </c>
      <c r="AY17" s="44">
        <v>-615.98</v>
      </c>
      <c r="AZ17" s="44">
        <v>-566.4</v>
      </c>
      <c r="BA17" s="44">
        <v>-485.46</v>
      </c>
      <c r="BB17" s="44">
        <v>-637.78</v>
      </c>
      <c r="BC17" s="44">
        <v>-580.41999999999996</v>
      </c>
      <c r="BD17" s="44">
        <v>-277.64999999999998</v>
      </c>
      <c r="BE17" s="44">
        <v>-366.63</v>
      </c>
      <c r="BF17" s="44">
        <v>-520.73</v>
      </c>
      <c r="BG17" s="44">
        <v>-598.4</v>
      </c>
      <c r="BH17" s="44">
        <v>-506.87</v>
      </c>
      <c r="BI17" s="44">
        <v>-132.28</v>
      </c>
      <c r="BJ17" s="44">
        <v>-353.96</v>
      </c>
      <c r="BK17" s="44">
        <v>-323.63</v>
      </c>
      <c r="BL17" s="44">
        <v>-306.11</v>
      </c>
      <c r="BM17" s="44">
        <v>-454.8</v>
      </c>
      <c r="BN17" s="44">
        <v>-99.6</v>
      </c>
      <c r="BO17" s="44">
        <v>-381.67</v>
      </c>
      <c r="BP17" s="44">
        <v>-225.07</v>
      </c>
      <c r="BQ17" s="44">
        <v>-445.39</v>
      </c>
      <c r="BR17" s="44">
        <v>-234.84</v>
      </c>
      <c r="BS17" s="44">
        <v>-313.79000000000002</v>
      </c>
      <c r="BT17" s="44">
        <v>-208.4</v>
      </c>
      <c r="BU17" s="44">
        <v>-480.21</v>
      </c>
      <c r="BV17" s="44">
        <v>-609.32000000000005</v>
      </c>
      <c r="BW17" s="44">
        <v>-582.09</v>
      </c>
      <c r="BX17" s="44">
        <v>-435.83</v>
      </c>
      <c r="BY17" s="44">
        <v>-460.87</v>
      </c>
      <c r="BZ17" s="44">
        <v>-252.94</v>
      </c>
      <c r="CA17" s="44">
        <v>-326.97000000000003</v>
      </c>
      <c r="CB17" s="44">
        <v>-339.68</v>
      </c>
      <c r="CC17" s="44">
        <v>154.71</v>
      </c>
      <c r="CD17" s="44">
        <v>-395.7</v>
      </c>
      <c r="CE17" s="44">
        <v>-281.64999999999998</v>
      </c>
      <c r="CF17" s="44">
        <v>287.18</v>
      </c>
      <c r="CG17" s="44">
        <v>226.32</v>
      </c>
      <c r="CH17" s="44">
        <v>-129.68</v>
      </c>
      <c r="CI17" s="44">
        <v>-281.35000000000002</v>
      </c>
      <c r="CJ17" s="44">
        <v>-233.35</v>
      </c>
      <c r="CK17" s="44">
        <v>-304.92</v>
      </c>
      <c r="CL17" s="44">
        <v>-106.97</v>
      </c>
      <c r="CM17" s="44">
        <v>288.73</v>
      </c>
      <c r="CN17" s="44">
        <v>-129.43</v>
      </c>
      <c r="CO17" s="44">
        <v>194.62</v>
      </c>
      <c r="CP17" s="44">
        <v>107.86</v>
      </c>
      <c r="CQ17" s="44">
        <v>24.38</v>
      </c>
      <c r="CR17" s="44">
        <v>106.32</v>
      </c>
      <c r="CS17" s="44">
        <v>470.08</v>
      </c>
      <c r="CU17" s="66"/>
      <c r="CV17" s="66"/>
      <c r="CW17" s="66"/>
      <c r="CX17" s="66"/>
    </row>
    <row r="18" spans="1:102" s="37" customFormat="1" ht="20.25" customHeight="1" x14ac:dyDescent="0.35">
      <c r="A18" s="27" t="s">
        <v>36</v>
      </c>
      <c r="B18" s="44">
        <v>23594.36</v>
      </c>
      <c r="C18" s="44">
        <v>22596.71</v>
      </c>
      <c r="D18" s="44">
        <v>21282.27</v>
      </c>
      <c r="E18" s="44">
        <v>21282.080000000002</v>
      </c>
      <c r="F18" s="44">
        <v>22698.17</v>
      </c>
      <c r="G18" s="44">
        <v>21430.16</v>
      </c>
      <c r="H18" s="44">
        <v>22099.67</v>
      </c>
      <c r="I18" s="44">
        <v>22693.7</v>
      </c>
      <c r="J18" s="44">
        <v>20876.72</v>
      </c>
      <c r="K18" s="44">
        <v>18323.169999999998</v>
      </c>
      <c r="L18" s="44">
        <v>22006.67</v>
      </c>
      <c r="M18" s="44">
        <v>22231.87</v>
      </c>
      <c r="N18" s="44">
        <v>21096.85</v>
      </c>
      <c r="O18" s="44">
        <v>21166.01</v>
      </c>
      <c r="P18" s="44">
        <v>21750.98</v>
      </c>
      <c r="Q18" s="44">
        <v>20341.919999999998</v>
      </c>
      <c r="R18" s="44">
        <v>21325.13</v>
      </c>
      <c r="S18" s="44">
        <v>22056.77</v>
      </c>
      <c r="T18" s="44">
        <v>20660.02</v>
      </c>
      <c r="U18" s="44">
        <v>20772.16</v>
      </c>
      <c r="V18" s="44">
        <v>21273.83</v>
      </c>
      <c r="W18" s="44">
        <v>22185.54</v>
      </c>
      <c r="X18" s="44">
        <v>22938.29</v>
      </c>
      <c r="Y18" s="44">
        <v>23311.98</v>
      </c>
      <c r="Z18" s="44">
        <v>20888.28</v>
      </c>
      <c r="AA18" s="44">
        <v>21201.119999999999</v>
      </c>
      <c r="AB18" s="44">
        <v>22623.360000000001</v>
      </c>
      <c r="AC18" s="44">
        <v>21356.1</v>
      </c>
      <c r="AD18" s="44">
        <v>20029.439999999999</v>
      </c>
      <c r="AE18" s="44">
        <v>20906.96</v>
      </c>
      <c r="AF18" s="44">
        <v>21655.53</v>
      </c>
      <c r="AG18" s="44">
        <v>20538.240000000002</v>
      </c>
      <c r="AH18" s="44">
        <v>19079.13</v>
      </c>
      <c r="AI18" s="44">
        <v>21147.94</v>
      </c>
      <c r="AJ18" s="44">
        <v>21222.27</v>
      </c>
      <c r="AK18" s="44">
        <v>20059.849999999999</v>
      </c>
      <c r="AL18" s="44">
        <v>19189.82</v>
      </c>
      <c r="AM18" s="44">
        <v>20956.099999999999</v>
      </c>
      <c r="AN18" s="44">
        <v>21160</v>
      </c>
      <c r="AO18" s="44">
        <v>19887.95</v>
      </c>
      <c r="AP18" s="44">
        <v>19608.580000000002</v>
      </c>
      <c r="AQ18" s="44">
        <v>18510.91</v>
      </c>
      <c r="AR18" s="44">
        <v>19137.12</v>
      </c>
      <c r="AS18" s="44">
        <v>18428.82</v>
      </c>
      <c r="AT18" s="44">
        <v>17639.150000000001</v>
      </c>
      <c r="AU18" s="44">
        <v>18319</v>
      </c>
      <c r="AV18" s="44">
        <v>18789.3</v>
      </c>
      <c r="AW18" s="44">
        <v>18805.34</v>
      </c>
      <c r="AX18" s="44">
        <v>18112.53</v>
      </c>
      <c r="AY18" s="44">
        <v>19230.05</v>
      </c>
      <c r="AZ18" s="44">
        <v>19171.54</v>
      </c>
      <c r="BA18" s="44">
        <v>18301.28</v>
      </c>
      <c r="BB18" s="44">
        <v>19417.18</v>
      </c>
      <c r="BC18" s="44">
        <v>19235.47</v>
      </c>
      <c r="BD18" s="44">
        <v>18088.61</v>
      </c>
      <c r="BE18" s="44">
        <v>15000.16</v>
      </c>
      <c r="BF18" s="44">
        <v>16577.79</v>
      </c>
      <c r="BG18" s="44">
        <v>17370.439999999999</v>
      </c>
      <c r="BH18" s="44">
        <v>17020.63</v>
      </c>
      <c r="BI18" s="44">
        <v>14959.22</v>
      </c>
      <c r="BJ18" s="44">
        <v>15538.69</v>
      </c>
      <c r="BK18" s="44">
        <v>15132.07</v>
      </c>
      <c r="BL18" s="44">
        <v>15246.23</v>
      </c>
      <c r="BM18" s="44">
        <v>15149.07</v>
      </c>
      <c r="BN18" s="44">
        <v>14618.36</v>
      </c>
      <c r="BO18" s="44">
        <v>14100.96</v>
      </c>
      <c r="BP18" s="44">
        <v>16331.22</v>
      </c>
      <c r="BQ18" s="44">
        <v>16287.31</v>
      </c>
      <c r="BR18" s="44">
        <v>14224.64</v>
      </c>
      <c r="BS18" s="44">
        <v>15273.85</v>
      </c>
      <c r="BT18" s="44">
        <v>15367.08</v>
      </c>
      <c r="BU18" s="44">
        <v>15577.77</v>
      </c>
      <c r="BV18" s="44">
        <v>14583.93</v>
      </c>
      <c r="BW18" s="44">
        <v>15296.72</v>
      </c>
      <c r="BX18" s="44">
        <v>15435.11</v>
      </c>
      <c r="BY18" s="44">
        <v>14947.34</v>
      </c>
      <c r="BZ18" s="44">
        <v>13185.53</v>
      </c>
      <c r="CA18" s="44">
        <v>14168.51</v>
      </c>
      <c r="CB18" s="44">
        <v>15694.53</v>
      </c>
      <c r="CC18" s="44">
        <v>15651.07</v>
      </c>
      <c r="CD18" s="44">
        <v>14710.11</v>
      </c>
      <c r="CE18" s="44">
        <v>13930.73</v>
      </c>
      <c r="CF18" s="44">
        <v>14892.93</v>
      </c>
      <c r="CG18" s="44">
        <v>15677.24</v>
      </c>
      <c r="CH18" s="44">
        <v>14057.06</v>
      </c>
      <c r="CI18" s="44">
        <v>10222.459999999999</v>
      </c>
      <c r="CJ18" s="44">
        <v>11643.71</v>
      </c>
      <c r="CK18" s="44">
        <v>12309.96</v>
      </c>
      <c r="CL18" s="44">
        <v>9805.8700000000008</v>
      </c>
      <c r="CM18" s="44">
        <v>12302.62</v>
      </c>
      <c r="CN18" s="44">
        <v>13282.62</v>
      </c>
      <c r="CO18" s="44">
        <v>13415.8</v>
      </c>
      <c r="CP18" s="44">
        <v>13799.55</v>
      </c>
      <c r="CQ18" s="44">
        <v>13976.61</v>
      </c>
      <c r="CR18" s="44">
        <v>13422.81</v>
      </c>
      <c r="CS18" s="44">
        <v>13583.64</v>
      </c>
      <c r="CT18" s="2"/>
      <c r="CU18" s="66"/>
      <c r="CV18" s="66"/>
      <c r="CW18" s="66"/>
      <c r="CX18" s="66"/>
    </row>
    <row r="19" spans="1:102" ht="20.25" customHeight="1" x14ac:dyDescent="0.35">
      <c r="A19" s="27" t="s">
        <v>72</v>
      </c>
      <c r="B19" s="44">
        <v>843.9</v>
      </c>
      <c r="C19" s="44">
        <v>495.41</v>
      </c>
      <c r="D19" s="44">
        <v>-269.16000000000003</v>
      </c>
      <c r="E19" s="44">
        <v>-923.72</v>
      </c>
      <c r="F19" s="44">
        <v>391</v>
      </c>
      <c r="G19" s="44">
        <v>-167.68</v>
      </c>
      <c r="H19" s="44">
        <v>186.46</v>
      </c>
      <c r="I19" s="44">
        <v>204.67</v>
      </c>
      <c r="J19" s="44">
        <v>199.8</v>
      </c>
      <c r="K19" s="44">
        <v>260.94</v>
      </c>
      <c r="L19" s="44">
        <v>-66.95</v>
      </c>
      <c r="M19" s="44">
        <v>-298.2</v>
      </c>
      <c r="N19" s="44">
        <v>-38.76</v>
      </c>
      <c r="O19" s="44">
        <v>256.14</v>
      </c>
      <c r="P19" s="44">
        <v>-61.22</v>
      </c>
      <c r="Q19" s="44">
        <v>-584.30999999999995</v>
      </c>
      <c r="R19" s="44">
        <v>-136.12</v>
      </c>
      <c r="S19" s="44">
        <v>324.75</v>
      </c>
      <c r="T19" s="44">
        <v>99.6</v>
      </c>
      <c r="U19" s="44">
        <v>-59.17</v>
      </c>
      <c r="V19" s="44">
        <v>-140.4</v>
      </c>
      <c r="W19" s="44">
        <v>-31.04</v>
      </c>
      <c r="X19" s="44">
        <v>-67.430000000000007</v>
      </c>
      <c r="Y19" s="44">
        <v>127.91</v>
      </c>
      <c r="Z19" s="44">
        <v>-90</v>
      </c>
      <c r="AA19" s="44">
        <v>202.92</v>
      </c>
      <c r="AB19" s="44">
        <v>12.45</v>
      </c>
      <c r="AC19" s="44">
        <v>-190.76</v>
      </c>
      <c r="AD19" s="44">
        <v>-83.22</v>
      </c>
      <c r="AE19" s="44">
        <v>-75.3</v>
      </c>
      <c r="AF19" s="44">
        <v>41.14</v>
      </c>
      <c r="AG19" s="44">
        <v>34.44</v>
      </c>
      <c r="AH19" s="44">
        <v>-192.92</v>
      </c>
      <c r="AI19" s="44">
        <v>41.61</v>
      </c>
      <c r="AJ19" s="44">
        <v>180.32</v>
      </c>
      <c r="AK19" s="44">
        <v>2.96</v>
      </c>
      <c r="AL19" s="44">
        <v>-321.64999999999998</v>
      </c>
      <c r="AM19" s="44">
        <v>223.78</v>
      </c>
      <c r="AN19" s="44">
        <v>260.62</v>
      </c>
      <c r="AO19" s="44">
        <v>-2.4900000000000002</v>
      </c>
      <c r="AP19" s="44">
        <v>-112.85</v>
      </c>
      <c r="AQ19" s="44">
        <v>184.82</v>
      </c>
      <c r="AR19" s="44">
        <v>-95.25</v>
      </c>
      <c r="AS19" s="44">
        <v>158.15</v>
      </c>
      <c r="AT19" s="44">
        <v>68.569999999999993</v>
      </c>
      <c r="AU19" s="44">
        <v>-37.96</v>
      </c>
      <c r="AV19" s="44">
        <v>-101.65</v>
      </c>
      <c r="AW19" s="44">
        <v>80.98</v>
      </c>
      <c r="AX19" s="44">
        <v>-93.5</v>
      </c>
      <c r="AY19" s="44">
        <v>-71.53</v>
      </c>
      <c r="AZ19" s="44">
        <v>-225.38</v>
      </c>
      <c r="BA19" s="44">
        <v>125.54</v>
      </c>
      <c r="BB19" s="44">
        <v>-35.119999999999997</v>
      </c>
      <c r="BC19" s="44">
        <v>96.72</v>
      </c>
      <c r="BD19" s="44">
        <v>-104.87</v>
      </c>
      <c r="BE19" s="44">
        <v>-54.42</v>
      </c>
      <c r="BF19" s="44">
        <v>-93.22</v>
      </c>
      <c r="BG19" s="44">
        <v>-21.47</v>
      </c>
      <c r="BH19" s="44">
        <v>51.14</v>
      </c>
      <c r="BI19" s="44">
        <v>19.73</v>
      </c>
      <c r="BJ19" s="44">
        <v>21.49</v>
      </c>
      <c r="BK19" s="44">
        <v>-2.42</v>
      </c>
      <c r="BL19" s="44">
        <v>-24.01</v>
      </c>
      <c r="BM19" s="44">
        <v>8.4499999999999993</v>
      </c>
      <c r="BN19" s="44">
        <v>-14.68</v>
      </c>
      <c r="BO19" s="44">
        <v>-1.59</v>
      </c>
      <c r="BP19" s="44">
        <v>-16.03</v>
      </c>
      <c r="BQ19" s="44">
        <v>-20.67</v>
      </c>
      <c r="BR19" s="44">
        <v>3.25</v>
      </c>
      <c r="BS19" s="44">
        <v>33.65</v>
      </c>
      <c r="BT19" s="44">
        <v>-4.6500000000000004</v>
      </c>
      <c r="BU19" s="44">
        <v>15.64</v>
      </c>
      <c r="BV19" s="44">
        <v>-7.17</v>
      </c>
      <c r="BW19" s="44">
        <v>15</v>
      </c>
      <c r="BX19" s="44">
        <v>27.25</v>
      </c>
      <c r="BY19" s="44">
        <v>-28.57</v>
      </c>
      <c r="BZ19" s="44">
        <v>7.1</v>
      </c>
      <c r="CA19" s="44">
        <v>-2.27</v>
      </c>
      <c r="CB19" s="44">
        <v>4.22</v>
      </c>
      <c r="CC19" s="44">
        <v>-6.65</v>
      </c>
      <c r="CD19" s="44">
        <v>-0.11</v>
      </c>
      <c r="CE19" s="44">
        <v>3.8</v>
      </c>
      <c r="CF19" s="44">
        <v>-38.08</v>
      </c>
      <c r="CG19" s="44">
        <v>-8.09</v>
      </c>
      <c r="CH19" s="44">
        <v>-11.76</v>
      </c>
      <c r="CI19" s="44">
        <v>7.24</v>
      </c>
      <c r="CJ19" s="44">
        <v>1.87</v>
      </c>
      <c r="CK19" s="44">
        <v>3.23</v>
      </c>
      <c r="CL19" s="44">
        <v>-3.07</v>
      </c>
      <c r="CM19" s="44">
        <v>-0.65</v>
      </c>
      <c r="CN19" s="44">
        <v>7.4</v>
      </c>
      <c r="CO19" s="44">
        <v>6.63</v>
      </c>
      <c r="CP19" s="44">
        <v>-28.01</v>
      </c>
      <c r="CQ19" s="44">
        <v>-12.51</v>
      </c>
      <c r="CR19" s="44">
        <v>-1.1399999999999999</v>
      </c>
      <c r="CS19" s="44">
        <v>20.63</v>
      </c>
      <c r="CU19" s="66"/>
      <c r="CV19" s="66"/>
      <c r="CW19" s="66"/>
      <c r="CX19" s="66"/>
    </row>
    <row r="20" spans="1:102" s="37" customFormat="1" ht="20.25" customHeight="1" x14ac:dyDescent="0.35">
      <c r="A20" s="27" t="s">
        <v>37</v>
      </c>
      <c r="B20" s="44">
        <v>22750.47</v>
      </c>
      <c r="C20" s="44">
        <v>22101.3</v>
      </c>
      <c r="D20" s="44">
        <v>21551.43</v>
      </c>
      <c r="E20" s="44">
        <v>22205.8</v>
      </c>
      <c r="F20" s="44">
        <v>22307.17</v>
      </c>
      <c r="G20" s="44">
        <v>21597.85</v>
      </c>
      <c r="H20" s="44">
        <v>21913.21</v>
      </c>
      <c r="I20" s="44">
        <v>22489.03</v>
      </c>
      <c r="J20" s="44">
        <v>20676.919999999998</v>
      </c>
      <c r="K20" s="44">
        <v>18062.23</v>
      </c>
      <c r="L20" s="44">
        <v>22073.61</v>
      </c>
      <c r="M20" s="44">
        <v>22530.07</v>
      </c>
      <c r="N20" s="44">
        <v>21135.61</v>
      </c>
      <c r="O20" s="44">
        <v>20909.86</v>
      </c>
      <c r="P20" s="44">
        <v>21812.2</v>
      </c>
      <c r="Q20" s="44">
        <v>20926.240000000002</v>
      </c>
      <c r="R20" s="44">
        <v>21461.25</v>
      </c>
      <c r="S20" s="44">
        <v>21732.01</v>
      </c>
      <c r="T20" s="44">
        <v>20560.419999999998</v>
      </c>
      <c r="U20" s="44">
        <v>20831.330000000002</v>
      </c>
      <c r="V20" s="44">
        <v>21414.23</v>
      </c>
      <c r="W20" s="44">
        <v>22216.58</v>
      </c>
      <c r="X20" s="44">
        <v>23005.72</v>
      </c>
      <c r="Y20" s="44">
        <v>23184.06</v>
      </c>
      <c r="Z20" s="44">
        <v>20978.29</v>
      </c>
      <c r="AA20" s="44">
        <v>20998.2</v>
      </c>
      <c r="AB20" s="44">
        <v>22610.92</v>
      </c>
      <c r="AC20" s="44">
        <v>21546.85</v>
      </c>
      <c r="AD20" s="44">
        <v>20112.669999999998</v>
      </c>
      <c r="AE20" s="44">
        <v>20982.26</v>
      </c>
      <c r="AF20" s="44">
        <v>21614.39</v>
      </c>
      <c r="AG20" s="44">
        <v>20503.8</v>
      </c>
      <c r="AH20" s="44">
        <v>19272.05</v>
      </c>
      <c r="AI20" s="44">
        <v>21106.33</v>
      </c>
      <c r="AJ20" s="44">
        <v>21041.95</v>
      </c>
      <c r="AK20" s="44">
        <v>20056.89</v>
      </c>
      <c r="AL20" s="44">
        <v>19511.47</v>
      </c>
      <c r="AM20" s="44">
        <v>20732.310000000001</v>
      </c>
      <c r="AN20" s="44">
        <v>20899.38</v>
      </c>
      <c r="AO20" s="44">
        <v>19890.43</v>
      </c>
      <c r="AP20" s="44">
        <v>19721.43</v>
      </c>
      <c r="AQ20" s="44">
        <v>18326.09</v>
      </c>
      <c r="AR20" s="44">
        <v>19232.37</v>
      </c>
      <c r="AS20" s="44">
        <v>18270.669999999998</v>
      </c>
      <c r="AT20" s="44">
        <v>17570.580000000002</v>
      </c>
      <c r="AU20" s="44">
        <v>18356.95</v>
      </c>
      <c r="AV20" s="44">
        <v>18890.95</v>
      </c>
      <c r="AW20" s="44">
        <v>18724.36</v>
      </c>
      <c r="AX20" s="44">
        <v>18206.03</v>
      </c>
      <c r="AY20" s="44">
        <v>19301.580000000002</v>
      </c>
      <c r="AZ20" s="44">
        <v>19396.919999999998</v>
      </c>
      <c r="BA20" s="44">
        <v>18175.740000000002</v>
      </c>
      <c r="BB20" s="44">
        <v>19452.3</v>
      </c>
      <c r="BC20" s="44">
        <v>19138.75</v>
      </c>
      <c r="BD20" s="44">
        <v>18193.48</v>
      </c>
      <c r="BE20" s="44">
        <v>15054.59</v>
      </c>
      <c r="BF20" s="44">
        <v>16671.009999999998</v>
      </c>
      <c r="BG20" s="44">
        <v>17391.91</v>
      </c>
      <c r="BH20" s="44">
        <v>16969.490000000002</v>
      </c>
      <c r="BI20" s="44">
        <v>14939.49</v>
      </c>
      <c r="BJ20" s="44">
        <v>15517.21</v>
      </c>
      <c r="BK20" s="44">
        <v>15134.49</v>
      </c>
      <c r="BL20" s="44">
        <v>15270.23</v>
      </c>
      <c r="BM20" s="44">
        <v>15140.62</v>
      </c>
      <c r="BN20" s="44">
        <v>14633.03</v>
      </c>
      <c r="BO20" s="44">
        <v>14102.55</v>
      </c>
      <c r="BP20" s="44">
        <v>16347.25</v>
      </c>
      <c r="BQ20" s="44">
        <v>16307.98</v>
      </c>
      <c r="BR20" s="44">
        <v>14221.39</v>
      </c>
      <c r="BS20" s="44">
        <v>15240.19</v>
      </c>
      <c r="BT20" s="44">
        <v>15371.73</v>
      </c>
      <c r="BU20" s="44">
        <v>15562.13</v>
      </c>
      <c r="BV20" s="44">
        <v>14591.1</v>
      </c>
      <c r="BW20" s="44">
        <v>15281.72</v>
      </c>
      <c r="BX20" s="44">
        <v>15407.86</v>
      </c>
      <c r="BY20" s="44">
        <v>14975.92</v>
      </c>
      <c r="BZ20" s="44">
        <v>13178.44</v>
      </c>
      <c r="CA20" s="44">
        <v>14170.78</v>
      </c>
      <c r="CB20" s="44">
        <v>15690.31</v>
      </c>
      <c r="CC20" s="44">
        <v>15657.73</v>
      </c>
      <c r="CD20" s="44">
        <v>14710.22</v>
      </c>
      <c r="CE20" s="44">
        <v>13926.94</v>
      </c>
      <c r="CF20" s="44">
        <v>14931.01</v>
      </c>
      <c r="CG20" s="44">
        <v>15685.33</v>
      </c>
      <c r="CH20" s="44">
        <v>14068.82</v>
      </c>
      <c r="CI20" s="44">
        <v>10215.219999999999</v>
      </c>
      <c r="CJ20" s="44">
        <v>11641.84</v>
      </c>
      <c r="CK20" s="44">
        <v>12306.73</v>
      </c>
      <c r="CL20" s="44">
        <v>9808.94</v>
      </c>
      <c r="CM20" s="44">
        <v>12303.27</v>
      </c>
      <c r="CN20" s="44">
        <v>13275.23</v>
      </c>
      <c r="CO20" s="44">
        <v>13409.17</v>
      </c>
      <c r="CP20" s="44">
        <v>13827.56</v>
      </c>
      <c r="CQ20" s="44">
        <v>13989.12</v>
      </c>
      <c r="CR20" s="44">
        <v>13423.95</v>
      </c>
      <c r="CS20" s="44">
        <v>13563.01</v>
      </c>
      <c r="CT20" s="2"/>
      <c r="CU20" s="66"/>
      <c r="CV20" s="66"/>
      <c r="CW20" s="66"/>
      <c r="CX20" s="66"/>
    </row>
    <row r="21" spans="1:102" ht="20.25" customHeight="1" x14ac:dyDescent="0.35">
      <c r="A21" s="27" t="s">
        <v>38</v>
      </c>
      <c r="B21" s="44">
        <v>22666.66</v>
      </c>
      <c r="C21" s="44">
        <v>22020.28</v>
      </c>
      <c r="D21" s="44">
        <v>21474.62</v>
      </c>
      <c r="E21" s="44">
        <v>22124.44</v>
      </c>
      <c r="F21" s="44">
        <v>22225.17</v>
      </c>
      <c r="G21" s="44">
        <v>21522.85</v>
      </c>
      <c r="H21" s="44">
        <v>21845.21</v>
      </c>
      <c r="I21" s="44">
        <v>22420.03</v>
      </c>
      <c r="J21" s="44">
        <v>20676.919999999998</v>
      </c>
      <c r="K21" s="44">
        <v>18062.23</v>
      </c>
      <c r="L21" s="44">
        <v>22073.61</v>
      </c>
      <c r="M21" s="44">
        <v>22530.07</v>
      </c>
      <c r="N21" s="44">
        <v>21135.61</v>
      </c>
      <c r="O21" s="44">
        <v>20909.86</v>
      </c>
      <c r="P21" s="44">
        <v>21812.2</v>
      </c>
      <c r="Q21" s="44">
        <v>20926.240000000002</v>
      </c>
      <c r="R21" s="44">
        <v>21461.25</v>
      </c>
      <c r="S21" s="44">
        <v>21732.01</v>
      </c>
      <c r="T21" s="44">
        <v>20560.419999999998</v>
      </c>
      <c r="U21" s="44">
        <v>20831.330000000002</v>
      </c>
      <c r="V21" s="44">
        <v>21414.23</v>
      </c>
      <c r="W21" s="44">
        <v>22216.58</v>
      </c>
      <c r="X21" s="44">
        <v>23005.72</v>
      </c>
      <c r="Y21" s="44">
        <v>23184.06</v>
      </c>
      <c r="Z21" s="44">
        <v>20978.29</v>
      </c>
      <c r="AA21" s="44">
        <v>20998.2</v>
      </c>
      <c r="AB21" s="44">
        <v>22610.92</v>
      </c>
      <c r="AC21" s="44">
        <v>21546.85</v>
      </c>
      <c r="AD21" s="44">
        <v>20112.669999999998</v>
      </c>
      <c r="AE21" s="44">
        <v>20982.26</v>
      </c>
      <c r="AF21" s="44">
        <v>21614.39</v>
      </c>
      <c r="AG21" s="44">
        <v>20503.8</v>
      </c>
      <c r="AH21" s="44">
        <v>19272.05</v>
      </c>
      <c r="AI21" s="44">
        <v>21106.33</v>
      </c>
      <c r="AJ21" s="44">
        <v>21041.95</v>
      </c>
      <c r="AK21" s="44">
        <v>20056.89</v>
      </c>
      <c r="AL21" s="44">
        <v>19511.47</v>
      </c>
      <c r="AM21" s="44">
        <v>20732.310000000001</v>
      </c>
      <c r="AN21" s="44">
        <v>20899.38</v>
      </c>
      <c r="AO21" s="44">
        <v>19890.43</v>
      </c>
      <c r="AP21" s="44">
        <v>19721.43</v>
      </c>
      <c r="AQ21" s="44">
        <v>18326.09</v>
      </c>
      <c r="AR21" s="44">
        <v>19232.37</v>
      </c>
      <c r="AS21" s="44">
        <v>18270.669999999998</v>
      </c>
      <c r="AT21" s="44">
        <v>17570.580000000002</v>
      </c>
      <c r="AU21" s="44">
        <v>18356.95</v>
      </c>
      <c r="AV21" s="44">
        <v>18890.95</v>
      </c>
      <c r="AW21" s="44">
        <v>18724.36</v>
      </c>
      <c r="AX21" s="44">
        <v>18206.03</v>
      </c>
      <c r="AY21" s="44">
        <v>19301.580000000002</v>
      </c>
      <c r="AZ21" s="44">
        <v>19396.919999999998</v>
      </c>
      <c r="BA21" s="44">
        <v>18175.740000000002</v>
      </c>
      <c r="BB21" s="44">
        <v>19452.3</v>
      </c>
      <c r="BC21" s="44">
        <v>19138.75</v>
      </c>
      <c r="BD21" s="44">
        <v>18193.48</v>
      </c>
      <c r="BE21" s="44">
        <v>15054.59</v>
      </c>
      <c r="BF21" s="44">
        <v>16671.009999999998</v>
      </c>
      <c r="BG21" s="44">
        <v>17391.91</v>
      </c>
      <c r="BH21" s="44">
        <v>16969.490000000002</v>
      </c>
      <c r="BI21" s="44">
        <v>14939.49</v>
      </c>
      <c r="BJ21" s="44">
        <v>15517.21</v>
      </c>
      <c r="BK21" s="44">
        <v>15134.49</v>
      </c>
      <c r="BL21" s="44">
        <v>15270.23</v>
      </c>
      <c r="BM21" s="44">
        <v>15140.62</v>
      </c>
      <c r="BN21" s="44">
        <v>14633.03</v>
      </c>
      <c r="BO21" s="44">
        <v>14102.55</v>
      </c>
      <c r="BP21" s="44">
        <v>16347.25</v>
      </c>
      <c r="BQ21" s="44">
        <v>16307.98</v>
      </c>
      <c r="BR21" s="44">
        <v>14221.39</v>
      </c>
      <c r="BS21" s="44">
        <v>15240.19</v>
      </c>
      <c r="BT21" s="44">
        <v>15371.73</v>
      </c>
      <c r="BU21" s="44">
        <v>15562.13</v>
      </c>
      <c r="BV21" s="44">
        <v>14591.1</v>
      </c>
      <c r="BW21" s="44">
        <v>15281.72</v>
      </c>
      <c r="BX21" s="44">
        <v>15407.86</v>
      </c>
      <c r="BY21" s="44">
        <v>14975.92</v>
      </c>
      <c r="BZ21" s="44">
        <v>13178.44</v>
      </c>
      <c r="CA21" s="44">
        <v>14170.78</v>
      </c>
      <c r="CB21" s="44">
        <v>15690.31</v>
      </c>
      <c r="CC21" s="44">
        <v>15657.73</v>
      </c>
      <c r="CD21" s="44">
        <v>14710.22</v>
      </c>
      <c r="CE21" s="44">
        <v>13926.94</v>
      </c>
      <c r="CF21" s="44">
        <v>14931.01</v>
      </c>
      <c r="CG21" s="44">
        <v>15685.33</v>
      </c>
      <c r="CH21" s="44">
        <v>14068.82</v>
      </c>
      <c r="CI21" s="44">
        <v>10215.219999999999</v>
      </c>
      <c r="CJ21" s="44">
        <v>11641.84</v>
      </c>
      <c r="CK21" s="44">
        <v>12306.73</v>
      </c>
      <c r="CL21" s="44">
        <v>9808.94</v>
      </c>
      <c r="CM21" s="44">
        <v>12303.27</v>
      </c>
      <c r="CN21" s="44">
        <v>13275.23</v>
      </c>
      <c r="CO21" s="44">
        <v>13409.17</v>
      </c>
      <c r="CP21" s="44">
        <v>13827.56</v>
      </c>
      <c r="CQ21" s="44">
        <v>13989.12</v>
      </c>
      <c r="CR21" s="44">
        <v>13423.95</v>
      </c>
      <c r="CS21" s="44">
        <v>13563.01</v>
      </c>
      <c r="CU21" s="66"/>
      <c r="CV21" s="66"/>
      <c r="CW21" s="66"/>
      <c r="CX21" s="66"/>
    </row>
    <row r="22" spans="1:102" ht="20.25" customHeight="1" x14ac:dyDescent="0.35">
      <c r="A22" s="27" t="s">
        <v>39</v>
      </c>
      <c r="B22" s="44">
        <v>22666.66</v>
      </c>
      <c r="C22" s="44">
        <v>22020.28</v>
      </c>
      <c r="D22" s="44">
        <v>21474.62</v>
      </c>
      <c r="E22" s="44">
        <v>22124.44</v>
      </c>
      <c r="F22" s="44">
        <v>22225.17</v>
      </c>
      <c r="G22" s="44">
        <v>21522.85</v>
      </c>
      <c r="H22" s="44">
        <v>21845.21</v>
      </c>
      <c r="I22" s="44">
        <v>22420.03</v>
      </c>
      <c r="J22" s="44">
        <v>20676.919999999998</v>
      </c>
      <c r="K22" s="44">
        <v>18062.23</v>
      </c>
      <c r="L22" s="44">
        <v>22073.61</v>
      </c>
      <c r="M22" s="44">
        <v>22530.07</v>
      </c>
      <c r="N22" s="44">
        <v>21135.61</v>
      </c>
      <c r="O22" s="44">
        <v>20909.86</v>
      </c>
      <c r="P22" s="44">
        <v>21812.2</v>
      </c>
      <c r="Q22" s="44">
        <v>20926.240000000002</v>
      </c>
      <c r="R22" s="44">
        <v>21461.25</v>
      </c>
      <c r="S22" s="44">
        <v>21732.01</v>
      </c>
      <c r="T22" s="44">
        <v>20560.419999999998</v>
      </c>
      <c r="U22" s="44">
        <v>20831.330000000002</v>
      </c>
      <c r="V22" s="44">
        <v>21414.23</v>
      </c>
      <c r="W22" s="44">
        <v>22216.58</v>
      </c>
      <c r="X22" s="44">
        <v>23005.72</v>
      </c>
      <c r="Y22" s="44">
        <v>23184.06</v>
      </c>
      <c r="Z22" s="44">
        <v>20978.29</v>
      </c>
      <c r="AA22" s="44">
        <v>20998.2</v>
      </c>
      <c r="AB22" s="44">
        <v>22610.92</v>
      </c>
      <c r="AC22" s="44">
        <v>21546.85</v>
      </c>
      <c r="AD22" s="44">
        <v>20112.669999999998</v>
      </c>
      <c r="AE22" s="44">
        <v>20982.26</v>
      </c>
      <c r="AF22" s="44">
        <v>21614.39</v>
      </c>
      <c r="AG22" s="44">
        <v>20503.8</v>
      </c>
      <c r="AH22" s="44">
        <v>19272.05</v>
      </c>
      <c r="AI22" s="44">
        <v>21106.33</v>
      </c>
      <c r="AJ22" s="44">
        <v>21041.95</v>
      </c>
      <c r="AK22" s="44">
        <v>20056.89</v>
      </c>
      <c r="AL22" s="44">
        <v>19511.47</v>
      </c>
      <c r="AM22" s="44">
        <v>20732.310000000001</v>
      </c>
      <c r="AN22" s="44">
        <v>20899.38</v>
      </c>
      <c r="AO22" s="44">
        <v>19890.43</v>
      </c>
      <c r="AP22" s="44">
        <v>19721.43</v>
      </c>
      <c r="AQ22" s="44">
        <v>18326.09</v>
      </c>
      <c r="AR22" s="44">
        <v>19232.37</v>
      </c>
      <c r="AS22" s="44">
        <v>18270.669999999998</v>
      </c>
      <c r="AT22" s="44">
        <v>17570.580000000002</v>
      </c>
      <c r="AU22" s="44">
        <v>18356.95</v>
      </c>
      <c r="AV22" s="44">
        <v>18890.95</v>
      </c>
      <c r="AW22" s="44">
        <v>18724.36</v>
      </c>
      <c r="AX22" s="44">
        <v>18206.03</v>
      </c>
      <c r="AY22" s="44">
        <v>19301.580000000002</v>
      </c>
      <c r="AZ22" s="44">
        <v>19396.919999999998</v>
      </c>
      <c r="BA22" s="44">
        <v>18175.740000000002</v>
      </c>
      <c r="BB22" s="44">
        <v>19452.3</v>
      </c>
      <c r="BC22" s="44">
        <v>19138.75</v>
      </c>
      <c r="BD22" s="44">
        <v>18193.48</v>
      </c>
      <c r="BE22" s="44">
        <v>15054.59</v>
      </c>
      <c r="BF22" s="44">
        <v>16671.009999999998</v>
      </c>
      <c r="BG22" s="44">
        <v>17391.91</v>
      </c>
      <c r="BH22" s="44">
        <v>16969.490000000002</v>
      </c>
      <c r="BI22" s="44">
        <v>14939.49</v>
      </c>
      <c r="BJ22" s="44">
        <v>15517.21</v>
      </c>
      <c r="BK22" s="44">
        <v>15134.49</v>
      </c>
      <c r="BL22" s="44">
        <v>15270.23</v>
      </c>
      <c r="BM22" s="44">
        <v>15140.62</v>
      </c>
      <c r="BN22" s="44">
        <v>14633.03</v>
      </c>
      <c r="BO22" s="44">
        <v>14102.55</v>
      </c>
      <c r="BP22" s="44">
        <v>16347.25</v>
      </c>
      <c r="BQ22" s="44">
        <v>16307.98</v>
      </c>
      <c r="BR22" s="44">
        <v>14221.39</v>
      </c>
      <c r="BS22" s="44">
        <v>15240.19</v>
      </c>
      <c r="BT22" s="44">
        <v>15371.73</v>
      </c>
      <c r="BU22" s="44">
        <v>15562.13</v>
      </c>
      <c r="BV22" s="44">
        <v>14591.1</v>
      </c>
      <c r="BW22" s="44">
        <v>15281.72</v>
      </c>
      <c r="BX22" s="44">
        <v>15407.86</v>
      </c>
      <c r="BY22" s="44">
        <v>14975.92</v>
      </c>
      <c r="BZ22" s="44">
        <v>13178.44</v>
      </c>
      <c r="CA22" s="44">
        <v>14170.78</v>
      </c>
      <c r="CB22" s="44">
        <v>15690.31</v>
      </c>
      <c r="CC22" s="44">
        <v>15657.73</v>
      </c>
      <c r="CD22" s="44">
        <v>14710.22</v>
      </c>
      <c r="CE22" s="44">
        <v>13926.94</v>
      </c>
      <c r="CF22" s="44">
        <v>14931.01</v>
      </c>
      <c r="CG22" s="44">
        <v>15685.33</v>
      </c>
      <c r="CH22" s="44">
        <v>14068.82</v>
      </c>
      <c r="CI22" s="44">
        <v>10215.219999999999</v>
      </c>
      <c r="CJ22" s="44">
        <v>11641.84</v>
      </c>
      <c r="CK22" s="44">
        <v>12306.73</v>
      </c>
      <c r="CL22" s="44">
        <v>9808.94</v>
      </c>
      <c r="CM22" s="44">
        <v>12303.27</v>
      </c>
      <c r="CN22" s="44">
        <v>13275.23</v>
      </c>
      <c r="CO22" s="44">
        <v>13409.17</v>
      </c>
      <c r="CP22" s="44">
        <v>13827.56</v>
      </c>
      <c r="CQ22" s="44">
        <v>13989.12</v>
      </c>
      <c r="CR22" s="44">
        <v>13423.95</v>
      </c>
      <c r="CS22" s="44">
        <v>13563.01</v>
      </c>
      <c r="CU22" s="66"/>
      <c r="CV22" s="66"/>
      <c r="CW22" s="66"/>
      <c r="CX22" s="66"/>
    </row>
    <row r="23" spans="1:102" ht="20.25" customHeight="1" x14ac:dyDescent="0.35">
      <c r="A23" s="27" t="s">
        <v>40</v>
      </c>
      <c r="B23" s="44">
        <v>83.81</v>
      </c>
      <c r="C23" s="44">
        <v>81.02</v>
      </c>
      <c r="D23" s="44">
        <v>76.81</v>
      </c>
      <c r="E23" s="44">
        <v>81.36</v>
      </c>
      <c r="F23" s="44">
        <v>82</v>
      </c>
      <c r="G23" s="44">
        <v>75</v>
      </c>
      <c r="H23" s="44">
        <v>68</v>
      </c>
      <c r="I23" s="44">
        <v>69</v>
      </c>
      <c r="J23" s="44">
        <v>0</v>
      </c>
      <c r="K23" s="44">
        <v>0</v>
      </c>
      <c r="L23" s="44">
        <v>0</v>
      </c>
      <c r="M23" s="44">
        <v>0</v>
      </c>
      <c r="N23" s="44">
        <v>0</v>
      </c>
      <c r="O23" s="44">
        <v>0</v>
      </c>
      <c r="P23" s="44">
        <v>0</v>
      </c>
      <c r="Q23" s="44">
        <v>0</v>
      </c>
      <c r="R23" s="44">
        <v>0</v>
      </c>
      <c r="S23" s="44">
        <v>0</v>
      </c>
      <c r="T23" s="44">
        <v>0</v>
      </c>
      <c r="U23" s="44">
        <v>0</v>
      </c>
      <c r="V23" s="44">
        <v>0</v>
      </c>
      <c r="W23" s="44">
        <v>0</v>
      </c>
      <c r="X23" s="44">
        <v>0</v>
      </c>
      <c r="Y23" s="44">
        <v>0</v>
      </c>
      <c r="Z23" s="44">
        <v>0</v>
      </c>
      <c r="AA23" s="44">
        <v>0</v>
      </c>
      <c r="AB23" s="44">
        <v>0</v>
      </c>
      <c r="AC23" s="44">
        <v>0</v>
      </c>
      <c r="AD23" s="44">
        <v>0</v>
      </c>
      <c r="AE23" s="44">
        <v>0</v>
      </c>
      <c r="AF23" s="44">
        <v>0</v>
      </c>
      <c r="AG23" s="44">
        <v>0</v>
      </c>
      <c r="AH23" s="44">
        <v>0</v>
      </c>
      <c r="AI23" s="44">
        <v>0</v>
      </c>
      <c r="AJ23" s="44">
        <v>0</v>
      </c>
      <c r="AK23" s="44">
        <v>0</v>
      </c>
      <c r="AL23" s="44">
        <v>0</v>
      </c>
      <c r="AM23" s="44">
        <v>0</v>
      </c>
      <c r="AN23" s="44">
        <v>0</v>
      </c>
      <c r="AO23" s="44">
        <v>0</v>
      </c>
      <c r="AP23" s="44">
        <v>0</v>
      </c>
      <c r="AQ23" s="44">
        <v>0</v>
      </c>
      <c r="AR23" s="44">
        <v>0</v>
      </c>
      <c r="AS23" s="44">
        <v>0</v>
      </c>
      <c r="AT23" s="44">
        <v>0</v>
      </c>
      <c r="AU23" s="44">
        <v>0</v>
      </c>
      <c r="AV23" s="44">
        <v>0</v>
      </c>
      <c r="AW23" s="44">
        <v>0</v>
      </c>
      <c r="AX23" s="44">
        <v>0</v>
      </c>
      <c r="AY23" s="44">
        <v>0</v>
      </c>
      <c r="AZ23" s="44">
        <v>0</v>
      </c>
      <c r="BA23" s="44">
        <v>0</v>
      </c>
      <c r="BB23" s="44">
        <v>0</v>
      </c>
      <c r="BC23" s="44">
        <v>0</v>
      </c>
      <c r="BD23" s="44">
        <v>0</v>
      </c>
      <c r="BE23" s="44">
        <v>0</v>
      </c>
      <c r="BF23" s="44">
        <v>0</v>
      </c>
      <c r="BG23" s="44">
        <v>0</v>
      </c>
      <c r="BH23" s="44">
        <v>0</v>
      </c>
      <c r="BI23" s="44">
        <v>0</v>
      </c>
      <c r="BJ23" s="44">
        <v>0</v>
      </c>
      <c r="BK23" s="44">
        <v>0</v>
      </c>
      <c r="BL23" s="44">
        <v>0</v>
      </c>
      <c r="BM23" s="44">
        <v>0</v>
      </c>
      <c r="BN23" s="44">
        <v>0</v>
      </c>
      <c r="BO23" s="44">
        <v>0</v>
      </c>
      <c r="BP23" s="44">
        <v>0</v>
      </c>
      <c r="BQ23" s="44">
        <v>0</v>
      </c>
      <c r="BR23" s="44">
        <v>0</v>
      </c>
      <c r="BS23" s="44">
        <v>0</v>
      </c>
      <c r="BT23" s="44">
        <v>0</v>
      </c>
      <c r="BU23" s="44">
        <v>0</v>
      </c>
      <c r="BV23" s="44">
        <v>0</v>
      </c>
      <c r="BW23" s="44">
        <v>0</v>
      </c>
      <c r="BX23" s="44">
        <v>0</v>
      </c>
      <c r="BY23" s="44">
        <v>0</v>
      </c>
      <c r="BZ23" s="44">
        <v>0</v>
      </c>
      <c r="CA23" s="44">
        <v>0</v>
      </c>
      <c r="CB23" s="44">
        <v>0</v>
      </c>
      <c r="CC23" s="44">
        <v>0</v>
      </c>
      <c r="CD23" s="44">
        <v>0</v>
      </c>
      <c r="CE23" s="44">
        <v>0</v>
      </c>
      <c r="CF23" s="44">
        <v>0</v>
      </c>
      <c r="CG23" s="44">
        <v>0</v>
      </c>
      <c r="CH23" s="44">
        <v>0</v>
      </c>
      <c r="CI23" s="44">
        <v>0</v>
      </c>
      <c r="CJ23" s="44">
        <v>0</v>
      </c>
      <c r="CK23" s="44">
        <v>0</v>
      </c>
      <c r="CL23" s="44">
        <v>0</v>
      </c>
      <c r="CM23" s="44">
        <v>0</v>
      </c>
      <c r="CN23" s="44">
        <v>0</v>
      </c>
      <c r="CO23" s="44">
        <v>0</v>
      </c>
      <c r="CP23" s="44">
        <v>0</v>
      </c>
      <c r="CQ23" s="44">
        <v>0</v>
      </c>
      <c r="CR23" s="44">
        <v>0</v>
      </c>
      <c r="CS23" s="44">
        <v>0</v>
      </c>
      <c r="CU23" s="66"/>
      <c r="CV23" s="66"/>
      <c r="CW23" s="66"/>
      <c r="CX23" s="66"/>
    </row>
    <row r="24" spans="1:102" ht="20.25" customHeight="1" x14ac:dyDescent="0.35">
      <c r="A24" s="27" t="s">
        <v>44</v>
      </c>
      <c r="B24" s="46">
        <v>83.81</v>
      </c>
      <c r="C24" s="44">
        <v>81.02</v>
      </c>
      <c r="D24" s="44">
        <v>76.81</v>
      </c>
      <c r="E24" s="44">
        <v>81.36</v>
      </c>
      <c r="F24" s="44">
        <v>82</v>
      </c>
      <c r="G24" s="44">
        <v>75</v>
      </c>
      <c r="H24" s="44">
        <v>68</v>
      </c>
      <c r="I24" s="44">
        <v>69</v>
      </c>
      <c r="J24" s="44">
        <v>0</v>
      </c>
      <c r="K24" s="44">
        <v>0</v>
      </c>
      <c r="L24" s="44">
        <v>0</v>
      </c>
      <c r="M24" s="44">
        <v>0</v>
      </c>
      <c r="N24" s="44">
        <v>0</v>
      </c>
      <c r="O24" s="44">
        <v>0</v>
      </c>
      <c r="P24" s="44">
        <v>0</v>
      </c>
      <c r="Q24" s="44">
        <v>0</v>
      </c>
      <c r="R24" s="44">
        <v>0</v>
      </c>
      <c r="S24" s="44">
        <v>0</v>
      </c>
      <c r="T24" s="44">
        <v>0</v>
      </c>
      <c r="U24" s="44">
        <v>0</v>
      </c>
      <c r="V24" s="44">
        <v>0</v>
      </c>
      <c r="W24" s="44">
        <v>0</v>
      </c>
      <c r="X24" s="44">
        <v>0</v>
      </c>
      <c r="Y24" s="44">
        <v>0</v>
      </c>
      <c r="Z24" s="44">
        <v>0</v>
      </c>
      <c r="AA24" s="44">
        <v>0</v>
      </c>
      <c r="AB24" s="44">
        <v>0</v>
      </c>
      <c r="AC24" s="44">
        <v>0</v>
      </c>
      <c r="AD24" s="44">
        <v>0</v>
      </c>
      <c r="AE24" s="44">
        <v>0</v>
      </c>
      <c r="AF24" s="44">
        <v>0</v>
      </c>
      <c r="AG24" s="44">
        <v>0</v>
      </c>
      <c r="AH24" s="44">
        <v>0</v>
      </c>
      <c r="AI24" s="44">
        <v>0</v>
      </c>
      <c r="AJ24" s="44">
        <v>0</v>
      </c>
      <c r="AK24" s="44">
        <v>0</v>
      </c>
      <c r="AL24" s="44">
        <v>0</v>
      </c>
      <c r="AM24" s="44">
        <v>0</v>
      </c>
      <c r="AN24" s="44">
        <v>0</v>
      </c>
      <c r="AO24" s="44">
        <v>0</v>
      </c>
      <c r="AP24" s="44">
        <v>0</v>
      </c>
      <c r="AQ24" s="44">
        <v>0</v>
      </c>
      <c r="AR24" s="44">
        <v>0</v>
      </c>
      <c r="AS24" s="44">
        <v>0</v>
      </c>
      <c r="AT24" s="44">
        <v>0</v>
      </c>
      <c r="AU24" s="44">
        <v>0</v>
      </c>
      <c r="AV24" s="44">
        <v>0</v>
      </c>
      <c r="AW24" s="44">
        <v>0</v>
      </c>
      <c r="AX24" s="44">
        <v>0</v>
      </c>
      <c r="AY24" s="44">
        <v>0</v>
      </c>
      <c r="AZ24" s="44">
        <v>0</v>
      </c>
      <c r="BA24" s="44">
        <v>0</v>
      </c>
      <c r="BB24" s="44">
        <v>0</v>
      </c>
      <c r="BC24" s="44">
        <v>0</v>
      </c>
      <c r="BD24" s="44">
        <v>0</v>
      </c>
      <c r="BE24" s="44">
        <v>0</v>
      </c>
      <c r="BF24" s="44">
        <v>0</v>
      </c>
      <c r="BG24" s="44">
        <v>0</v>
      </c>
      <c r="BH24" s="44">
        <v>0</v>
      </c>
      <c r="BI24" s="44">
        <v>0</v>
      </c>
      <c r="BJ24" s="44">
        <v>0</v>
      </c>
      <c r="BK24" s="44">
        <v>0</v>
      </c>
      <c r="BL24" s="44">
        <v>0</v>
      </c>
      <c r="BM24" s="44">
        <v>0</v>
      </c>
      <c r="BN24" s="44">
        <v>0</v>
      </c>
      <c r="BO24" s="44">
        <v>0</v>
      </c>
      <c r="BP24" s="44">
        <v>0</v>
      </c>
      <c r="BQ24" s="44">
        <v>0</v>
      </c>
      <c r="BR24" s="44">
        <v>0</v>
      </c>
      <c r="BS24" s="44">
        <v>0</v>
      </c>
      <c r="BT24" s="44">
        <v>0</v>
      </c>
      <c r="BU24" s="44">
        <v>0</v>
      </c>
      <c r="BV24" s="44">
        <v>0</v>
      </c>
      <c r="BW24" s="44">
        <v>0</v>
      </c>
      <c r="BX24" s="44">
        <v>0</v>
      </c>
      <c r="BY24" s="44">
        <v>0</v>
      </c>
      <c r="BZ24" s="44">
        <v>0</v>
      </c>
      <c r="CA24" s="44">
        <v>0</v>
      </c>
      <c r="CB24" s="44">
        <v>0</v>
      </c>
      <c r="CC24" s="44">
        <v>0</v>
      </c>
      <c r="CD24" s="44">
        <v>0</v>
      </c>
      <c r="CE24" s="44">
        <v>0</v>
      </c>
      <c r="CF24" s="44">
        <v>0</v>
      </c>
      <c r="CG24" s="44">
        <v>0</v>
      </c>
      <c r="CH24" s="44">
        <v>0</v>
      </c>
      <c r="CI24" s="44">
        <v>0</v>
      </c>
      <c r="CJ24" s="44">
        <v>0</v>
      </c>
      <c r="CK24" s="44">
        <v>0</v>
      </c>
      <c r="CL24" s="44">
        <v>0</v>
      </c>
      <c r="CM24" s="44">
        <v>0</v>
      </c>
      <c r="CN24" s="44">
        <v>0</v>
      </c>
      <c r="CO24" s="44">
        <v>0</v>
      </c>
      <c r="CP24" s="44">
        <v>0</v>
      </c>
      <c r="CQ24" s="44">
        <v>0</v>
      </c>
      <c r="CR24" s="44">
        <v>0</v>
      </c>
      <c r="CS24" s="44">
        <v>0</v>
      </c>
      <c r="CU24" s="66"/>
      <c r="CV24" s="66"/>
      <c r="CW24" s="66"/>
      <c r="CX24" s="66"/>
    </row>
    <row r="25" spans="1:102" x14ac:dyDescent="0.35">
      <c r="CV25" s="62"/>
      <c r="CW25" s="44"/>
    </row>
    <row r="26" spans="1:102" x14ac:dyDescent="0.35">
      <c r="CL26" s="44"/>
      <c r="CM26" s="44"/>
      <c r="CN26" s="44"/>
      <c r="CO26" s="44"/>
      <c r="CP26" s="44"/>
      <c r="CQ26" s="44"/>
      <c r="CR26" s="44"/>
      <c r="CS26" s="44"/>
      <c r="CT26" s="44"/>
      <c r="CU26" s="44"/>
      <c r="CV26" s="44"/>
      <c r="CW26" s="44"/>
    </row>
    <row r="27" spans="1:102" x14ac:dyDescent="0.35">
      <c r="CL27" s="44"/>
      <c r="CM27" s="44"/>
      <c r="CN27" s="44"/>
      <c r="CO27" s="44"/>
      <c r="CP27" s="44"/>
      <c r="CQ27" s="44"/>
      <c r="CR27" s="44"/>
      <c r="CS27" s="44"/>
      <c r="CT27" s="44"/>
      <c r="CU27" s="44"/>
      <c r="CV27" s="44"/>
      <c r="CW27" s="44"/>
    </row>
    <row r="28" spans="1:102" x14ac:dyDescent="0.35">
      <c r="CL28" s="44"/>
      <c r="CM28" s="44"/>
      <c r="CN28" s="44"/>
      <c r="CO28" s="44"/>
      <c r="CP28" s="44"/>
      <c r="CQ28" s="44"/>
      <c r="CR28" s="44"/>
      <c r="CS28" s="44"/>
      <c r="CT28" s="44"/>
      <c r="CU28" s="44"/>
      <c r="CV28" s="44"/>
      <c r="CW28" s="44"/>
    </row>
    <row r="29" spans="1:102" x14ac:dyDescent="0.35">
      <c r="CL29" s="44"/>
      <c r="CM29" s="44"/>
      <c r="CN29" s="44"/>
      <c r="CO29" s="44"/>
      <c r="CP29" s="44"/>
      <c r="CQ29" s="44"/>
      <c r="CR29" s="44"/>
      <c r="CS29" s="44"/>
      <c r="CT29" s="44"/>
      <c r="CU29" s="44"/>
      <c r="CV29" s="44"/>
      <c r="CW29" s="44"/>
    </row>
    <row r="30" spans="1:102" x14ac:dyDescent="0.35">
      <c r="CL30" s="44"/>
      <c r="CM30" s="44"/>
      <c r="CN30" s="44"/>
      <c r="CO30" s="44"/>
      <c r="CP30" s="44"/>
      <c r="CQ30" s="44"/>
      <c r="CR30" s="44"/>
      <c r="CS30" s="44"/>
      <c r="CT30" s="44"/>
      <c r="CU30" s="44"/>
      <c r="CV30" s="44"/>
      <c r="CW30" s="44"/>
    </row>
    <row r="31" spans="1:102" x14ac:dyDescent="0.35">
      <c r="CL31" s="44"/>
      <c r="CM31" s="44"/>
      <c r="CN31" s="44"/>
      <c r="CO31" s="44"/>
      <c r="CP31" s="44"/>
      <c r="CQ31" s="44"/>
      <c r="CR31" s="44"/>
      <c r="CS31" s="44"/>
      <c r="CT31" s="44"/>
      <c r="CU31" s="44"/>
      <c r="CV31" s="44"/>
      <c r="CW31" s="44"/>
    </row>
    <row r="32" spans="1:102" x14ac:dyDescent="0.35">
      <c r="CL32" s="44"/>
      <c r="CM32" s="44"/>
      <c r="CN32" s="44"/>
      <c r="CO32" s="44"/>
      <c r="CP32" s="44"/>
      <c r="CQ32" s="44"/>
      <c r="CR32" s="44"/>
      <c r="CS32" s="44"/>
      <c r="CT32" s="44"/>
      <c r="CU32" s="44"/>
      <c r="CV32" s="44"/>
      <c r="CW32" s="44"/>
    </row>
    <row r="33" spans="90:101" x14ac:dyDescent="0.35">
      <c r="CL33" s="44"/>
      <c r="CM33" s="44"/>
      <c r="CN33" s="44"/>
      <c r="CO33" s="44"/>
      <c r="CP33" s="44"/>
      <c r="CQ33" s="44"/>
      <c r="CR33" s="44"/>
      <c r="CS33" s="44"/>
      <c r="CT33" s="44"/>
      <c r="CU33" s="44"/>
      <c r="CV33" s="44"/>
      <c r="CW33" s="44"/>
    </row>
    <row r="34" spans="90:101" x14ac:dyDescent="0.35">
      <c r="CL34" s="44"/>
      <c r="CM34" s="44"/>
      <c r="CN34" s="44"/>
      <c r="CO34" s="44"/>
      <c r="CP34" s="44"/>
      <c r="CQ34" s="44"/>
      <c r="CR34" s="44"/>
      <c r="CS34" s="44"/>
      <c r="CT34" s="44"/>
      <c r="CU34" s="44"/>
      <c r="CV34" s="44"/>
      <c r="CW34" s="44"/>
    </row>
    <row r="35" spans="90:101" x14ac:dyDescent="0.35">
      <c r="CL35" s="44"/>
      <c r="CM35" s="44"/>
      <c r="CN35" s="44"/>
      <c r="CO35" s="44"/>
      <c r="CP35" s="44"/>
      <c r="CQ35" s="44"/>
      <c r="CR35" s="44"/>
      <c r="CS35" s="44"/>
      <c r="CT35" s="44"/>
      <c r="CU35" s="44"/>
      <c r="CV35" s="44"/>
      <c r="CW35" s="44"/>
    </row>
    <row r="36" spans="90:101" x14ac:dyDescent="0.35">
      <c r="CL36" s="44"/>
      <c r="CM36" s="44"/>
      <c r="CN36" s="44"/>
      <c r="CO36" s="44"/>
      <c r="CP36" s="44"/>
      <c r="CQ36" s="44"/>
      <c r="CR36" s="44"/>
      <c r="CS36" s="44"/>
      <c r="CT36" s="44"/>
      <c r="CU36" s="44"/>
      <c r="CV36" s="44"/>
      <c r="CW36" s="44"/>
    </row>
    <row r="37" spans="90:101" x14ac:dyDescent="0.35">
      <c r="CL37" s="44"/>
      <c r="CM37" s="44"/>
      <c r="CN37" s="44"/>
      <c r="CO37" s="44"/>
      <c r="CP37" s="44"/>
      <c r="CQ37" s="44"/>
      <c r="CR37" s="44"/>
      <c r="CS37" s="44"/>
      <c r="CT37" s="44"/>
      <c r="CU37" s="44"/>
      <c r="CV37" s="44"/>
      <c r="CW37" s="44"/>
    </row>
    <row r="38" spans="90:101" x14ac:dyDescent="0.35">
      <c r="CL38" s="44"/>
      <c r="CM38" s="44"/>
      <c r="CN38" s="44"/>
      <c r="CO38" s="44"/>
      <c r="CP38" s="44"/>
      <c r="CQ38" s="44"/>
      <c r="CR38" s="44"/>
      <c r="CS38" s="44"/>
      <c r="CT38" s="44"/>
      <c r="CU38" s="44"/>
      <c r="CV38" s="44"/>
      <c r="CW38" s="44"/>
    </row>
    <row r="39" spans="90:101" x14ac:dyDescent="0.35">
      <c r="CL39" s="44"/>
      <c r="CM39" s="44"/>
      <c r="CN39" s="44"/>
      <c r="CO39" s="44"/>
      <c r="CP39" s="44"/>
      <c r="CQ39" s="44"/>
      <c r="CR39" s="44"/>
      <c r="CS39" s="44"/>
      <c r="CT39" s="44"/>
      <c r="CU39" s="44"/>
      <c r="CV39" s="44"/>
      <c r="CW39" s="44"/>
    </row>
    <row r="40" spans="90:101" x14ac:dyDescent="0.35">
      <c r="CL40" s="44"/>
      <c r="CM40" s="44"/>
      <c r="CN40" s="44"/>
      <c r="CO40" s="44"/>
      <c r="CP40" s="44"/>
      <c r="CQ40" s="44"/>
      <c r="CR40" s="44"/>
      <c r="CS40" s="44"/>
      <c r="CT40" s="44"/>
      <c r="CU40" s="44"/>
      <c r="CV40" s="44"/>
      <c r="CW40" s="44"/>
    </row>
    <row r="41" spans="90:101" x14ac:dyDescent="0.35">
      <c r="CL41" s="44"/>
      <c r="CM41" s="44"/>
      <c r="CN41" s="44"/>
      <c r="CO41" s="44"/>
      <c r="CP41" s="44"/>
      <c r="CQ41" s="44"/>
      <c r="CR41" s="44"/>
      <c r="CS41" s="44"/>
      <c r="CT41" s="44"/>
      <c r="CU41" s="44"/>
      <c r="CV41" s="44"/>
      <c r="CW41" s="44"/>
    </row>
    <row r="42" spans="90:101" x14ac:dyDescent="0.35">
      <c r="CL42" s="44"/>
      <c r="CM42" s="44"/>
      <c r="CN42" s="44"/>
      <c r="CO42" s="44"/>
      <c r="CP42" s="44"/>
      <c r="CQ42" s="44"/>
      <c r="CR42" s="44"/>
      <c r="CS42" s="44"/>
      <c r="CT42" s="44"/>
      <c r="CU42" s="44"/>
      <c r="CV42" s="44"/>
      <c r="CW42" s="44"/>
    </row>
    <row r="43" spans="90:101" x14ac:dyDescent="0.35">
      <c r="CV43" s="62"/>
      <c r="CW43" s="44"/>
    </row>
    <row r="44" spans="90:101" x14ac:dyDescent="0.35">
      <c r="CV44" s="62"/>
      <c r="CW44" s="44"/>
    </row>
    <row r="45" spans="90:101" x14ac:dyDescent="0.35">
      <c r="CV45" s="62"/>
      <c r="CW45" s="44"/>
    </row>
    <row r="46" spans="90:101" x14ac:dyDescent="0.35">
      <c r="CV46" s="62"/>
      <c r="CW46" s="44"/>
    </row>
    <row r="47" spans="90:101" x14ac:dyDescent="0.35">
      <c r="CV47" s="62"/>
      <c r="CW47" s="44"/>
    </row>
    <row r="48" spans="90:101" x14ac:dyDescent="0.35">
      <c r="CV48" s="62"/>
      <c r="CW48" s="44"/>
    </row>
    <row r="49" spans="100:101" x14ac:dyDescent="0.35">
      <c r="CV49" s="62"/>
      <c r="CW49" s="44"/>
    </row>
    <row r="50" spans="100:101" x14ac:dyDescent="0.35">
      <c r="CV50" s="62"/>
      <c r="CW50" s="44"/>
    </row>
    <row r="51" spans="100:101" x14ac:dyDescent="0.35">
      <c r="CV51" s="62"/>
      <c r="CW51" s="44"/>
    </row>
    <row r="52" spans="100:101" x14ac:dyDescent="0.35">
      <c r="CV52" s="62"/>
      <c r="CW52" s="44"/>
    </row>
    <row r="53" spans="100:101" x14ac:dyDescent="0.35">
      <c r="CV53" s="62"/>
      <c r="CW53" s="44"/>
    </row>
    <row r="54" spans="100:101" x14ac:dyDescent="0.35">
      <c r="CV54" s="62"/>
      <c r="CW54" s="44"/>
    </row>
    <row r="55" spans="100:101" x14ac:dyDescent="0.35">
      <c r="CV55" s="62"/>
      <c r="CW55" s="44"/>
    </row>
    <row r="56" spans="100:101" x14ac:dyDescent="0.35">
      <c r="CV56" s="62"/>
      <c r="CW56" s="44"/>
    </row>
    <row r="57" spans="100:101" x14ac:dyDescent="0.35">
      <c r="CV57" s="62"/>
      <c r="CW57" s="44"/>
    </row>
    <row r="58" spans="100:101" x14ac:dyDescent="0.35">
      <c r="CV58" s="62"/>
      <c r="CW58" s="44"/>
    </row>
    <row r="59" spans="100:101" x14ac:dyDescent="0.35">
      <c r="CV59" s="62"/>
      <c r="CW59" s="44"/>
    </row>
    <row r="60" spans="100:101" x14ac:dyDescent="0.35">
      <c r="CV60" s="62"/>
      <c r="CW60" s="44"/>
    </row>
    <row r="61" spans="100:101" x14ac:dyDescent="0.35">
      <c r="CV61" s="62"/>
      <c r="CW61" s="44"/>
    </row>
    <row r="62" spans="100:101" x14ac:dyDescent="0.35">
      <c r="CV62" s="62"/>
      <c r="CW62" s="44"/>
    </row>
    <row r="63" spans="100:101" x14ac:dyDescent="0.35">
      <c r="CV63" s="62"/>
      <c r="CW63" s="44"/>
    </row>
    <row r="64" spans="100:101" x14ac:dyDescent="0.35">
      <c r="CV64" s="62"/>
      <c r="CW64" s="44"/>
    </row>
    <row r="65" spans="100:101" x14ac:dyDescent="0.35">
      <c r="CV65" s="62"/>
      <c r="CW65" s="44"/>
    </row>
    <row r="66" spans="100:101" x14ac:dyDescent="0.35">
      <c r="CV66" s="62"/>
      <c r="CW66" s="44"/>
    </row>
    <row r="67" spans="100:101" x14ac:dyDescent="0.35">
      <c r="CV67" s="62"/>
      <c r="CW67" s="44"/>
    </row>
    <row r="68" spans="100:101" x14ac:dyDescent="0.35">
      <c r="CV68" s="62"/>
      <c r="CW68" s="44"/>
    </row>
    <row r="69" spans="100:101" x14ac:dyDescent="0.35">
      <c r="CV69" s="62"/>
      <c r="CW69" s="44"/>
    </row>
    <row r="70" spans="100:101" x14ac:dyDescent="0.35">
      <c r="CV70" s="62"/>
      <c r="CW70" s="44"/>
    </row>
    <row r="71" spans="100:101" x14ac:dyDescent="0.35">
      <c r="CV71" s="62"/>
      <c r="CW71" s="44"/>
    </row>
    <row r="72" spans="100:101" x14ac:dyDescent="0.35">
      <c r="CV72" s="62"/>
      <c r="CW72" s="44"/>
    </row>
    <row r="73" spans="100:101" x14ac:dyDescent="0.35">
      <c r="CV73" s="62"/>
      <c r="CW73" s="44"/>
    </row>
    <row r="74" spans="100:101" x14ac:dyDescent="0.35">
      <c r="CV74" s="62"/>
      <c r="CW74" s="44"/>
    </row>
    <row r="75" spans="100:101" x14ac:dyDescent="0.35">
      <c r="CV75" s="62"/>
      <c r="CW75" s="44"/>
    </row>
    <row r="76" spans="100:101" x14ac:dyDescent="0.35">
      <c r="CV76" s="62"/>
      <c r="CW76" s="44"/>
    </row>
    <row r="77" spans="100:101" x14ac:dyDescent="0.35">
      <c r="CV77" s="62"/>
      <c r="CW77" s="44"/>
    </row>
    <row r="78" spans="100:101" x14ac:dyDescent="0.35">
      <c r="CV78" s="62"/>
      <c r="CW78" s="44"/>
    </row>
    <row r="79" spans="100:101" x14ac:dyDescent="0.35">
      <c r="CV79" s="62"/>
      <c r="CW79" s="44"/>
    </row>
  </sheetData>
  <sortState xmlns:xlrd2="http://schemas.microsoft.com/office/spreadsheetml/2017/richdata2" ref="CV6:CW79">
    <sortCondition ref="CW6:CW79"/>
  </sortState>
  <phoneticPr fontId="17" type="noConversion"/>
  <pageMargins left="0.75" right="0.75" top="1" bottom="1" header="0.5" footer="0.5"/>
  <pageSetup paperSize="9" scale="17" orientation="landscape" r:id="rId1"/>
  <headerFooter alignWithMargins="0"/>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DE786-ADFD-43B4-8DAE-612C827F8C9D}">
  <sheetPr codeName="Sheet4"/>
  <dimension ref="B2:Q50"/>
  <sheetViews>
    <sheetView zoomScaleNormal="100" workbookViewId="0">
      <selection activeCell="C4" sqref="C4"/>
    </sheetView>
  </sheetViews>
  <sheetFormatPr defaultRowHeight="12.5" x14ac:dyDescent="0.25"/>
  <cols>
    <col min="1" max="3" width="8.7265625" style="13"/>
    <col min="4" max="4" width="18.453125" style="13" bestFit="1" customWidth="1"/>
    <col min="5" max="5" width="8.7265625" style="13"/>
    <col min="6" max="17" width="12.7265625" style="13" customWidth="1"/>
    <col min="18" max="259" width="8.7265625" style="13"/>
    <col min="260" max="260" width="23.26953125" style="13" customWidth="1"/>
    <col min="261" max="261" width="8.7265625" style="13"/>
    <col min="262" max="262" width="13.26953125" style="13" customWidth="1"/>
    <col min="263" max="263" width="13.7265625" style="13" customWidth="1"/>
    <col min="264" max="264" width="8.7265625" style="13"/>
    <col min="265" max="265" width="14.26953125" style="13" customWidth="1"/>
    <col min="266" max="269" width="8.7265625" style="13"/>
    <col min="270" max="270" width="13.26953125" style="13" bestFit="1" customWidth="1"/>
    <col min="271" max="515" width="8.7265625" style="13"/>
    <col min="516" max="516" width="23.26953125" style="13" customWidth="1"/>
    <col min="517" max="517" width="8.7265625" style="13"/>
    <col min="518" max="518" width="13.26953125" style="13" customWidth="1"/>
    <col min="519" max="519" width="13.7265625" style="13" customWidth="1"/>
    <col min="520" max="520" width="8.7265625" style="13"/>
    <col min="521" max="521" width="14.26953125" style="13" customWidth="1"/>
    <col min="522" max="525" width="8.7265625" style="13"/>
    <col min="526" max="526" width="13.26953125" style="13" bestFit="1" customWidth="1"/>
    <col min="527" max="771" width="8.7265625" style="13"/>
    <col min="772" max="772" width="23.26953125" style="13" customWidth="1"/>
    <col min="773" max="773" width="8.7265625" style="13"/>
    <col min="774" max="774" width="13.26953125" style="13" customWidth="1"/>
    <col min="775" max="775" width="13.7265625" style="13" customWidth="1"/>
    <col min="776" max="776" width="8.7265625" style="13"/>
    <col min="777" max="777" width="14.26953125" style="13" customWidth="1"/>
    <col min="778" max="781" width="8.7265625" style="13"/>
    <col min="782" max="782" width="13.26953125" style="13" bestFit="1" customWidth="1"/>
    <col min="783" max="1027" width="8.7265625" style="13"/>
    <col min="1028" max="1028" width="23.26953125" style="13" customWidth="1"/>
    <col min="1029" max="1029" width="8.7265625" style="13"/>
    <col min="1030" max="1030" width="13.26953125" style="13" customWidth="1"/>
    <col min="1031" max="1031" width="13.7265625" style="13" customWidth="1"/>
    <col min="1032" max="1032" width="8.7265625" style="13"/>
    <col min="1033" max="1033" width="14.26953125" style="13" customWidth="1"/>
    <col min="1034" max="1037" width="8.7265625" style="13"/>
    <col min="1038" max="1038" width="13.26953125" style="13" bestFit="1" customWidth="1"/>
    <col min="1039" max="1283" width="8.7265625" style="13"/>
    <col min="1284" max="1284" width="23.26953125" style="13" customWidth="1"/>
    <col min="1285" max="1285" width="8.7265625" style="13"/>
    <col min="1286" max="1286" width="13.26953125" style="13" customWidth="1"/>
    <col min="1287" max="1287" width="13.7265625" style="13" customWidth="1"/>
    <col min="1288" max="1288" width="8.7265625" style="13"/>
    <col min="1289" max="1289" width="14.26953125" style="13" customWidth="1"/>
    <col min="1290" max="1293" width="8.7265625" style="13"/>
    <col min="1294" max="1294" width="13.26953125" style="13" bestFit="1" customWidth="1"/>
    <col min="1295" max="1539" width="8.7265625" style="13"/>
    <col min="1540" max="1540" width="23.26953125" style="13" customWidth="1"/>
    <col min="1541" max="1541" width="8.7265625" style="13"/>
    <col min="1542" max="1542" width="13.26953125" style="13" customWidth="1"/>
    <col min="1543" max="1543" width="13.7265625" style="13" customWidth="1"/>
    <col min="1544" max="1544" width="8.7265625" style="13"/>
    <col min="1545" max="1545" width="14.26953125" style="13" customWidth="1"/>
    <col min="1546" max="1549" width="8.7265625" style="13"/>
    <col min="1550" max="1550" width="13.26953125" style="13" bestFit="1" customWidth="1"/>
    <col min="1551" max="1795" width="8.7265625" style="13"/>
    <col min="1796" max="1796" width="23.26953125" style="13" customWidth="1"/>
    <col min="1797" max="1797" width="8.7265625" style="13"/>
    <col min="1798" max="1798" width="13.26953125" style="13" customWidth="1"/>
    <col min="1799" max="1799" width="13.7265625" style="13" customWidth="1"/>
    <col min="1800" max="1800" width="8.7265625" style="13"/>
    <col min="1801" max="1801" width="14.26953125" style="13" customWidth="1"/>
    <col min="1802" max="1805" width="8.7265625" style="13"/>
    <col min="1806" max="1806" width="13.26953125" style="13" bestFit="1" customWidth="1"/>
    <col min="1807" max="2051" width="8.7265625" style="13"/>
    <col min="2052" max="2052" width="23.26953125" style="13" customWidth="1"/>
    <col min="2053" max="2053" width="8.7265625" style="13"/>
    <col min="2054" max="2054" width="13.26953125" style="13" customWidth="1"/>
    <col min="2055" max="2055" width="13.7265625" style="13" customWidth="1"/>
    <col min="2056" max="2056" width="8.7265625" style="13"/>
    <col min="2057" max="2057" width="14.26953125" style="13" customWidth="1"/>
    <col min="2058" max="2061" width="8.7265625" style="13"/>
    <col min="2062" max="2062" width="13.26953125" style="13" bestFit="1" customWidth="1"/>
    <col min="2063" max="2307" width="8.7265625" style="13"/>
    <col min="2308" max="2308" width="23.26953125" style="13" customWidth="1"/>
    <col min="2309" max="2309" width="8.7265625" style="13"/>
    <col min="2310" max="2310" width="13.26953125" style="13" customWidth="1"/>
    <col min="2311" max="2311" width="13.7265625" style="13" customWidth="1"/>
    <col min="2312" max="2312" width="8.7265625" style="13"/>
    <col min="2313" max="2313" width="14.26953125" style="13" customWidth="1"/>
    <col min="2314" max="2317" width="8.7265625" style="13"/>
    <col min="2318" max="2318" width="13.26953125" style="13" bestFit="1" customWidth="1"/>
    <col min="2319" max="2563" width="8.7265625" style="13"/>
    <col min="2564" max="2564" width="23.26953125" style="13" customWidth="1"/>
    <col min="2565" max="2565" width="8.7265625" style="13"/>
    <col min="2566" max="2566" width="13.26953125" style="13" customWidth="1"/>
    <col min="2567" max="2567" width="13.7265625" style="13" customWidth="1"/>
    <col min="2568" max="2568" width="8.7265625" style="13"/>
    <col min="2569" max="2569" width="14.26953125" style="13" customWidth="1"/>
    <col min="2570" max="2573" width="8.7265625" style="13"/>
    <col min="2574" max="2574" width="13.26953125" style="13" bestFit="1" customWidth="1"/>
    <col min="2575" max="2819" width="8.7265625" style="13"/>
    <col min="2820" max="2820" width="23.26953125" style="13" customWidth="1"/>
    <col min="2821" max="2821" width="8.7265625" style="13"/>
    <col min="2822" max="2822" width="13.26953125" style="13" customWidth="1"/>
    <col min="2823" max="2823" width="13.7265625" style="13" customWidth="1"/>
    <col min="2824" max="2824" width="8.7265625" style="13"/>
    <col min="2825" max="2825" width="14.26953125" style="13" customWidth="1"/>
    <col min="2826" max="2829" width="8.7265625" style="13"/>
    <col min="2830" max="2830" width="13.26953125" style="13" bestFit="1" customWidth="1"/>
    <col min="2831" max="3075" width="8.7265625" style="13"/>
    <col min="3076" max="3076" width="23.26953125" style="13" customWidth="1"/>
    <col min="3077" max="3077" width="8.7265625" style="13"/>
    <col min="3078" max="3078" width="13.26953125" style="13" customWidth="1"/>
    <col min="3079" max="3079" width="13.7265625" style="13" customWidth="1"/>
    <col min="3080" max="3080" width="8.7265625" style="13"/>
    <col min="3081" max="3081" width="14.26953125" style="13" customWidth="1"/>
    <col min="3082" max="3085" width="8.7265625" style="13"/>
    <col min="3086" max="3086" width="13.26953125" style="13" bestFit="1" customWidth="1"/>
    <col min="3087" max="3331" width="8.7265625" style="13"/>
    <col min="3332" max="3332" width="23.26953125" style="13" customWidth="1"/>
    <col min="3333" max="3333" width="8.7265625" style="13"/>
    <col min="3334" max="3334" width="13.26953125" style="13" customWidth="1"/>
    <col min="3335" max="3335" width="13.7265625" style="13" customWidth="1"/>
    <col min="3336" max="3336" width="8.7265625" style="13"/>
    <col min="3337" max="3337" width="14.26953125" style="13" customWidth="1"/>
    <col min="3338" max="3341" width="8.7265625" style="13"/>
    <col min="3342" max="3342" width="13.26953125" style="13" bestFit="1" customWidth="1"/>
    <col min="3343" max="3587" width="8.7265625" style="13"/>
    <col min="3588" max="3588" width="23.26953125" style="13" customWidth="1"/>
    <col min="3589" max="3589" width="8.7265625" style="13"/>
    <col min="3590" max="3590" width="13.26953125" style="13" customWidth="1"/>
    <col min="3591" max="3591" width="13.7265625" style="13" customWidth="1"/>
    <col min="3592" max="3592" width="8.7265625" style="13"/>
    <col min="3593" max="3593" width="14.26953125" style="13" customWidth="1"/>
    <col min="3594" max="3597" width="8.7265625" style="13"/>
    <col min="3598" max="3598" width="13.26953125" style="13" bestFit="1" customWidth="1"/>
    <col min="3599" max="3843" width="8.7265625" style="13"/>
    <col min="3844" max="3844" width="23.26953125" style="13" customWidth="1"/>
    <col min="3845" max="3845" width="8.7265625" style="13"/>
    <col min="3846" max="3846" width="13.26953125" style="13" customWidth="1"/>
    <col min="3847" max="3847" width="13.7265625" style="13" customWidth="1"/>
    <col min="3848" max="3848" width="8.7265625" style="13"/>
    <col min="3849" max="3849" width="14.26953125" style="13" customWidth="1"/>
    <col min="3850" max="3853" width="8.7265625" style="13"/>
    <col min="3854" max="3854" width="13.26953125" style="13" bestFit="1" customWidth="1"/>
    <col min="3855" max="4099" width="8.7265625" style="13"/>
    <col min="4100" max="4100" width="23.26953125" style="13" customWidth="1"/>
    <col min="4101" max="4101" width="8.7265625" style="13"/>
    <col min="4102" max="4102" width="13.26953125" style="13" customWidth="1"/>
    <col min="4103" max="4103" width="13.7265625" style="13" customWidth="1"/>
    <col min="4104" max="4104" width="8.7265625" style="13"/>
    <col min="4105" max="4105" width="14.26953125" style="13" customWidth="1"/>
    <col min="4106" max="4109" width="8.7265625" style="13"/>
    <col min="4110" max="4110" width="13.26953125" style="13" bestFit="1" customWidth="1"/>
    <col min="4111" max="4355" width="8.7265625" style="13"/>
    <col min="4356" max="4356" width="23.26953125" style="13" customWidth="1"/>
    <col min="4357" max="4357" width="8.7265625" style="13"/>
    <col min="4358" max="4358" width="13.26953125" style="13" customWidth="1"/>
    <col min="4359" max="4359" width="13.7265625" style="13" customWidth="1"/>
    <col min="4360" max="4360" width="8.7265625" style="13"/>
    <col min="4361" max="4361" width="14.26953125" style="13" customWidth="1"/>
    <col min="4362" max="4365" width="8.7265625" style="13"/>
    <col min="4366" max="4366" width="13.26953125" style="13" bestFit="1" customWidth="1"/>
    <col min="4367" max="4611" width="8.7265625" style="13"/>
    <col min="4612" max="4612" width="23.26953125" style="13" customWidth="1"/>
    <col min="4613" max="4613" width="8.7265625" style="13"/>
    <col min="4614" max="4614" width="13.26953125" style="13" customWidth="1"/>
    <col min="4615" max="4615" width="13.7265625" style="13" customWidth="1"/>
    <col min="4616" max="4616" width="8.7265625" style="13"/>
    <col min="4617" max="4617" width="14.26953125" style="13" customWidth="1"/>
    <col min="4618" max="4621" width="8.7265625" style="13"/>
    <col min="4622" max="4622" width="13.26953125" style="13" bestFit="1" customWidth="1"/>
    <col min="4623" max="4867" width="8.7265625" style="13"/>
    <col min="4868" max="4868" width="23.26953125" style="13" customWidth="1"/>
    <col min="4869" max="4869" width="8.7265625" style="13"/>
    <col min="4870" max="4870" width="13.26953125" style="13" customWidth="1"/>
    <col min="4871" max="4871" width="13.7265625" style="13" customWidth="1"/>
    <col min="4872" max="4872" width="8.7265625" style="13"/>
    <col min="4873" max="4873" width="14.26953125" style="13" customWidth="1"/>
    <col min="4874" max="4877" width="8.7265625" style="13"/>
    <col min="4878" max="4878" width="13.26953125" style="13" bestFit="1" customWidth="1"/>
    <col min="4879" max="5123" width="8.7265625" style="13"/>
    <col min="5124" max="5124" width="23.26953125" style="13" customWidth="1"/>
    <col min="5125" max="5125" width="8.7265625" style="13"/>
    <col min="5126" max="5126" width="13.26953125" style="13" customWidth="1"/>
    <col min="5127" max="5127" width="13.7265625" style="13" customWidth="1"/>
    <col min="5128" max="5128" width="8.7265625" style="13"/>
    <col min="5129" max="5129" width="14.26953125" style="13" customWidth="1"/>
    <col min="5130" max="5133" width="8.7265625" style="13"/>
    <col min="5134" max="5134" width="13.26953125" style="13" bestFit="1" customWidth="1"/>
    <col min="5135" max="5379" width="8.7265625" style="13"/>
    <col min="5380" max="5380" width="23.26953125" style="13" customWidth="1"/>
    <col min="5381" max="5381" width="8.7265625" style="13"/>
    <col min="5382" max="5382" width="13.26953125" style="13" customWidth="1"/>
    <col min="5383" max="5383" width="13.7265625" style="13" customWidth="1"/>
    <col min="5384" max="5384" width="8.7265625" style="13"/>
    <col min="5385" max="5385" width="14.26953125" style="13" customWidth="1"/>
    <col min="5386" max="5389" width="8.7265625" style="13"/>
    <col min="5390" max="5390" width="13.26953125" style="13" bestFit="1" customWidth="1"/>
    <col min="5391" max="5635" width="8.7265625" style="13"/>
    <col min="5636" max="5636" width="23.26953125" style="13" customWidth="1"/>
    <col min="5637" max="5637" width="8.7265625" style="13"/>
    <col min="5638" max="5638" width="13.26953125" style="13" customWidth="1"/>
    <col min="5639" max="5639" width="13.7265625" style="13" customWidth="1"/>
    <col min="5640" max="5640" width="8.7265625" style="13"/>
    <col min="5641" max="5641" width="14.26953125" style="13" customWidth="1"/>
    <col min="5642" max="5645" width="8.7265625" style="13"/>
    <col min="5646" max="5646" width="13.26953125" style="13" bestFit="1" customWidth="1"/>
    <col min="5647" max="5891" width="8.7265625" style="13"/>
    <col min="5892" max="5892" width="23.26953125" style="13" customWidth="1"/>
    <col min="5893" max="5893" width="8.7265625" style="13"/>
    <col min="5894" max="5894" width="13.26953125" style="13" customWidth="1"/>
    <col min="5895" max="5895" width="13.7265625" style="13" customWidth="1"/>
    <col min="5896" max="5896" width="8.7265625" style="13"/>
    <col min="5897" max="5897" width="14.26953125" style="13" customWidth="1"/>
    <col min="5898" max="5901" width="8.7265625" style="13"/>
    <col min="5902" max="5902" width="13.26953125" style="13" bestFit="1" customWidth="1"/>
    <col min="5903" max="6147" width="8.7265625" style="13"/>
    <col min="6148" max="6148" width="23.26953125" style="13" customWidth="1"/>
    <col min="6149" max="6149" width="8.7265625" style="13"/>
    <col min="6150" max="6150" width="13.26953125" style="13" customWidth="1"/>
    <col min="6151" max="6151" width="13.7265625" style="13" customWidth="1"/>
    <col min="6152" max="6152" width="8.7265625" style="13"/>
    <col min="6153" max="6153" width="14.26953125" style="13" customWidth="1"/>
    <col min="6154" max="6157" width="8.7265625" style="13"/>
    <col min="6158" max="6158" width="13.26953125" style="13" bestFit="1" customWidth="1"/>
    <col min="6159" max="6403" width="8.7265625" style="13"/>
    <col min="6404" max="6404" width="23.26953125" style="13" customWidth="1"/>
    <col min="6405" max="6405" width="8.7265625" style="13"/>
    <col min="6406" max="6406" width="13.26953125" style="13" customWidth="1"/>
    <col min="6407" max="6407" width="13.7265625" style="13" customWidth="1"/>
    <col min="6408" max="6408" width="8.7265625" style="13"/>
    <col min="6409" max="6409" width="14.26953125" style="13" customWidth="1"/>
    <col min="6410" max="6413" width="8.7265625" style="13"/>
    <col min="6414" max="6414" width="13.26953125" style="13" bestFit="1" customWidth="1"/>
    <col min="6415" max="6659" width="8.7265625" style="13"/>
    <col min="6660" max="6660" width="23.26953125" style="13" customWidth="1"/>
    <col min="6661" max="6661" width="8.7265625" style="13"/>
    <col min="6662" max="6662" width="13.26953125" style="13" customWidth="1"/>
    <col min="6663" max="6663" width="13.7265625" style="13" customWidth="1"/>
    <col min="6664" max="6664" width="8.7265625" style="13"/>
    <col min="6665" max="6665" width="14.26953125" style="13" customWidth="1"/>
    <col min="6666" max="6669" width="8.7265625" style="13"/>
    <col min="6670" max="6670" width="13.26953125" style="13" bestFit="1" customWidth="1"/>
    <col min="6671" max="6915" width="8.7265625" style="13"/>
    <col min="6916" max="6916" width="23.26953125" style="13" customWidth="1"/>
    <col min="6917" max="6917" width="8.7265625" style="13"/>
    <col min="6918" max="6918" width="13.26953125" style="13" customWidth="1"/>
    <col min="6919" max="6919" width="13.7265625" style="13" customWidth="1"/>
    <col min="6920" max="6920" width="8.7265625" style="13"/>
    <col min="6921" max="6921" width="14.26953125" style="13" customWidth="1"/>
    <col min="6922" max="6925" width="8.7265625" style="13"/>
    <col min="6926" max="6926" width="13.26953125" style="13" bestFit="1" customWidth="1"/>
    <col min="6927" max="7171" width="8.7265625" style="13"/>
    <col min="7172" max="7172" width="23.26953125" style="13" customWidth="1"/>
    <col min="7173" max="7173" width="8.7265625" style="13"/>
    <col min="7174" max="7174" width="13.26953125" style="13" customWidth="1"/>
    <col min="7175" max="7175" width="13.7265625" style="13" customWidth="1"/>
    <col min="7176" max="7176" width="8.7265625" style="13"/>
    <col min="7177" max="7177" width="14.26953125" style="13" customWidth="1"/>
    <col min="7178" max="7181" width="8.7265625" style="13"/>
    <col min="7182" max="7182" width="13.26953125" style="13" bestFit="1" customWidth="1"/>
    <col min="7183" max="7427" width="8.7265625" style="13"/>
    <col min="7428" max="7428" width="23.26953125" style="13" customWidth="1"/>
    <col min="7429" max="7429" width="8.7265625" style="13"/>
    <col min="7430" max="7430" width="13.26953125" style="13" customWidth="1"/>
    <col min="7431" max="7431" width="13.7265625" style="13" customWidth="1"/>
    <col min="7432" max="7432" width="8.7265625" style="13"/>
    <col min="7433" max="7433" width="14.26953125" style="13" customWidth="1"/>
    <col min="7434" max="7437" width="8.7265625" style="13"/>
    <col min="7438" max="7438" width="13.26953125" style="13" bestFit="1" customWidth="1"/>
    <col min="7439" max="7683" width="8.7265625" style="13"/>
    <col min="7684" max="7684" width="23.26953125" style="13" customWidth="1"/>
    <col min="7685" max="7685" width="8.7265625" style="13"/>
    <col min="7686" max="7686" width="13.26953125" style="13" customWidth="1"/>
    <col min="7687" max="7687" width="13.7265625" style="13" customWidth="1"/>
    <col min="7688" max="7688" width="8.7265625" style="13"/>
    <col min="7689" max="7689" width="14.26953125" style="13" customWidth="1"/>
    <col min="7690" max="7693" width="8.7265625" style="13"/>
    <col min="7694" max="7694" width="13.26953125" style="13" bestFit="1" customWidth="1"/>
    <col min="7695" max="7939" width="8.7265625" style="13"/>
    <col min="7940" max="7940" width="23.26953125" style="13" customWidth="1"/>
    <col min="7941" max="7941" width="8.7265625" style="13"/>
    <col min="7942" max="7942" width="13.26953125" style="13" customWidth="1"/>
    <col min="7943" max="7943" width="13.7265625" style="13" customWidth="1"/>
    <col min="7944" max="7944" width="8.7265625" style="13"/>
    <col min="7945" max="7945" width="14.26953125" style="13" customWidth="1"/>
    <col min="7946" max="7949" width="8.7265625" style="13"/>
    <col min="7950" max="7950" width="13.26953125" style="13" bestFit="1" customWidth="1"/>
    <col min="7951" max="8195" width="8.7265625" style="13"/>
    <col min="8196" max="8196" width="23.26953125" style="13" customWidth="1"/>
    <col min="8197" max="8197" width="8.7265625" style="13"/>
    <col min="8198" max="8198" width="13.26953125" style="13" customWidth="1"/>
    <col min="8199" max="8199" width="13.7265625" style="13" customWidth="1"/>
    <col min="8200" max="8200" width="8.7265625" style="13"/>
    <col min="8201" max="8201" width="14.26953125" style="13" customWidth="1"/>
    <col min="8202" max="8205" width="8.7265625" style="13"/>
    <col min="8206" max="8206" width="13.26953125" style="13" bestFit="1" customWidth="1"/>
    <col min="8207" max="8451" width="8.7265625" style="13"/>
    <col min="8452" max="8452" width="23.26953125" style="13" customWidth="1"/>
    <col min="8453" max="8453" width="8.7265625" style="13"/>
    <col min="8454" max="8454" width="13.26953125" style="13" customWidth="1"/>
    <col min="8455" max="8455" width="13.7265625" style="13" customWidth="1"/>
    <col min="8456" max="8456" width="8.7265625" style="13"/>
    <col min="8457" max="8457" width="14.26953125" style="13" customWidth="1"/>
    <col min="8458" max="8461" width="8.7265625" style="13"/>
    <col min="8462" max="8462" width="13.26953125" style="13" bestFit="1" customWidth="1"/>
    <col min="8463" max="8707" width="8.7265625" style="13"/>
    <col min="8708" max="8708" width="23.26953125" style="13" customWidth="1"/>
    <col min="8709" max="8709" width="8.7265625" style="13"/>
    <col min="8710" max="8710" width="13.26953125" style="13" customWidth="1"/>
    <col min="8711" max="8711" width="13.7265625" style="13" customWidth="1"/>
    <col min="8712" max="8712" width="8.7265625" style="13"/>
    <col min="8713" max="8713" width="14.26953125" style="13" customWidth="1"/>
    <col min="8714" max="8717" width="8.7265625" style="13"/>
    <col min="8718" max="8718" width="13.26953125" style="13" bestFit="1" customWidth="1"/>
    <col min="8719" max="8963" width="8.7265625" style="13"/>
    <col min="8964" max="8964" width="23.26953125" style="13" customWidth="1"/>
    <col min="8965" max="8965" width="8.7265625" style="13"/>
    <col min="8966" max="8966" width="13.26953125" style="13" customWidth="1"/>
    <col min="8967" max="8967" width="13.7265625" style="13" customWidth="1"/>
    <col min="8968" max="8968" width="8.7265625" style="13"/>
    <col min="8969" max="8969" width="14.26953125" style="13" customWidth="1"/>
    <col min="8970" max="8973" width="8.7265625" style="13"/>
    <col min="8974" max="8974" width="13.26953125" style="13" bestFit="1" customWidth="1"/>
    <col min="8975" max="9219" width="8.7265625" style="13"/>
    <col min="9220" max="9220" width="23.26953125" style="13" customWidth="1"/>
    <col min="9221" max="9221" width="8.7265625" style="13"/>
    <col min="9222" max="9222" width="13.26953125" style="13" customWidth="1"/>
    <col min="9223" max="9223" width="13.7265625" style="13" customWidth="1"/>
    <col min="9224" max="9224" width="8.7265625" style="13"/>
    <col min="9225" max="9225" width="14.26953125" style="13" customWidth="1"/>
    <col min="9226" max="9229" width="8.7265625" style="13"/>
    <col min="9230" max="9230" width="13.26953125" style="13" bestFit="1" customWidth="1"/>
    <col min="9231" max="9475" width="8.7265625" style="13"/>
    <col min="9476" max="9476" width="23.26953125" style="13" customWidth="1"/>
    <col min="9477" max="9477" width="8.7265625" style="13"/>
    <col min="9478" max="9478" width="13.26953125" style="13" customWidth="1"/>
    <col min="9479" max="9479" width="13.7265625" style="13" customWidth="1"/>
    <col min="9480" max="9480" width="8.7265625" style="13"/>
    <col min="9481" max="9481" width="14.26953125" style="13" customWidth="1"/>
    <col min="9482" max="9485" width="8.7265625" style="13"/>
    <col min="9486" max="9486" width="13.26953125" style="13" bestFit="1" customWidth="1"/>
    <col min="9487" max="9731" width="8.7265625" style="13"/>
    <col min="9732" max="9732" width="23.26953125" style="13" customWidth="1"/>
    <col min="9733" max="9733" width="8.7265625" style="13"/>
    <col min="9734" max="9734" width="13.26953125" style="13" customWidth="1"/>
    <col min="9735" max="9735" width="13.7265625" style="13" customWidth="1"/>
    <col min="9736" max="9736" width="8.7265625" style="13"/>
    <col min="9737" max="9737" width="14.26953125" style="13" customWidth="1"/>
    <col min="9738" max="9741" width="8.7265625" style="13"/>
    <col min="9742" max="9742" width="13.26953125" style="13" bestFit="1" customWidth="1"/>
    <col min="9743" max="9987" width="8.7265625" style="13"/>
    <col min="9988" max="9988" width="23.26953125" style="13" customWidth="1"/>
    <col min="9989" max="9989" width="8.7265625" style="13"/>
    <col min="9990" max="9990" width="13.26953125" style="13" customWidth="1"/>
    <col min="9991" max="9991" width="13.7265625" style="13" customWidth="1"/>
    <col min="9992" max="9992" width="8.7265625" style="13"/>
    <col min="9993" max="9993" width="14.26953125" style="13" customWidth="1"/>
    <col min="9994" max="9997" width="8.7265625" style="13"/>
    <col min="9998" max="9998" width="13.26953125" style="13" bestFit="1" customWidth="1"/>
    <col min="9999" max="10243" width="8.7265625" style="13"/>
    <col min="10244" max="10244" width="23.26953125" style="13" customWidth="1"/>
    <col min="10245" max="10245" width="8.7265625" style="13"/>
    <col min="10246" max="10246" width="13.26953125" style="13" customWidth="1"/>
    <col min="10247" max="10247" width="13.7265625" style="13" customWidth="1"/>
    <col min="10248" max="10248" width="8.7265625" style="13"/>
    <col min="10249" max="10249" width="14.26953125" style="13" customWidth="1"/>
    <col min="10250" max="10253" width="8.7265625" style="13"/>
    <col min="10254" max="10254" width="13.26953125" style="13" bestFit="1" customWidth="1"/>
    <col min="10255" max="10499" width="8.7265625" style="13"/>
    <col min="10500" max="10500" width="23.26953125" style="13" customWidth="1"/>
    <col min="10501" max="10501" width="8.7265625" style="13"/>
    <col min="10502" max="10502" width="13.26953125" style="13" customWidth="1"/>
    <col min="10503" max="10503" width="13.7265625" style="13" customWidth="1"/>
    <col min="10504" max="10504" width="8.7265625" style="13"/>
    <col min="10505" max="10505" width="14.26953125" style="13" customWidth="1"/>
    <col min="10506" max="10509" width="8.7265625" style="13"/>
    <col min="10510" max="10510" width="13.26953125" style="13" bestFit="1" customWidth="1"/>
    <col min="10511" max="10755" width="8.7265625" style="13"/>
    <col min="10756" max="10756" width="23.26953125" style="13" customWidth="1"/>
    <col min="10757" max="10757" width="8.7265625" style="13"/>
    <col min="10758" max="10758" width="13.26953125" style="13" customWidth="1"/>
    <col min="10759" max="10759" width="13.7265625" style="13" customWidth="1"/>
    <col min="10760" max="10760" width="8.7265625" style="13"/>
    <col min="10761" max="10761" width="14.26953125" style="13" customWidth="1"/>
    <col min="10762" max="10765" width="8.7265625" style="13"/>
    <col min="10766" max="10766" width="13.26953125" style="13" bestFit="1" customWidth="1"/>
    <col min="10767" max="11011" width="8.7265625" style="13"/>
    <col min="11012" max="11012" width="23.26953125" style="13" customWidth="1"/>
    <col min="11013" max="11013" width="8.7265625" style="13"/>
    <col min="11014" max="11014" width="13.26953125" style="13" customWidth="1"/>
    <col min="11015" max="11015" width="13.7265625" style="13" customWidth="1"/>
    <col min="11016" max="11016" width="8.7265625" style="13"/>
    <col min="11017" max="11017" width="14.26953125" style="13" customWidth="1"/>
    <col min="11018" max="11021" width="8.7265625" style="13"/>
    <col min="11022" max="11022" width="13.26953125" style="13" bestFit="1" customWidth="1"/>
    <col min="11023" max="11267" width="8.7265625" style="13"/>
    <col min="11268" max="11268" width="23.26953125" style="13" customWidth="1"/>
    <col min="11269" max="11269" width="8.7265625" style="13"/>
    <col min="11270" max="11270" width="13.26953125" style="13" customWidth="1"/>
    <col min="11271" max="11271" width="13.7265625" style="13" customWidth="1"/>
    <col min="11272" max="11272" width="8.7265625" style="13"/>
    <col min="11273" max="11273" width="14.26953125" style="13" customWidth="1"/>
    <col min="11274" max="11277" width="8.7265625" style="13"/>
    <col min="11278" max="11278" width="13.26953125" style="13" bestFit="1" customWidth="1"/>
    <col min="11279" max="11523" width="8.7265625" style="13"/>
    <col min="11524" max="11524" width="23.26953125" style="13" customWidth="1"/>
    <col min="11525" max="11525" width="8.7265625" style="13"/>
    <col min="11526" max="11526" width="13.26953125" style="13" customWidth="1"/>
    <col min="11527" max="11527" width="13.7265625" style="13" customWidth="1"/>
    <col min="11528" max="11528" width="8.7265625" style="13"/>
    <col min="11529" max="11529" width="14.26953125" style="13" customWidth="1"/>
    <col min="11530" max="11533" width="8.7265625" style="13"/>
    <col min="11534" max="11534" width="13.26953125" style="13" bestFit="1" customWidth="1"/>
    <col min="11535" max="11779" width="8.7265625" style="13"/>
    <col min="11780" max="11780" width="23.26953125" style="13" customWidth="1"/>
    <col min="11781" max="11781" width="8.7265625" style="13"/>
    <col min="11782" max="11782" width="13.26953125" style="13" customWidth="1"/>
    <col min="11783" max="11783" width="13.7265625" style="13" customWidth="1"/>
    <col min="11784" max="11784" width="8.7265625" style="13"/>
    <col min="11785" max="11785" width="14.26953125" style="13" customWidth="1"/>
    <col min="11786" max="11789" width="8.7265625" style="13"/>
    <col min="11790" max="11790" width="13.26953125" style="13" bestFit="1" customWidth="1"/>
    <col min="11791" max="12035" width="8.7265625" style="13"/>
    <col min="12036" max="12036" width="23.26953125" style="13" customWidth="1"/>
    <col min="12037" max="12037" width="8.7265625" style="13"/>
    <col min="12038" max="12038" width="13.26953125" style="13" customWidth="1"/>
    <col min="12039" max="12039" width="13.7265625" style="13" customWidth="1"/>
    <col min="12040" max="12040" width="8.7265625" style="13"/>
    <col min="12041" max="12041" width="14.26953125" style="13" customWidth="1"/>
    <col min="12042" max="12045" width="8.7265625" style="13"/>
    <col min="12046" max="12046" width="13.26953125" style="13" bestFit="1" customWidth="1"/>
    <col min="12047" max="12291" width="8.7265625" style="13"/>
    <col min="12292" max="12292" width="23.26953125" style="13" customWidth="1"/>
    <col min="12293" max="12293" width="8.7265625" style="13"/>
    <col min="12294" max="12294" width="13.26953125" style="13" customWidth="1"/>
    <col min="12295" max="12295" width="13.7265625" style="13" customWidth="1"/>
    <col min="12296" max="12296" width="8.7265625" style="13"/>
    <col min="12297" max="12297" width="14.26953125" style="13" customWidth="1"/>
    <col min="12298" max="12301" width="8.7265625" style="13"/>
    <col min="12302" max="12302" width="13.26953125" style="13" bestFit="1" customWidth="1"/>
    <col min="12303" max="12547" width="8.7265625" style="13"/>
    <col min="12548" max="12548" width="23.26953125" style="13" customWidth="1"/>
    <col min="12549" max="12549" width="8.7265625" style="13"/>
    <col min="12550" max="12550" width="13.26953125" style="13" customWidth="1"/>
    <col min="12551" max="12551" width="13.7265625" style="13" customWidth="1"/>
    <col min="12552" max="12552" width="8.7265625" style="13"/>
    <col min="12553" max="12553" width="14.26953125" style="13" customWidth="1"/>
    <col min="12554" max="12557" width="8.7265625" style="13"/>
    <col min="12558" max="12558" width="13.26953125" style="13" bestFit="1" customWidth="1"/>
    <col min="12559" max="12803" width="8.7265625" style="13"/>
    <col min="12804" max="12804" width="23.26953125" style="13" customWidth="1"/>
    <col min="12805" max="12805" width="8.7265625" style="13"/>
    <col min="12806" max="12806" width="13.26953125" style="13" customWidth="1"/>
    <col min="12807" max="12807" width="13.7265625" style="13" customWidth="1"/>
    <col min="12808" max="12808" width="8.7265625" style="13"/>
    <col min="12809" max="12809" width="14.26953125" style="13" customWidth="1"/>
    <col min="12810" max="12813" width="8.7265625" style="13"/>
    <col min="12814" max="12814" width="13.26953125" style="13" bestFit="1" customWidth="1"/>
    <col min="12815" max="13059" width="8.7265625" style="13"/>
    <col min="13060" max="13060" width="23.26953125" style="13" customWidth="1"/>
    <col min="13061" max="13061" width="8.7265625" style="13"/>
    <col min="13062" max="13062" width="13.26953125" style="13" customWidth="1"/>
    <col min="13063" max="13063" width="13.7265625" style="13" customWidth="1"/>
    <col min="13064" max="13064" width="8.7265625" style="13"/>
    <col min="13065" max="13065" width="14.26953125" style="13" customWidth="1"/>
    <col min="13066" max="13069" width="8.7265625" style="13"/>
    <col min="13070" max="13070" width="13.26953125" style="13" bestFit="1" customWidth="1"/>
    <col min="13071" max="13315" width="8.7265625" style="13"/>
    <col min="13316" max="13316" width="23.26953125" style="13" customWidth="1"/>
    <col min="13317" max="13317" width="8.7265625" style="13"/>
    <col min="13318" max="13318" width="13.26953125" style="13" customWidth="1"/>
    <col min="13319" max="13319" width="13.7265625" style="13" customWidth="1"/>
    <col min="13320" max="13320" width="8.7265625" style="13"/>
    <col min="13321" max="13321" width="14.26953125" style="13" customWidth="1"/>
    <col min="13322" max="13325" width="8.7265625" style="13"/>
    <col min="13326" max="13326" width="13.26953125" style="13" bestFit="1" customWidth="1"/>
    <col min="13327" max="13571" width="8.7265625" style="13"/>
    <col min="13572" max="13572" width="23.26953125" style="13" customWidth="1"/>
    <col min="13573" max="13573" width="8.7265625" style="13"/>
    <col min="13574" max="13574" width="13.26953125" style="13" customWidth="1"/>
    <col min="13575" max="13575" width="13.7265625" style="13" customWidth="1"/>
    <col min="13576" max="13576" width="8.7265625" style="13"/>
    <col min="13577" max="13577" width="14.26953125" style="13" customWidth="1"/>
    <col min="13578" max="13581" width="8.7265625" style="13"/>
    <col min="13582" max="13582" width="13.26953125" style="13" bestFit="1" customWidth="1"/>
    <col min="13583" max="13827" width="8.7265625" style="13"/>
    <col min="13828" max="13828" width="23.26953125" style="13" customWidth="1"/>
    <col min="13829" max="13829" width="8.7265625" style="13"/>
    <col min="13830" max="13830" width="13.26953125" style="13" customWidth="1"/>
    <col min="13831" max="13831" width="13.7265625" style="13" customWidth="1"/>
    <col min="13832" max="13832" width="8.7265625" style="13"/>
    <col min="13833" max="13833" width="14.26953125" style="13" customWidth="1"/>
    <col min="13834" max="13837" width="8.7265625" style="13"/>
    <col min="13838" max="13838" width="13.26953125" style="13" bestFit="1" customWidth="1"/>
    <col min="13839" max="14083" width="8.7265625" style="13"/>
    <col min="14084" max="14084" width="23.26953125" style="13" customWidth="1"/>
    <col min="14085" max="14085" width="8.7265625" style="13"/>
    <col min="14086" max="14086" width="13.26953125" style="13" customWidth="1"/>
    <col min="14087" max="14087" width="13.7265625" style="13" customWidth="1"/>
    <col min="14088" max="14088" width="8.7265625" style="13"/>
    <col min="14089" max="14089" width="14.26953125" style="13" customWidth="1"/>
    <col min="14090" max="14093" width="8.7265625" style="13"/>
    <col min="14094" max="14094" width="13.26953125" style="13" bestFit="1" customWidth="1"/>
    <col min="14095" max="14339" width="8.7265625" style="13"/>
    <col min="14340" max="14340" width="23.26953125" style="13" customWidth="1"/>
    <col min="14341" max="14341" width="8.7265625" style="13"/>
    <col min="14342" max="14342" width="13.26953125" style="13" customWidth="1"/>
    <col min="14343" max="14343" width="13.7265625" style="13" customWidth="1"/>
    <col min="14344" max="14344" width="8.7265625" style="13"/>
    <col min="14345" max="14345" width="14.26953125" style="13" customWidth="1"/>
    <col min="14346" max="14349" width="8.7265625" style="13"/>
    <col min="14350" max="14350" width="13.26953125" style="13" bestFit="1" customWidth="1"/>
    <col min="14351" max="14595" width="8.7265625" style="13"/>
    <col min="14596" max="14596" width="23.26953125" style="13" customWidth="1"/>
    <col min="14597" max="14597" width="8.7265625" style="13"/>
    <col min="14598" max="14598" width="13.26953125" style="13" customWidth="1"/>
    <col min="14599" max="14599" width="13.7265625" style="13" customWidth="1"/>
    <col min="14600" max="14600" width="8.7265625" style="13"/>
    <col min="14601" max="14601" width="14.26953125" style="13" customWidth="1"/>
    <col min="14602" max="14605" width="8.7265625" style="13"/>
    <col min="14606" max="14606" width="13.26953125" style="13" bestFit="1" customWidth="1"/>
    <col min="14607" max="14851" width="8.7265625" style="13"/>
    <col min="14852" max="14852" width="23.26953125" style="13" customWidth="1"/>
    <col min="14853" max="14853" width="8.7265625" style="13"/>
    <col min="14854" max="14854" width="13.26953125" style="13" customWidth="1"/>
    <col min="14855" max="14855" width="13.7265625" style="13" customWidth="1"/>
    <col min="14856" max="14856" width="8.7265625" style="13"/>
    <col min="14857" max="14857" width="14.26953125" style="13" customWidth="1"/>
    <col min="14858" max="14861" width="8.7265625" style="13"/>
    <col min="14862" max="14862" width="13.26953125" style="13" bestFit="1" customWidth="1"/>
    <col min="14863" max="15107" width="8.7265625" style="13"/>
    <col min="15108" max="15108" width="23.26953125" style="13" customWidth="1"/>
    <col min="15109" max="15109" width="8.7265625" style="13"/>
    <col min="15110" max="15110" width="13.26953125" style="13" customWidth="1"/>
    <col min="15111" max="15111" width="13.7265625" style="13" customWidth="1"/>
    <col min="15112" max="15112" width="8.7265625" style="13"/>
    <col min="15113" max="15113" width="14.26953125" style="13" customWidth="1"/>
    <col min="15114" max="15117" width="8.7265625" style="13"/>
    <col min="15118" max="15118" width="13.26953125" style="13" bestFit="1" customWidth="1"/>
    <col min="15119" max="15363" width="8.7265625" style="13"/>
    <col min="15364" max="15364" width="23.26953125" style="13" customWidth="1"/>
    <col min="15365" max="15365" width="8.7265625" style="13"/>
    <col min="15366" max="15366" width="13.26953125" style="13" customWidth="1"/>
    <col min="15367" max="15367" width="13.7265625" style="13" customWidth="1"/>
    <col min="15368" max="15368" width="8.7265625" style="13"/>
    <col min="15369" max="15369" width="14.26953125" style="13" customWidth="1"/>
    <col min="15370" max="15373" width="8.7265625" style="13"/>
    <col min="15374" max="15374" width="13.26953125" style="13" bestFit="1" customWidth="1"/>
    <col min="15375" max="15619" width="8.7265625" style="13"/>
    <col min="15620" max="15620" width="23.26953125" style="13" customWidth="1"/>
    <col min="15621" max="15621" width="8.7265625" style="13"/>
    <col min="15622" max="15622" width="13.26953125" style="13" customWidth="1"/>
    <col min="15623" max="15623" width="13.7265625" style="13" customWidth="1"/>
    <col min="15624" max="15624" width="8.7265625" style="13"/>
    <col min="15625" max="15625" width="14.26953125" style="13" customWidth="1"/>
    <col min="15626" max="15629" width="8.7265625" style="13"/>
    <col min="15630" max="15630" width="13.26953125" style="13" bestFit="1" customWidth="1"/>
    <col min="15631" max="15875" width="8.7265625" style="13"/>
    <col min="15876" max="15876" width="23.26953125" style="13" customWidth="1"/>
    <col min="15877" max="15877" width="8.7265625" style="13"/>
    <col min="15878" max="15878" width="13.26953125" style="13" customWidth="1"/>
    <col min="15879" max="15879" width="13.7265625" style="13" customWidth="1"/>
    <col min="15880" max="15880" width="8.7265625" style="13"/>
    <col min="15881" max="15881" width="14.26953125" style="13" customWidth="1"/>
    <col min="15882" max="15885" width="8.7265625" style="13"/>
    <col min="15886" max="15886" width="13.26953125" style="13" bestFit="1" customWidth="1"/>
    <col min="15887" max="16131" width="8.7265625" style="13"/>
    <col min="16132" max="16132" width="23.26953125" style="13" customWidth="1"/>
    <col min="16133" max="16133" width="8.7265625" style="13"/>
    <col min="16134" max="16134" width="13.26953125" style="13" customWidth="1"/>
    <col min="16135" max="16135" width="13.7265625" style="13" customWidth="1"/>
    <col min="16136" max="16136" width="8.7265625" style="13"/>
    <col min="16137" max="16137" width="14.26953125" style="13" customWidth="1"/>
    <col min="16138" max="16141" width="8.7265625" style="13"/>
    <col min="16142" max="16142" width="13.26953125" style="13" bestFit="1" customWidth="1"/>
    <col min="16143" max="16384" width="8.7265625" style="13"/>
  </cols>
  <sheetData>
    <row r="2" spans="2:7" ht="13" thickBot="1" x14ac:dyDescent="0.3">
      <c r="G2" s="13" t="s">
        <v>45</v>
      </c>
    </row>
    <row r="3" spans="2:7" ht="13" x14ac:dyDescent="0.3">
      <c r="B3" s="14" t="s">
        <v>46</v>
      </c>
      <c r="C3" s="15" t="s">
        <v>47</v>
      </c>
    </row>
    <row r="4" spans="2:7" ht="13" thickBot="1" x14ac:dyDescent="0.3">
      <c r="B4" s="16">
        <v>2022</v>
      </c>
      <c r="C4" s="17">
        <v>4</v>
      </c>
    </row>
    <row r="5" spans="2:7" x14ac:dyDescent="0.25">
      <c r="F5" s="13">
        <f>ROUNDDOWN(($B$4*4+$C$4)/4,0)-1999</f>
        <v>24</v>
      </c>
      <c r="G5" s="13">
        <f>ROUNDDOWN(($B$4*4+$C$4)/4,0)-1998</f>
        <v>25</v>
      </c>
    </row>
    <row r="6" spans="2:7" ht="13" x14ac:dyDescent="0.3">
      <c r="D6" s="18" t="s">
        <v>46</v>
      </c>
      <c r="E6" s="13">
        <v>5</v>
      </c>
      <c r="F6" s="19" t="str">
        <f>$G$2&amp;"r"&amp;$E6&amp;"c"&amp;F$5</f>
        <v>Annual!r5c24</v>
      </c>
      <c r="G6" s="19" t="str">
        <f>$G$2&amp;"r"&amp;$E6&amp;"c"&amp;G$5</f>
        <v>Annual!r5c25</v>
      </c>
    </row>
    <row r="7" spans="2:7" ht="13.5" x14ac:dyDescent="0.35">
      <c r="D7" s="20" t="s">
        <v>48</v>
      </c>
      <c r="E7" s="13">
        <v>6</v>
      </c>
      <c r="F7" s="19" t="str">
        <f>$G$2&amp;"r"&amp;$E7&amp;"c"&amp;F$5</f>
        <v>Annual!r6c24</v>
      </c>
      <c r="G7" s="19" t="str">
        <f>$G$2&amp;"r"&amp;$E7&amp;"c"&amp;G$5</f>
        <v>Annual!r6c25</v>
      </c>
    </row>
    <row r="8" spans="2:7" ht="13.5" x14ac:dyDescent="0.35">
      <c r="D8" s="20" t="s">
        <v>49</v>
      </c>
      <c r="E8" s="13">
        <v>7</v>
      </c>
      <c r="F8" s="19" t="str">
        <f t="shared" ref="F8:G25" si="0">$G$2&amp;"r"&amp;$E8&amp;"c"&amp;F$5</f>
        <v>Annual!r7c24</v>
      </c>
      <c r="G8" s="19" t="str">
        <f t="shared" si="0"/>
        <v>Annual!r7c25</v>
      </c>
    </row>
    <row r="9" spans="2:7" ht="13.5" x14ac:dyDescent="0.35">
      <c r="D9" s="20" t="s">
        <v>50</v>
      </c>
      <c r="E9" s="13">
        <v>8</v>
      </c>
      <c r="F9" s="19" t="str">
        <f t="shared" si="0"/>
        <v>Annual!r8c24</v>
      </c>
      <c r="G9" s="19" t="str">
        <f t="shared" si="0"/>
        <v>Annual!r8c25</v>
      </c>
    </row>
    <row r="10" spans="2:7" ht="13.5" x14ac:dyDescent="0.35">
      <c r="D10" s="20" t="s">
        <v>51</v>
      </c>
      <c r="E10" s="13">
        <v>9</v>
      </c>
      <c r="F10" s="19" t="str">
        <f t="shared" si="0"/>
        <v>Annual!r9c24</v>
      </c>
      <c r="G10" s="19" t="str">
        <f t="shared" si="0"/>
        <v>Annual!r9c25</v>
      </c>
    </row>
    <row r="11" spans="2:7" ht="13.5" x14ac:dyDescent="0.35">
      <c r="D11" s="20" t="s">
        <v>52</v>
      </c>
      <c r="E11" s="13">
        <v>10</v>
      </c>
      <c r="F11" s="19" t="str">
        <f t="shared" si="0"/>
        <v>Annual!r10c24</v>
      </c>
      <c r="G11" s="19" t="str">
        <f t="shared" si="0"/>
        <v>Annual!r10c25</v>
      </c>
    </row>
    <row r="12" spans="2:7" ht="13.5" x14ac:dyDescent="0.35">
      <c r="D12" s="20" t="s">
        <v>53</v>
      </c>
      <c r="E12" s="13">
        <v>11</v>
      </c>
      <c r="F12" s="19" t="str">
        <f t="shared" si="0"/>
        <v>Annual!r11c24</v>
      </c>
      <c r="G12" s="19" t="str">
        <f t="shared" si="0"/>
        <v>Annual!r11c25</v>
      </c>
    </row>
    <row r="13" spans="2:7" ht="13.5" x14ac:dyDescent="0.35">
      <c r="D13" s="20" t="s">
        <v>54</v>
      </c>
      <c r="E13" s="13">
        <v>12</v>
      </c>
      <c r="F13" s="19" t="str">
        <f t="shared" si="0"/>
        <v>Annual!r12c24</v>
      </c>
      <c r="G13" s="19" t="str">
        <f t="shared" si="0"/>
        <v>Annual!r12c25</v>
      </c>
    </row>
    <row r="14" spans="2:7" ht="13.5" x14ac:dyDescent="0.35">
      <c r="D14" s="20" t="s">
        <v>55</v>
      </c>
      <c r="E14" s="13">
        <v>13</v>
      </c>
      <c r="F14" s="19" t="str">
        <f t="shared" si="0"/>
        <v>Annual!r13c24</v>
      </c>
      <c r="G14" s="19" t="str">
        <f t="shared" si="0"/>
        <v>Annual!r13c25</v>
      </c>
    </row>
    <row r="15" spans="2:7" ht="13.5" x14ac:dyDescent="0.35">
      <c r="D15" s="20" t="s">
        <v>56</v>
      </c>
      <c r="E15" s="13">
        <v>14</v>
      </c>
      <c r="F15" s="19" t="str">
        <f t="shared" si="0"/>
        <v>Annual!r14c24</v>
      </c>
      <c r="G15" s="19" t="str">
        <f t="shared" si="0"/>
        <v>Annual!r14c25</v>
      </c>
    </row>
    <row r="16" spans="2:7" ht="13.5" x14ac:dyDescent="0.35">
      <c r="D16" s="20" t="s">
        <v>54</v>
      </c>
      <c r="E16" s="13">
        <v>15</v>
      </c>
      <c r="F16" s="19" t="str">
        <f t="shared" si="0"/>
        <v>Annual!r15c24</v>
      </c>
      <c r="G16" s="19" t="str">
        <f t="shared" si="0"/>
        <v>Annual!r15c25</v>
      </c>
    </row>
    <row r="17" spans="4:17" ht="13.5" x14ac:dyDescent="0.35">
      <c r="D17" s="20" t="s">
        <v>57</v>
      </c>
      <c r="E17" s="13">
        <v>16</v>
      </c>
      <c r="F17" s="19" t="str">
        <f t="shared" si="0"/>
        <v>Annual!r16c24</v>
      </c>
      <c r="G17" s="19" t="str">
        <f t="shared" si="0"/>
        <v>Annual!r16c25</v>
      </c>
    </row>
    <row r="18" spans="4:17" ht="13.5" x14ac:dyDescent="0.35">
      <c r="D18" s="20" t="s">
        <v>58</v>
      </c>
      <c r="E18" s="13">
        <v>17</v>
      </c>
      <c r="F18" s="19" t="str">
        <f t="shared" si="0"/>
        <v>Annual!r17c24</v>
      </c>
      <c r="G18" s="19" t="str">
        <f t="shared" si="0"/>
        <v>Annual!r17c25</v>
      </c>
    </row>
    <row r="19" spans="4:17" ht="13.5" x14ac:dyDescent="0.35">
      <c r="D19" s="21" t="s">
        <v>41</v>
      </c>
      <c r="E19" s="13">
        <v>18</v>
      </c>
      <c r="F19" s="19" t="str">
        <f t="shared" si="0"/>
        <v>Annual!r18c24</v>
      </c>
      <c r="G19" s="19" t="str">
        <f t="shared" si="0"/>
        <v>Annual!r18c25</v>
      </c>
    </row>
    <row r="20" spans="4:17" ht="13.5" x14ac:dyDescent="0.35">
      <c r="D20" s="20" t="s">
        <v>42</v>
      </c>
      <c r="E20" s="13">
        <v>19</v>
      </c>
      <c r="F20" s="19" t="str">
        <f t="shared" si="0"/>
        <v>Annual!r19c24</v>
      </c>
      <c r="G20" s="19" t="str">
        <f t="shared" si="0"/>
        <v>Annual!r19c25</v>
      </c>
    </row>
    <row r="21" spans="4:17" ht="13.5" x14ac:dyDescent="0.35">
      <c r="D21" s="21" t="s">
        <v>43</v>
      </c>
      <c r="E21" s="13">
        <v>20</v>
      </c>
      <c r="F21" s="19" t="str">
        <f>$G$2&amp;"r"&amp;$E21&amp;"c"&amp;F$5</f>
        <v>Annual!r20c24</v>
      </c>
      <c r="G21" s="19" t="str">
        <f t="shared" si="0"/>
        <v>Annual!r20c25</v>
      </c>
    </row>
    <row r="22" spans="4:17" ht="13.5" x14ac:dyDescent="0.35">
      <c r="D22" s="21" t="s">
        <v>59</v>
      </c>
      <c r="E22" s="13">
        <v>21</v>
      </c>
      <c r="F22" s="19" t="str">
        <f t="shared" si="0"/>
        <v>Annual!r21c24</v>
      </c>
      <c r="G22" s="19" t="str">
        <f t="shared" si="0"/>
        <v>Annual!r21c25</v>
      </c>
    </row>
    <row r="23" spans="4:17" ht="13.5" x14ac:dyDescent="0.35">
      <c r="D23" s="20" t="s">
        <v>60</v>
      </c>
      <c r="E23" s="13">
        <v>22</v>
      </c>
      <c r="F23" s="19" t="str">
        <f t="shared" si="0"/>
        <v>Annual!r22c24</v>
      </c>
      <c r="G23" s="19" t="str">
        <f t="shared" si="0"/>
        <v>Annual!r22c25</v>
      </c>
    </row>
    <row r="24" spans="4:17" ht="13.5" x14ac:dyDescent="0.35">
      <c r="D24" s="20" t="s">
        <v>40</v>
      </c>
      <c r="E24" s="13">
        <v>23</v>
      </c>
      <c r="F24" s="19" t="str">
        <f t="shared" si="0"/>
        <v>Annual!r23c24</v>
      </c>
      <c r="G24" s="19" t="str">
        <f t="shared" si="0"/>
        <v>Annual!r23c25</v>
      </c>
    </row>
    <row r="25" spans="4:17" ht="15" customHeight="1" x14ac:dyDescent="0.35">
      <c r="D25" s="20" t="s">
        <v>61</v>
      </c>
      <c r="E25" s="13">
        <v>24</v>
      </c>
      <c r="F25" s="19" t="str">
        <f t="shared" si="0"/>
        <v>Annual!r24c24</v>
      </c>
      <c r="G25" s="19" t="str">
        <f t="shared" si="0"/>
        <v>Annual!r24c25</v>
      </c>
    </row>
    <row r="26" spans="4:17" ht="15" customHeight="1" x14ac:dyDescent="0.25"/>
    <row r="28" spans="4:17" x14ac:dyDescent="0.25">
      <c r="G28" s="13" t="s">
        <v>62</v>
      </c>
    </row>
    <row r="30" spans="4:17" x14ac:dyDescent="0.25">
      <c r="F30" s="13">
        <f>(($B$4*4)+$C$4)-8003</f>
        <v>89</v>
      </c>
      <c r="G30" s="13">
        <f>+F30+1</f>
        <v>90</v>
      </c>
      <c r="H30" s="13">
        <f>+G30+1</f>
        <v>91</v>
      </c>
      <c r="I30" s="13">
        <f t="shared" ref="I30:Q30" si="1">+H30+1</f>
        <v>92</v>
      </c>
      <c r="J30" s="13">
        <f t="shared" si="1"/>
        <v>93</v>
      </c>
      <c r="K30" s="13">
        <f t="shared" si="1"/>
        <v>94</v>
      </c>
      <c r="L30" s="13">
        <f t="shared" si="1"/>
        <v>95</v>
      </c>
      <c r="M30" s="13">
        <f t="shared" si="1"/>
        <v>96</v>
      </c>
      <c r="N30" s="13">
        <f t="shared" si="1"/>
        <v>97</v>
      </c>
      <c r="O30" s="13">
        <f t="shared" si="1"/>
        <v>98</v>
      </c>
      <c r="P30" s="13">
        <f t="shared" si="1"/>
        <v>99</v>
      </c>
      <c r="Q30" s="13">
        <f t="shared" si="1"/>
        <v>100</v>
      </c>
    </row>
    <row r="31" spans="4:17" ht="26" x14ac:dyDescent="0.3">
      <c r="D31" s="45" t="s">
        <v>182</v>
      </c>
      <c r="E31" s="13">
        <v>5</v>
      </c>
      <c r="F31" s="19" t="str">
        <f t="shared" ref="F31:Q45" si="2">$G$28&amp;"r"&amp;$E31&amp;"c"&amp;F$30</f>
        <v>Quarter!r5c89</v>
      </c>
      <c r="G31" s="19" t="str">
        <f t="shared" si="2"/>
        <v>Quarter!r5c90</v>
      </c>
      <c r="H31" s="19" t="str">
        <f t="shared" si="2"/>
        <v>Quarter!r5c91</v>
      </c>
      <c r="I31" s="19" t="str">
        <f t="shared" si="2"/>
        <v>Quarter!r5c92</v>
      </c>
      <c r="J31" s="19" t="str">
        <f t="shared" si="2"/>
        <v>Quarter!r5c93</v>
      </c>
      <c r="K31" s="19" t="str">
        <f t="shared" si="2"/>
        <v>Quarter!r5c94</v>
      </c>
      <c r="L31" s="19" t="str">
        <f t="shared" si="2"/>
        <v>Quarter!r5c95</v>
      </c>
      <c r="M31" s="19" t="str">
        <f t="shared" si="2"/>
        <v>Quarter!r5c96</v>
      </c>
      <c r="N31" s="19" t="str">
        <f t="shared" si="2"/>
        <v>Quarter!r5c97</v>
      </c>
      <c r="O31" s="19" t="str">
        <f t="shared" si="2"/>
        <v>Quarter!r5c98</v>
      </c>
      <c r="P31" s="19" t="str">
        <f t="shared" si="2"/>
        <v>Quarter!r5c99</v>
      </c>
      <c r="Q31" s="19" t="str">
        <f t="shared" si="2"/>
        <v>Quarter!r5c100</v>
      </c>
    </row>
    <row r="32" spans="4:17" ht="13.5" x14ac:dyDescent="0.35">
      <c r="D32" s="20" t="s">
        <v>48</v>
      </c>
      <c r="E32" s="13">
        <v>6</v>
      </c>
      <c r="F32" s="19" t="str">
        <f t="shared" si="2"/>
        <v>Quarter!r6c89</v>
      </c>
      <c r="G32" s="19" t="str">
        <f t="shared" si="2"/>
        <v>Quarter!r6c90</v>
      </c>
      <c r="H32" s="19" t="str">
        <f t="shared" si="2"/>
        <v>Quarter!r6c91</v>
      </c>
      <c r="I32" s="19" t="str">
        <f t="shared" si="2"/>
        <v>Quarter!r6c92</v>
      </c>
      <c r="J32" s="19" t="str">
        <f t="shared" si="2"/>
        <v>Quarter!r6c93</v>
      </c>
      <c r="K32" s="19" t="str">
        <f t="shared" si="2"/>
        <v>Quarter!r6c94</v>
      </c>
      <c r="L32" s="19" t="str">
        <f t="shared" si="2"/>
        <v>Quarter!r6c95</v>
      </c>
      <c r="M32" s="19" t="str">
        <f t="shared" si="2"/>
        <v>Quarter!r6c96</v>
      </c>
      <c r="N32" s="19" t="str">
        <f t="shared" si="2"/>
        <v>Quarter!r6c97</v>
      </c>
      <c r="O32" s="19" t="str">
        <f t="shared" si="2"/>
        <v>Quarter!r6c98</v>
      </c>
      <c r="P32" s="19" t="str">
        <f t="shared" si="2"/>
        <v>Quarter!r6c99</v>
      </c>
      <c r="Q32" s="19" t="str">
        <f t="shared" si="2"/>
        <v>Quarter!r6c100</v>
      </c>
    </row>
    <row r="33" spans="4:17" ht="13.5" x14ac:dyDescent="0.35">
      <c r="D33" s="20" t="s">
        <v>49</v>
      </c>
      <c r="E33" s="13">
        <v>7</v>
      </c>
      <c r="F33" s="19" t="str">
        <f t="shared" si="2"/>
        <v>Quarter!r7c89</v>
      </c>
      <c r="G33" s="19" t="str">
        <f t="shared" si="2"/>
        <v>Quarter!r7c90</v>
      </c>
      <c r="H33" s="19" t="str">
        <f t="shared" si="2"/>
        <v>Quarter!r7c91</v>
      </c>
      <c r="I33" s="19" t="str">
        <f t="shared" si="2"/>
        <v>Quarter!r7c92</v>
      </c>
      <c r="J33" s="19" t="str">
        <f t="shared" si="2"/>
        <v>Quarter!r7c93</v>
      </c>
      <c r="K33" s="19" t="str">
        <f t="shared" si="2"/>
        <v>Quarter!r7c94</v>
      </c>
      <c r="L33" s="19" t="str">
        <f t="shared" si="2"/>
        <v>Quarter!r7c95</v>
      </c>
      <c r="M33" s="19" t="str">
        <f t="shared" si="2"/>
        <v>Quarter!r7c96</v>
      </c>
      <c r="N33" s="19" t="str">
        <f t="shared" si="2"/>
        <v>Quarter!r7c97</v>
      </c>
      <c r="O33" s="19" t="str">
        <f t="shared" si="2"/>
        <v>Quarter!r7c98</v>
      </c>
      <c r="P33" s="19" t="str">
        <f t="shared" si="2"/>
        <v>Quarter!r7c99</v>
      </c>
      <c r="Q33" s="19" t="str">
        <f t="shared" si="2"/>
        <v>Quarter!r7c100</v>
      </c>
    </row>
    <row r="34" spans="4:17" ht="13.5" x14ac:dyDescent="0.35">
      <c r="D34" s="20" t="s">
        <v>50</v>
      </c>
      <c r="E34" s="13">
        <v>8</v>
      </c>
      <c r="F34" s="19" t="str">
        <f t="shared" si="2"/>
        <v>Quarter!r8c89</v>
      </c>
      <c r="G34" s="19" t="str">
        <f t="shared" si="2"/>
        <v>Quarter!r8c90</v>
      </c>
      <c r="H34" s="19" t="str">
        <f t="shared" si="2"/>
        <v>Quarter!r8c91</v>
      </c>
      <c r="I34" s="19" t="str">
        <f t="shared" si="2"/>
        <v>Quarter!r8c92</v>
      </c>
      <c r="J34" s="19" t="str">
        <f t="shared" si="2"/>
        <v>Quarter!r8c93</v>
      </c>
      <c r="K34" s="19" t="str">
        <f t="shared" si="2"/>
        <v>Quarter!r8c94</v>
      </c>
      <c r="L34" s="19" t="str">
        <f t="shared" si="2"/>
        <v>Quarter!r8c95</v>
      </c>
      <c r="M34" s="19" t="str">
        <f t="shared" si="2"/>
        <v>Quarter!r8c96</v>
      </c>
      <c r="N34" s="19" t="str">
        <f t="shared" si="2"/>
        <v>Quarter!r8c97</v>
      </c>
      <c r="O34" s="19" t="str">
        <f t="shared" si="2"/>
        <v>Quarter!r8c98</v>
      </c>
      <c r="P34" s="19" t="str">
        <f t="shared" si="2"/>
        <v>Quarter!r8c99</v>
      </c>
      <c r="Q34" s="19" t="str">
        <f t="shared" si="2"/>
        <v>Quarter!r8c100</v>
      </c>
    </row>
    <row r="35" spans="4:17" ht="13.5" x14ac:dyDescent="0.35">
      <c r="D35" s="20" t="s">
        <v>51</v>
      </c>
      <c r="E35" s="13">
        <v>9</v>
      </c>
      <c r="F35" s="19" t="str">
        <f t="shared" si="2"/>
        <v>Quarter!r9c89</v>
      </c>
      <c r="G35" s="19" t="str">
        <f t="shared" si="2"/>
        <v>Quarter!r9c90</v>
      </c>
      <c r="H35" s="19" t="str">
        <f t="shared" si="2"/>
        <v>Quarter!r9c91</v>
      </c>
      <c r="I35" s="19" t="str">
        <f t="shared" si="2"/>
        <v>Quarter!r9c92</v>
      </c>
      <c r="J35" s="19" t="str">
        <f t="shared" si="2"/>
        <v>Quarter!r9c93</v>
      </c>
      <c r="K35" s="19" t="str">
        <f t="shared" si="2"/>
        <v>Quarter!r9c94</v>
      </c>
      <c r="L35" s="19" t="str">
        <f t="shared" si="2"/>
        <v>Quarter!r9c95</v>
      </c>
      <c r="M35" s="19" t="str">
        <f t="shared" si="2"/>
        <v>Quarter!r9c96</v>
      </c>
      <c r="N35" s="19" t="str">
        <f t="shared" si="2"/>
        <v>Quarter!r9c97</v>
      </c>
      <c r="O35" s="19" t="str">
        <f t="shared" si="2"/>
        <v>Quarter!r9c98</v>
      </c>
      <c r="P35" s="19" t="str">
        <f t="shared" si="2"/>
        <v>Quarter!r9c99</v>
      </c>
      <c r="Q35" s="19" t="str">
        <f t="shared" si="2"/>
        <v>Quarter!r9c100</v>
      </c>
    </row>
    <row r="36" spans="4:17" ht="13.5" x14ac:dyDescent="0.35">
      <c r="D36" s="20" t="s">
        <v>52</v>
      </c>
      <c r="E36" s="13">
        <v>10</v>
      </c>
      <c r="F36" s="19" t="str">
        <f t="shared" si="2"/>
        <v>Quarter!r10c89</v>
      </c>
      <c r="G36" s="19" t="str">
        <f t="shared" si="2"/>
        <v>Quarter!r10c90</v>
      </c>
      <c r="H36" s="19" t="str">
        <f t="shared" si="2"/>
        <v>Quarter!r10c91</v>
      </c>
      <c r="I36" s="19" t="str">
        <f t="shared" si="2"/>
        <v>Quarter!r10c92</v>
      </c>
      <c r="J36" s="19" t="str">
        <f t="shared" si="2"/>
        <v>Quarter!r10c93</v>
      </c>
      <c r="K36" s="19" t="str">
        <f t="shared" si="2"/>
        <v>Quarter!r10c94</v>
      </c>
      <c r="L36" s="19" t="str">
        <f t="shared" si="2"/>
        <v>Quarter!r10c95</v>
      </c>
      <c r="M36" s="19" t="str">
        <f t="shared" si="2"/>
        <v>Quarter!r10c96</v>
      </c>
      <c r="N36" s="19" t="str">
        <f t="shared" si="2"/>
        <v>Quarter!r10c97</v>
      </c>
      <c r="O36" s="19" t="str">
        <f t="shared" si="2"/>
        <v>Quarter!r10c98</v>
      </c>
      <c r="P36" s="19" t="str">
        <f t="shared" si="2"/>
        <v>Quarter!r10c99</v>
      </c>
      <c r="Q36" s="19" t="str">
        <f t="shared" si="2"/>
        <v>Quarter!r10c100</v>
      </c>
    </row>
    <row r="37" spans="4:17" ht="13.5" x14ac:dyDescent="0.35">
      <c r="D37" s="20" t="s">
        <v>53</v>
      </c>
      <c r="E37" s="13">
        <v>11</v>
      </c>
      <c r="F37" s="19" t="str">
        <f t="shared" si="2"/>
        <v>Quarter!r11c89</v>
      </c>
      <c r="G37" s="19" t="str">
        <f t="shared" si="2"/>
        <v>Quarter!r11c90</v>
      </c>
      <c r="H37" s="19" t="str">
        <f t="shared" si="2"/>
        <v>Quarter!r11c91</v>
      </c>
      <c r="I37" s="19" t="str">
        <f t="shared" si="2"/>
        <v>Quarter!r11c92</v>
      </c>
      <c r="J37" s="19" t="str">
        <f t="shared" si="2"/>
        <v>Quarter!r11c93</v>
      </c>
      <c r="K37" s="19" t="str">
        <f t="shared" si="2"/>
        <v>Quarter!r11c94</v>
      </c>
      <c r="L37" s="19" t="str">
        <f t="shared" si="2"/>
        <v>Quarter!r11c95</v>
      </c>
      <c r="M37" s="19" t="str">
        <f t="shared" si="2"/>
        <v>Quarter!r11c96</v>
      </c>
      <c r="N37" s="19" t="str">
        <f t="shared" si="2"/>
        <v>Quarter!r11c97</v>
      </c>
      <c r="O37" s="19" t="str">
        <f t="shared" si="2"/>
        <v>Quarter!r11c98</v>
      </c>
      <c r="P37" s="19" t="str">
        <f t="shared" si="2"/>
        <v>Quarter!r11c99</v>
      </c>
      <c r="Q37" s="19" t="str">
        <f t="shared" si="2"/>
        <v>Quarter!r11c100</v>
      </c>
    </row>
    <row r="38" spans="4:17" ht="13.5" x14ac:dyDescent="0.35">
      <c r="D38" s="20" t="s">
        <v>54</v>
      </c>
      <c r="E38" s="13">
        <v>12</v>
      </c>
      <c r="F38" s="19" t="str">
        <f t="shared" si="2"/>
        <v>Quarter!r12c89</v>
      </c>
      <c r="G38" s="19" t="str">
        <f t="shared" si="2"/>
        <v>Quarter!r12c90</v>
      </c>
      <c r="H38" s="19" t="str">
        <f t="shared" si="2"/>
        <v>Quarter!r12c91</v>
      </c>
      <c r="I38" s="19" t="str">
        <f t="shared" si="2"/>
        <v>Quarter!r12c92</v>
      </c>
      <c r="J38" s="19" t="str">
        <f t="shared" si="2"/>
        <v>Quarter!r12c93</v>
      </c>
      <c r="K38" s="19" t="str">
        <f t="shared" si="2"/>
        <v>Quarter!r12c94</v>
      </c>
      <c r="L38" s="19" t="str">
        <f t="shared" si="2"/>
        <v>Quarter!r12c95</v>
      </c>
      <c r="M38" s="19" t="str">
        <f t="shared" si="2"/>
        <v>Quarter!r12c96</v>
      </c>
      <c r="N38" s="19" t="str">
        <f t="shared" si="2"/>
        <v>Quarter!r12c97</v>
      </c>
      <c r="O38" s="19" t="str">
        <f t="shared" si="2"/>
        <v>Quarter!r12c98</v>
      </c>
      <c r="P38" s="19" t="str">
        <f t="shared" si="2"/>
        <v>Quarter!r12c99</v>
      </c>
      <c r="Q38" s="19" t="str">
        <f t="shared" si="2"/>
        <v>Quarter!r12c100</v>
      </c>
    </row>
    <row r="39" spans="4:17" ht="13.5" x14ac:dyDescent="0.35">
      <c r="D39" s="20" t="s">
        <v>55</v>
      </c>
      <c r="E39" s="13">
        <v>13</v>
      </c>
      <c r="F39" s="19" t="str">
        <f t="shared" si="2"/>
        <v>Quarter!r13c89</v>
      </c>
      <c r="G39" s="19" t="str">
        <f t="shared" si="2"/>
        <v>Quarter!r13c90</v>
      </c>
      <c r="H39" s="19" t="str">
        <f t="shared" si="2"/>
        <v>Quarter!r13c91</v>
      </c>
      <c r="I39" s="19" t="str">
        <f t="shared" si="2"/>
        <v>Quarter!r13c92</v>
      </c>
      <c r="J39" s="19" t="str">
        <f t="shared" si="2"/>
        <v>Quarter!r13c93</v>
      </c>
      <c r="K39" s="19" t="str">
        <f t="shared" si="2"/>
        <v>Quarter!r13c94</v>
      </c>
      <c r="L39" s="19" t="str">
        <f t="shared" si="2"/>
        <v>Quarter!r13c95</v>
      </c>
      <c r="M39" s="19" t="str">
        <f t="shared" si="2"/>
        <v>Quarter!r13c96</v>
      </c>
      <c r="N39" s="19" t="str">
        <f t="shared" si="2"/>
        <v>Quarter!r13c97</v>
      </c>
      <c r="O39" s="19" t="str">
        <f t="shared" si="2"/>
        <v>Quarter!r13c98</v>
      </c>
      <c r="P39" s="19" t="str">
        <f t="shared" si="2"/>
        <v>Quarter!r13c99</v>
      </c>
      <c r="Q39" s="19" t="str">
        <f t="shared" si="2"/>
        <v>Quarter!r13c100</v>
      </c>
    </row>
    <row r="40" spans="4:17" ht="13.5" x14ac:dyDescent="0.35">
      <c r="D40" s="20" t="s">
        <v>56</v>
      </c>
      <c r="E40" s="13">
        <v>14</v>
      </c>
      <c r="F40" s="19" t="str">
        <f t="shared" si="2"/>
        <v>Quarter!r14c89</v>
      </c>
      <c r="G40" s="19" t="str">
        <f t="shared" si="2"/>
        <v>Quarter!r14c90</v>
      </c>
      <c r="H40" s="19" t="str">
        <f t="shared" si="2"/>
        <v>Quarter!r14c91</v>
      </c>
      <c r="I40" s="19" t="str">
        <f t="shared" si="2"/>
        <v>Quarter!r14c92</v>
      </c>
      <c r="J40" s="19" t="str">
        <f t="shared" si="2"/>
        <v>Quarter!r14c93</v>
      </c>
      <c r="K40" s="19" t="str">
        <f t="shared" si="2"/>
        <v>Quarter!r14c94</v>
      </c>
      <c r="L40" s="19" t="str">
        <f t="shared" si="2"/>
        <v>Quarter!r14c95</v>
      </c>
      <c r="M40" s="19" t="str">
        <f t="shared" si="2"/>
        <v>Quarter!r14c96</v>
      </c>
      <c r="N40" s="19" t="str">
        <f t="shared" si="2"/>
        <v>Quarter!r14c97</v>
      </c>
      <c r="O40" s="19" t="str">
        <f t="shared" si="2"/>
        <v>Quarter!r14c98</v>
      </c>
      <c r="P40" s="19" t="str">
        <f t="shared" si="2"/>
        <v>Quarter!r14c99</v>
      </c>
      <c r="Q40" s="19" t="str">
        <f t="shared" si="2"/>
        <v>Quarter!r14c100</v>
      </c>
    </row>
    <row r="41" spans="4:17" ht="13.5" x14ac:dyDescent="0.35">
      <c r="D41" s="20" t="s">
        <v>54</v>
      </c>
      <c r="E41" s="13">
        <v>15</v>
      </c>
      <c r="F41" s="19" t="str">
        <f t="shared" si="2"/>
        <v>Quarter!r15c89</v>
      </c>
      <c r="G41" s="19" t="str">
        <f t="shared" si="2"/>
        <v>Quarter!r15c90</v>
      </c>
      <c r="H41" s="19" t="str">
        <f t="shared" si="2"/>
        <v>Quarter!r15c91</v>
      </c>
      <c r="I41" s="19" t="str">
        <f t="shared" si="2"/>
        <v>Quarter!r15c92</v>
      </c>
      <c r="J41" s="19" t="str">
        <f t="shared" si="2"/>
        <v>Quarter!r15c93</v>
      </c>
      <c r="K41" s="19" t="str">
        <f t="shared" si="2"/>
        <v>Quarter!r15c94</v>
      </c>
      <c r="L41" s="19" t="str">
        <f t="shared" si="2"/>
        <v>Quarter!r15c95</v>
      </c>
      <c r="M41" s="19" t="str">
        <f t="shared" si="2"/>
        <v>Quarter!r15c96</v>
      </c>
      <c r="N41" s="19" t="str">
        <f t="shared" si="2"/>
        <v>Quarter!r15c97</v>
      </c>
      <c r="O41" s="19" t="str">
        <f t="shared" si="2"/>
        <v>Quarter!r15c98</v>
      </c>
      <c r="P41" s="19" t="str">
        <f t="shared" si="2"/>
        <v>Quarter!r15c99</v>
      </c>
      <c r="Q41" s="19" t="str">
        <f t="shared" si="2"/>
        <v>Quarter!r15c100</v>
      </c>
    </row>
    <row r="42" spans="4:17" ht="13.5" x14ac:dyDescent="0.35">
      <c r="D42" s="20" t="s">
        <v>57</v>
      </c>
      <c r="E42" s="13">
        <v>16</v>
      </c>
      <c r="F42" s="19" t="str">
        <f t="shared" si="2"/>
        <v>Quarter!r16c89</v>
      </c>
      <c r="G42" s="19" t="str">
        <f t="shared" si="2"/>
        <v>Quarter!r16c90</v>
      </c>
      <c r="H42" s="19" t="str">
        <f t="shared" si="2"/>
        <v>Quarter!r16c91</v>
      </c>
      <c r="I42" s="19" t="str">
        <f t="shared" si="2"/>
        <v>Quarter!r16c92</v>
      </c>
      <c r="J42" s="19" t="str">
        <f t="shared" si="2"/>
        <v>Quarter!r16c93</v>
      </c>
      <c r="K42" s="19" t="str">
        <f t="shared" si="2"/>
        <v>Quarter!r16c94</v>
      </c>
      <c r="L42" s="19" t="str">
        <f t="shared" si="2"/>
        <v>Quarter!r16c95</v>
      </c>
      <c r="M42" s="19" t="str">
        <f t="shared" si="2"/>
        <v>Quarter!r16c96</v>
      </c>
      <c r="N42" s="19" t="str">
        <f t="shared" si="2"/>
        <v>Quarter!r16c97</v>
      </c>
      <c r="O42" s="19" t="str">
        <f t="shared" si="2"/>
        <v>Quarter!r16c98</v>
      </c>
      <c r="P42" s="19" t="str">
        <f t="shared" si="2"/>
        <v>Quarter!r16c99</v>
      </c>
      <c r="Q42" s="19" t="str">
        <f t="shared" si="2"/>
        <v>Quarter!r16c100</v>
      </c>
    </row>
    <row r="43" spans="4:17" ht="13.5" x14ac:dyDescent="0.35">
      <c r="D43" s="20" t="s">
        <v>58</v>
      </c>
      <c r="E43" s="13">
        <v>17</v>
      </c>
      <c r="F43" s="19" t="str">
        <f t="shared" si="2"/>
        <v>Quarter!r17c89</v>
      </c>
      <c r="G43" s="19" t="str">
        <f t="shared" si="2"/>
        <v>Quarter!r17c90</v>
      </c>
      <c r="H43" s="19" t="str">
        <f t="shared" si="2"/>
        <v>Quarter!r17c91</v>
      </c>
      <c r="I43" s="19" t="str">
        <f t="shared" si="2"/>
        <v>Quarter!r17c92</v>
      </c>
      <c r="J43" s="19" t="str">
        <f t="shared" si="2"/>
        <v>Quarter!r17c93</v>
      </c>
      <c r="K43" s="19" t="str">
        <f t="shared" si="2"/>
        <v>Quarter!r17c94</v>
      </c>
      <c r="L43" s="19" t="str">
        <f t="shared" si="2"/>
        <v>Quarter!r17c95</v>
      </c>
      <c r="M43" s="19" t="str">
        <f t="shared" si="2"/>
        <v>Quarter!r17c96</v>
      </c>
      <c r="N43" s="19" t="str">
        <f t="shared" si="2"/>
        <v>Quarter!r17c97</v>
      </c>
      <c r="O43" s="19" t="str">
        <f t="shared" si="2"/>
        <v>Quarter!r17c98</v>
      </c>
      <c r="P43" s="19" t="str">
        <f t="shared" si="2"/>
        <v>Quarter!r17c99</v>
      </c>
      <c r="Q43" s="19" t="str">
        <f t="shared" si="2"/>
        <v>Quarter!r17c100</v>
      </c>
    </row>
    <row r="44" spans="4:17" ht="13.5" x14ac:dyDescent="0.35">
      <c r="D44" s="21" t="s">
        <v>41</v>
      </c>
      <c r="E44" s="13">
        <v>18</v>
      </c>
      <c r="F44" s="19" t="str">
        <f t="shared" si="2"/>
        <v>Quarter!r18c89</v>
      </c>
      <c r="G44" s="19" t="str">
        <f t="shared" si="2"/>
        <v>Quarter!r18c90</v>
      </c>
      <c r="H44" s="19" t="str">
        <f t="shared" si="2"/>
        <v>Quarter!r18c91</v>
      </c>
      <c r="I44" s="19" t="str">
        <f t="shared" si="2"/>
        <v>Quarter!r18c92</v>
      </c>
      <c r="J44" s="19" t="str">
        <f t="shared" si="2"/>
        <v>Quarter!r18c93</v>
      </c>
      <c r="K44" s="19" t="str">
        <f t="shared" si="2"/>
        <v>Quarter!r18c94</v>
      </c>
      <c r="L44" s="19" t="str">
        <f t="shared" si="2"/>
        <v>Quarter!r18c95</v>
      </c>
      <c r="M44" s="19" t="str">
        <f t="shared" si="2"/>
        <v>Quarter!r18c96</v>
      </c>
      <c r="N44" s="19" t="str">
        <f t="shared" si="2"/>
        <v>Quarter!r18c97</v>
      </c>
      <c r="O44" s="19" t="str">
        <f t="shared" si="2"/>
        <v>Quarter!r18c98</v>
      </c>
      <c r="P44" s="19" t="str">
        <f t="shared" si="2"/>
        <v>Quarter!r18c99</v>
      </c>
      <c r="Q44" s="19" t="str">
        <f t="shared" si="2"/>
        <v>Quarter!r18c100</v>
      </c>
    </row>
    <row r="45" spans="4:17" ht="13.5" x14ac:dyDescent="0.35">
      <c r="D45" s="20" t="s">
        <v>42</v>
      </c>
      <c r="E45" s="13">
        <v>19</v>
      </c>
      <c r="F45" s="19" t="str">
        <f t="shared" si="2"/>
        <v>Quarter!r19c89</v>
      </c>
      <c r="G45" s="19" t="str">
        <f t="shared" si="2"/>
        <v>Quarter!r19c90</v>
      </c>
      <c r="H45" s="19" t="str">
        <f t="shared" si="2"/>
        <v>Quarter!r19c91</v>
      </c>
      <c r="I45" s="19" t="str">
        <f t="shared" si="2"/>
        <v>Quarter!r19c92</v>
      </c>
      <c r="J45" s="19" t="str">
        <f>$G$28&amp;"r"&amp;$E45&amp;"c"&amp;J$30</f>
        <v>Quarter!r19c93</v>
      </c>
      <c r="K45" s="19" t="str">
        <f t="shared" si="2"/>
        <v>Quarter!r19c94</v>
      </c>
      <c r="L45" s="19" t="str">
        <f t="shared" si="2"/>
        <v>Quarter!r19c95</v>
      </c>
      <c r="M45" s="19" t="str">
        <f t="shared" si="2"/>
        <v>Quarter!r19c96</v>
      </c>
      <c r="N45" s="19" t="str">
        <f t="shared" si="2"/>
        <v>Quarter!r19c97</v>
      </c>
      <c r="O45" s="19" t="str">
        <f t="shared" si="2"/>
        <v>Quarter!r19c98</v>
      </c>
      <c r="P45" s="19" t="str">
        <f t="shared" si="2"/>
        <v>Quarter!r19c99</v>
      </c>
      <c r="Q45" s="19" t="str">
        <f t="shared" si="2"/>
        <v>Quarter!r19c100</v>
      </c>
    </row>
    <row r="46" spans="4:17" ht="13.5" x14ac:dyDescent="0.35">
      <c r="D46" s="21" t="s">
        <v>43</v>
      </c>
      <c r="E46" s="13">
        <v>20</v>
      </c>
      <c r="F46" s="19" t="str">
        <f t="shared" ref="F46:Q50" si="3">$G$28&amp;"r"&amp;$E46&amp;"c"&amp;F$30</f>
        <v>Quarter!r20c89</v>
      </c>
      <c r="G46" s="19" t="str">
        <f t="shared" si="3"/>
        <v>Quarter!r20c90</v>
      </c>
      <c r="H46" s="19" t="str">
        <f t="shared" si="3"/>
        <v>Quarter!r20c91</v>
      </c>
      <c r="I46" s="19" t="str">
        <f t="shared" si="3"/>
        <v>Quarter!r20c92</v>
      </c>
      <c r="J46" s="19" t="str">
        <f t="shared" si="3"/>
        <v>Quarter!r20c93</v>
      </c>
      <c r="K46" s="19" t="str">
        <f t="shared" si="3"/>
        <v>Quarter!r20c94</v>
      </c>
      <c r="L46" s="19" t="str">
        <f t="shared" si="3"/>
        <v>Quarter!r20c95</v>
      </c>
      <c r="M46" s="19" t="str">
        <f t="shared" si="3"/>
        <v>Quarter!r20c96</v>
      </c>
      <c r="N46" s="19" t="str">
        <f t="shared" si="3"/>
        <v>Quarter!r20c97</v>
      </c>
      <c r="O46" s="19" t="str">
        <f t="shared" si="3"/>
        <v>Quarter!r20c98</v>
      </c>
      <c r="P46" s="19" t="str">
        <f t="shared" si="3"/>
        <v>Quarter!r20c99</v>
      </c>
      <c r="Q46" s="19" t="str">
        <f t="shared" si="3"/>
        <v>Quarter!r20c100</v>
      </c>
    </row>
    <row r="47" spans="4:17" ht="13.5" x14ac:dyDescent="0.35">
      <c r="D47" s="21" t="s">
        <v>59</v>
      </c>
      <c r="E47" s="13">
        <v>21</v>
      </c>
      <c r="F47" s="19" t="str">
        <f t="shared" si="3"/>
        <v>Quarter!r21c89</v>
      </c>
      <c r="G47" s="19" t="str">
        <f t="shared" si="3"/>
        <v>Quarter!r21c90</v>
      </c>
      <c r="H47" s="19" t="str">
        <f t="shared" si="3"/>
        <v>Quarter!r21c91</v>
      </c>
      <c r="I47" s="19" t="str">
        <f t="shared" si="3"/>
        <v>Quarter!r21c92</v>
      </c>
      <c r="J47" s="19" t="str">
        <f t="shared" si="3"/>
        <v>Quarter!r21c93</v>
      </c>
      <c r="K47" s="19" t="str">
        <f t="shared" si="3"/>
        <v>Quarter!r21c94</v>
      </c>
      <c r="L47" s="19" t="str">
        <f t="shared" si="3"/>
        <v>Quarter!r21c95</v>
      </c>
      <c r="M47" s="19" t="str">
        <f t="shared" si="3"/>
        <v>Quarter!r21c96</v>
      </c>
      <c r="N47" s="19" t="str">
        <f t="shared" si="3"/>
        <v>Quarter!r21c97</v>
      </c>
      <c r="O47" s="19" t="str">
        <f t="shared" si="3"/>
        <v>Quarter!r21c98</v>
      </c>
      <c r="P47" s="19" t="str">
        <f t="shared" si="3"/>
        <v>Quarter!r21c99</v>
      </c>
      <c r="Q47" s="19" t="str">
        <f t="shared" si="3"/>
        <v>Quarter!r21c100</v>
      </c>
    </row>
    <row r="48" spans="4:17" ht="13.5" x14ac:dyDescent="0.35">
      <c r="D48" s="20" t="s">
        <v>60</v>
      </c>
      <c r="E48" s="13">
        <v>22</v>
      </c>
      <c r="F48" s="19" t="str">
        <f t="shared" si="3"/>
        <v>Quarter!r22c89</v>
      </c>
      <c r="G48" s="19" t="str">
        <f t="shared" si="3"/>
        <v>Quarter!r22c90</v>
      </c>
      <c r="H48" s="19" t="str">
        <f t="shared" si="3"/>
        <v>Quarter!r22c91</v>
      </c>
      <c r="I48" s="19" t="str">
        <f t="shared" si="3"/>
        <v>Quarter!r22c92</v>
      </c>
      <c r="J48" s="19" t="str">
        <f t="shared" si="3"/>
        <v>Quarter!r22c93</v>
      </c>
      <c r="K48" s="19" t="str">
        <f t="shared" si="3"/>
        <v>Quarter!r22c94</v>
      </c>
      <c r="L48" s="19" t="str">
        <f t="shared" si="3"/>
        <v>Quarter!r22c95</v>
      </c>
      <c r="M48" s="19" t="str">
        <f t="shared" si="3"/>
        <v>Quarter!r22c96</v>
      </c>
      <c r="N48" s="19" t="str">
        <f t="shared" si="3"/>
        <v>Quarter!r22c97</v>
      </c>
      <c r="O48" s="19" t="str">
        <f t="shared" si="3"/>
        <v>Quarter!r22c98</v>
      </c>
      <c r="P48" s="19" t="str">
        <f t="shared" si="3"/>
        <v>Quarter!r22c99</v>
      </c>
      <c r="Q48" s="19" t="str">
        <f t="shared" si="3"/>
        <v>Quarter!r22c100</v>
      </c>
    </row>
    <row r="49" spans="4:17" ht="13.5" x14ac:dyDescent="0.35">
      <c r="D49" s="20" t="s">
        <v>40</v>
      </c>
      <c r="E49" s="13">
        <v>23</v>
      </c>
      <c r="F49" s="19" t="str">
        <f t="shared" si="3"/>
        <v>Quarter!r23c89</v>
      </c>
      <c r="G49" s="19" t="str">
        <f t="shared" si="3"/>
        <v>Quarter!r23c90</v>
      </c>
      <c r="H49" s="19" t="str">
        <f t="shared" si="3"/>
        <v>Quarter!r23c91</v>
      </c>
      <c r="I49" s="19" t="str">
        <f t="shared" si="3"/>
        <v>Quarter!r23c92</v>
      </c>
      <c r="J49" s="19" t="str">
        <f t="shared" si="3"/>
        <v>Quarter!r23c93</v>
      </c>
      <c r="K49" s="19" t="str">
        <f t="shared" si="3"/>
        <v>Quarter!r23c94</v>
      </c>
      <c r="L49" s="19" t="str">
        <f t="shared" si="3"/>
        <v>Quarter!r23c95</v>
      </c>
      <c r="M49" s="19" t="str">
        <f t="shared" si="3"/>
        <v>Quarter!r23c96</v>
      </c>
      <c r="N49" s="19" t="str">
        <f t="shared" si="3"/>
        <v>Quarter!r23c97</v>
      </c>
      <c r="O49" s="19" t="str">
        <f t="shared" si="3"/>
        <v>Quarter!r23c98</v>
      </c>
      <c r="P49" s="19" t="str">
        <f t="shared" si="3"/>
        <v>Quarter!r23c99</v>
      </c>
      <c r="Q49" s="19" t="str">
        <f t="shared" si="3"/>
        <v>Quarter!r23c100</v>
      </c>
    </row>
    <row r="50" spans="4:17" ht="13.5" x14ac:dyDescent="0.35">
      <c r="D50" s="20" t="s">
        <v>61</v>
      </c>
      <c r="E50" s="13">
        <v>24</v>
      </c>
      <c r="F50" s="19" t="str">
        <f t="shared" si="3"/>
        <v>Quarter!r24c89</v>
      </c>
      <c r="G50" s="19" t="str">
        <f t="shared" si="3"/>
        <v>Quarter!r24c90</v>
      </c>
      <c r="H50" s="19" t="str">
        <f t="shared" si="3"/>
        <v>Quarter!r24c91</v>
      </c>
      <c r="I50" s="19" t="str">
        <f t="shared" si="3"/>
        <v>Quarter!r24c92</v>
      </c>
      <c r="J50" s="19" t="str">
        <f t="shared" si="3"/>
        <v>Quarter!r24c93</v>
      </c>
      <c r="K50" s="19" t="str">
        <f t="shared" si="3"/>
        <v>Quarter!r24c94</v>
      </c>
      <c r="L50" s="19" t="str">
        <f t="shared" si="3"/>
        <v>Quarter!r24c95</v>
      </c>
      <c r="M50" s="19" t="str">
        <f t="shared" si="3"/>
        <v>Quarter!r24c96</v>
      </c>
      <c r="N50" s="19" t="str">
        <f t="shared" si="3"/>
        <v>Quarter!r24c97</v>
      </c>
      <c r="O50" s="19" t="str">
        <f t="shared" si="3"/>
        <v>Quarter!r24c98</v>
      </c>
      <c r="P50" s="19" t="str">
        <f t="shared" si="3"/>
        <v>Quarter!r24c99</v>
      </c>
      <c r="Q50" s="19" t="str">
        <f t="shared" si="3"/>
        <v>Quarter!r24c100</v>
      </c>
    </row>
  </sheetData>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 Sheet</vt:lpstr>
      <vt:lpstr>Contents</vt:lpstr>
      <vt:lpstr>Notes</vt:lpstr>
      <vt:lpstr>Commentary</vt:lpstr>
      <vt:lpstr>Main Table</vt:lpstr>
      <vt:lpstr>Annual</vt:lpstr>
      <vt:lpstr>Quarter</vt:lpstr>
      <vt:lpstr>calculation_hide</vt:lpstr>
      <vt:lpstr>'Main Table'!Print_Area</vt:lpstr>
      <vt:lpstr>'Main Table'!Table_3a_only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Supply and use of crude oil, natural gas liquids and feedstocks</dc:title>
  <dc:creator>energy.stats@beis.gov.uk</dc:creator>
  <cp:keywords>Supply, crude oil, natural gas liquids, feedstocks</cp:keywords>
  <cp:lastModifiedBy>Harris, Kevin (Analysis Directorate)</cp:lastModifiedBy>
  <dcterms:created xsi:type="dcterms:W3CDTF">2021-09-22T14:14:43Z</dcterms:created>
  <dcterms:modified xsi:type="dcterms:W3CDTF">2023-03-29T10:02:51Z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2021-09-22T14:14:44Z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a955b420-09db-4bc9-9cf5-f2da1962bf2b</vt:lpwstr>
  </property>
  <property fmtid="{D5CDD505-2E9C-101B-9397-08002B2CF9AE}" pid="8" name="MSIP_Label_ba62f585-b40f-4ab9-bafe-39150f03d124_ContentBits">
    <vt:lpwstr>0</vt:lpwstr>
  </property>
</Properties>
</file>